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bjekt A - staveb..." sheetId="2" r:id="rId2"/>
    <sheet name="SO 01.2 - Objekt A - ELEKTRO" sheetId="3" r:id="rId3"/>
    <sheet name="SO 02 - Objekt B - staveb..." sheetId="4" r:id="rId4"/>
    <sheet name="SO 03 - Objekt C - staveb..." sheetId="5" r:id="rId5"/>
    <sheet name="SO 03.2 - Objekt  C - ELE..." sheetId="6" r:id="rId6"/>
    <sheet name="SO 04 - Objekt D - staveb..." sheetId="7" r:id="rId7"/>
    <sheet name="SO 05 - Objekt E - staveb..." sheetId="8" r:id="rId8"/>
    <sheet name="SO 05.2 - Objekt E - ELEKTRO" sheetId="9" r:id="rId9"/>
    <sheet name="SO 06 - Objekt F - staveb..." sheetId="10" r:id="rId10"/>
    <sheet name="SO 06.02 - Objekt F - ELE..." sheetId="11" r:id="rId11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'SO 01 - Objekt A - staveb...'!$C$133:$K$460</definedName>
    <definedName name="_xlnm.Print_Area" localSheetId="1">'SO 01 - Objekt A - staveb...'!$C$4:$J$76,'SO 01 - Objekt A - staveb...'!$C$82:$J$115,'SO 01 - Objekt A - staveb...'!$C$121:$K$460</definedName>
    <definedName name="_xlnm.Print_Titles" localSheetId="1">'SO 01 - Objekt A - staveb...'!$133:$133</definedName>
    <definedName name="_xlnm._FilterDatabase" localSheetId="2" hidden="1">'SO 01.2 - Objekt A - ELEKTRO'!$C$120:$K$145</definedName>
    <definedName name="_xlnm.Print_Area" localSheetId="2">'SO 01.2 - Objekt A - ELEKTRO'!$C$4:$J$76,'SO 01.2 - Objekt A - ELEKTRO'!$C$82:$J$102,'SO 01.2 - Objekt A - ELEKTRO'!$C$108:$K$145</definedName>
    <definedName name="_xlnm.Print_Titles" localSheetId="2">'SO 01.2 - Objekt A - ELEKTRO'!$120:$120</definedName>
    <definedName name="_xlnm._FilterDatabase" localSheetId="3" hidden="1">'SO 02 - Objekt B - staveb...'!$C$131:$K$436</definedName>
    <definedName name="_xlnm.Print_Area" localSheetId="3">'SO 02 - Objekt B - staveb...'!$C$4:$J$76,'SO 02 - Objekt B - staveb...'!$C$82:$J$113,'SO 02 - Objekt B - staveb...'!$C$119:$K$436</definedName>
    <definedName name="_xlnm.Print_Titles" localSheetId="3">'SO 02 - Objekt B - staveb...'!$131:$131</definedName>
    <definedName name="_xlnm._FilterDatabase" localSheetId="4" hidden="1">'SO 03 - Objekt C - staveb...'!$C$133:$K$563</definedName>
    <definedName name="_xlnm.Print_Area" localSheetId="4">'SO 03 - Objekt C - staveb...'!$C$4:$J$76,'SO 03 - Objekt C - staveb...'!$C$82:$J$115,'SO 03 - Objekt C - staveb...'!$C$121:$K$563</definedName>
    <definedName name="_xlnm.Print_Titles" localSheetId="4">'SO 03 - Objekt C - staveb...'!$133:$133</definedName>
    <definedName name="_xlnm._FilterDatabase" localSheetId="5" hidden="1">'SO 03.2 - Objekt  C - ELE...'!$C$121:$K$155</definedName>
    <definedName name="_xlnm.Print_Area" localSheetId="5">'SO 03.2 - Objekt  C - ELE...'!$C$4:$J$76,'SO 03.2 - Objekt  C - ELE...'!$C$82:$J$103,'SO 03.2 - Objekt  C - ELE...'!$C$109:$K$155</definedName>
    <definedName name="_xlnm.Print_Titles" localSheetId="5">'SO 03.2 - Objekt  C - ELE...'!$121:$121</definedName>
    <definedName name="_xlnm._FilterDatabase" localSheetId="6" hidden="1">'SO 04 - Objekt D - staveb...'!$C$130:$K$527</definedName>
    <definedName name="_xlnm.Print_Area" localSheetId="6">'SO 04 - Objekt D - staveb...'!$C$4:$J$76,'SO 04 - Objekt D - staveb...'!$C$82:$J$112,'SO 04 - Objekt D - staveb...'!$C$118:$K$527</definedName>
    <definedName name="_xlnm.Print_Titles" localSheetId="6">'SO 04 - Objekt D - staveb...'!$130:$130</definedName>
    <definedName name="_xlnm._FilterDatabase" localSheetId="7" hidden="1">'SO 05 - Objekt E - staveb...'!$C$134:$K$626</definedName>
    <definedName name="_xlnm.Print_Area" localSheetId="7">'SO 05 - Objekt E - staveb...'!$C$4:$J$76,'SO 05 - Objekt E - staveb...'!$C$82:$J$116,'SO 05 - Objekt E - staveb...'!$C$122:$K$626</definedName>
    <definedName name="_xlnm.Print_Titles" localSheetId="7">'SO 05 - Objekt E - staveb...'!$134:$134</definedName>
    <definedName name="_xlnm._FilterDatabase" localSheetId="8" hidden="1">'SO 05.2 - Objekt E - ELEKTRO'!$C$120:$K$144</definedName>
    <definedName name="_xlnm.Print_Area" localSheetId="8">'SO 05.2 - Objekt E - ELEKTRO'!$C$4:$J$76,'SO 05.2 - Objekt E - ELEKTRO'!$C$82:$J$102,'SO 05.2 - Objekt E - ELEKTRO'!$C$108:$K$144</definedName>
    <definedName name="_xlnm.Print_Titles" localSheetId="8">'SO 05.2 - Objekt E - ELEKTRO'!$120:$120</definedName>
    <definedName name="_xlnm._FilterDatabase" localSheetId="9" hidden="1">'SO 06 - Objekt F - staveb...'!$C$131:$K$534</definedName>
    <definedName name="_xlnm.Print_Area" localSheetId="9">'SO 06 - Objekt F - staveb...'!$C$4:$J$76,'SO 06 - Objekt F - staveb...'!$C$82:$J$113,'SO 06 - Objekt F - staveb...'!$C$119:$K$534</definedName>
    <definedName name="_xlnm.Print_Titles" localSheetId="9">'SO 06 - Objekt F - staveb...'!$131:$131</definedName>
    <definedName name="_xlnm._FilterDatabase" localSheetId="10" hidden="1">'SO 06.02 - Objekt F - ELE...'!$C$121:$K$152</definedName>
    <definedName name="_xlnm.Print_Area" localSheetId="10">'SO 06.02 - Objekt F - ELE...'!$C$4:$J$76,'SO 06.02 - Objekt F - ELE...'!$C$82:$J$103,'SO 06.02 - Objekt F - ELE...'!$C$109:$K$152</definedName>
    <definedName name="_xlnm.Print_Titles" localSheetId="10">'SO 06.02 - Objekt F - ELE...'!$121:$121</definedName>
  </definedNames>
  <calcPr/>
</workbook>
</file>

<file path=xl/calcChain.xml><?xml version="1.0" encoding="utf-8"?>
<calcChain xmlns="http://schemas.openxmlformats.org/spreadsheetml/2006/main">
  <c i="11" l="1" r="J37"/>
  <c r="J36"/>
  <c i="1" r="AY104"/>
  <c i="11" r="J35"/>
  <c i="1" r="AX104"/>
  <c i="11"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T124"/>
  <c r="R125"/>
  <c r="R124"/>
  <c r="P125"/>
  <c r="P124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118"/>
  <c r="J14"/>
  <c r="J12"/>
  <c r="J116"/>
  <c r="E7"/>
  <c r="E112"/>
  <c i="10" r="J37"/>
  <c r="J36"/>
  <c i="1" r="AY103"/>
  <c i="10" r="J35"/>
  <c i="1" r="AX103"/>
  <c i="10" r="BI534"/>
  <c r="BH534"/>
  <c r="BG534"/>
  <c r="BF534"/>
  <c r="T534"/>
  <c r="T533"/>
  <c r="R534"/>
  <c r="R533"/>
  <c r="P534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6"/>
  <c r="BH526"/>
  <c r="BG526"/>
  <c r="BF526"/>
  <c r="T526"/>
  <c r="R526"/>
  <c r="P526"/>
  <c r="BI525"/>
  <c r="BH525"/>
  <c r="BG525"/>
  <c r="BF525"/>
  <c r="T525"/>
  <c r="T524"/>
  <c r="R525"/>
  <c r="R524"/>
  <c r="P525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19"/>
  <c r="BH519"/>
  <c r="BG519"/>
  <c r="BF519"/>
  <c r="T519"/>
  <c r="R519"/>
  <c r="P519"/>
  <c r="BI518"/>
  <c r="BH518"/>
  <c r="BG518"/>
  <c r="BF518"/>
  <c r="T518"/>
  <c r="R518"/>
  <c r="P518"/>
  <c r="BI514"/>
  <c r="BH514"/>
  <c r="BG514"/>
  <c r="BF514"/>
  <c r="T514"/>
  <c r="R514"/>
  <c r="P514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79"/>
  <c r="BH479"/>
  <c r="BG479"/>
  <c r="BF479"/>
  <c r="T479"/>
  <c r="R479"/>
  <c r="P47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8"/>
  <c r="BH448"/>
  <c r="BG448"/>
  <c r="BF448"/>
  <c r="T448"/>
  <c r="R448"/>
  <c r="P448"/>
  <c r="BI445"/>
  <c r="BH445"/>
  <c r="BG445"/>
  <c r="BF445"/>
  <c r="T445"/>
  <c r="R445"/>
  <c r="P445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7"/>
  <c r="BH437"/>
  <c r="BG437"/>
  <c r="BF437"/>
  <c r="T437"/>
  <c r="R437"/>
  <c r="P437"/>
  <c r="BI436"/>
  <c r="BH436"/>
  <c r="BG436"/>
  <c r="BF436"/>
  <c r="T436"/>
  <c r="R436"/>
  <c r="P436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5"/>
  <c r="BH425"/>
  <c r="BG425"/>
  <c r="BF425"/>
  <c r="T425"/>
  <c r="R425"/>
  <c r="P425"/>
  <c r="BI422"/>
  <c r="BH422"/>
  <c r="BG422"/>
  <c r="BF422"/>
  <c r="T422"/>
  <c r="R422"/>
  <c r="P422"/>
  <c r="BI414"/>
  <c r="BH414"/>
  <c r="BG414"/>
  <c r="BF414"/>
  <c r="T414"/>
  <c r="R414"/>
  <c r="P414"/>
  <c r="BI408"/>
  <c r="BH408"/>
  <c r="BG408"/>
  <c r="BF408"/>
  <c r="T408"/>
  <c r="R408"/>
  <c r="P408"/>
  <c r="BI406"/>
  <c r="BH406"/>
  <c r="BG406"/>
  <c r="BF406"/>
  <c r="T406"/>
  <c r="R406"/>
  <c r="P406"/>
  <c r="BI403"/>
  <c r="BH403"/>
  <c r="BG403"/>
  <c r="BF403"/>
  <c r="T403"/>
  <c r="R403"/>
  <c r="P403"/>
  <c r="BI395"/>
  <c r="BH395"/>
  <c r="BG395"/>
  <c r="BF395"/>
  <c r="T395"/>
  <c r="R395"/>
  <c r="P395"/>
  <c r="BI391"/>
  <c r="BH391"/>
  <c r="BG391"/>
  <c r="BF391"/>
  <c r="T391"/>
  <c r="R391"/>
  <c r="P391"/>
  <c r="BI387"/>
  <c r="BH387"/>
  <c r="BG387"/>
  <c r="BF387"/>
  <c r="T387"/>
  <c r="R387"/>
  <c r="P387"/>
  <c r="BI383"/>
  <c r="BH383"/>
  <c r="BG383"/>
  <c r="BF383"/>
  <c r="T383"/>
  <c r="R383"/>
  <c r="P383"/>
  <c r="BI379"/>
  <c r="BH379"/>
  <c r="BG379"/>
  <c r="BF379"/>
  <c r="T379"/>
  <c r="R379"/>
  <c r="P379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68"/>
  <c r="BH368"/>
  <c r="BG368"/>
  <c r="BF368"/>
  <c r="T368"/>
  <c r="R368"/>
  <c r="P368"/>
  <c r="BI362"/>
  <c r="BH362"/>
  <c r="BG362"/>
  <c r="BF362"/>
  <c r="T362"/>
  <c r="R362"/>
  <c r="P362"/>
  <c r="BI355"/>
  <c r="BH355"/>
  <c r="BG355"/>
  <c r="BF355"/>
  <c r="T355"/>
  <c r="R355"/>
  <c r="P355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48"/>
  <c r="BH348"/>
  <c r="BG348"/>
  <c r="BF348"/>
  <c r="T348"/>
  <c r="R348"/>
  <c r="P348"/>
  <c r="BI347"/>
  <c r="BH347"/>
  <c r="BG347"/>
  <c r="BF347"/>
  <c r="T347"/>
  <c r="R347"/>
  <c r="P347"/>
  <c r="BI342"/>
  <c r="BH342"/>
  <c r="BG342"/>
  <c r="BF342"/>
  <c r="T342"/>
  <c r="R342"/>
  <c r="P342"/>
  <c r="BI338"/>
  <c r="BH338"/>
  <c r="BG338"/>
  <c r="BF338"/>
  <c r="T338"/>
  <c r="R338"/>
  <c r="P338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1"/>
  <c r="BH321"/>
  <c r="BG321"/>
  <c r="BF321"/>
  <c r="T321"/>
  <c r="R321"/>
  <c r="P321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297"/>
  <c r="BH297"/>
  <c r="BG297"/>
  <c r="BF297"/>
  <c r="T297"/>
  <c r="R297"/>
  <c r="P297"/>
  <c r="BI282"/>
  <c r="BH282"/>
  <c r="BG282"/>
  <c r="BF282"/>
  <c r="T282"/>
  <c r="R282"/>
  <c r="P282"/>
  <c r="BI277"/>
  <c r="BH277"/>
  <c r="BG277"/>
  <c r="BF277"/>
  <c r="T277"/>
  <c r="R277"/>
  <c r="P277"/>
  <c r="BI268"/>
  <c r="BH268"/>
  <c r="BG268"/>
  <c r="BF268"/>
  <c r="T268"/>
  <c r="R268"/>
  <c r="P268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53"/>
  <c r="BH253"/>
  <c r="BG253"/>
  <c r="BF253"/>
  <c r="T253"/>
  <c r="R253"/>
  <c r="P253"/>
  <c r="BI240"/>
  <c r="BH240"/>
  <c r="BG240"/>
  <c r="BF240"/>
  <c r="T240"/>
  <c r="R240"/>
  <c r="P240"/>
  <c r="BI218"/>
  <c r="BH218"/>
  <c r="BG218"/>
  <c r="BF218"/>
  <c r="T218"/>
  <c r="R218"/>
  <c r="P218"/>
  <c r="BI209"/>
  <c r="BH209"/>
  <c r="BG209"/>
  <c r="BF209"/>
  <c r="T209"/>
  <c r="R209"/>
  <c r="P209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84"/>
  <c r="BH184"/>
  <c r="BG184"/>
  <c r="BF184"/>
  <c r="T184"/>
  <c r="R184"/>
  <c r="P184"/>
  <c r="BI183"/>
  <c r="BH183"/>
  <c r="BG183"/>
  <c r="BF183"/>
  <c r="T183"/>
  <c r="R183"/>
  <c r="P183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F126"/>
  <c r="E124"/>
  <c r="F89"/>
  <c r="E87"/>
  <c r="J24"/>
  <c r="E24"/>
  <c r="J92"/>
  <c r="J23"/>
  <c r="J21"/>
  <c r="E21"/>
  <c r="J91"/>
  <c r="J20"/>
  <c r="J18"/>
  <c r="E18"/>
  <c r="F129"/>
  <c r="J17"/>
  <c r="J15"/>
  <c r="E15"/>
  <c r="F128"/>
  <c r="J14"/>
  <c r="J12"/>
  <c r="J89"/>
  <c r="E7"/>
  <c r="E85"/>
  <c i="9" r="J37"/>
  <c r="J36"/>
  <c i="1" r="AY102"/>
  <c i="9" r="J35"/>
  <c i="1" r="AX102"/>
  <c i="9"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T123"/>
  <c r="R124"/>
  <c r="R123"/>
  <c r="P124"/>
  <c r="P123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115"/>
  <c r="E7"/>
  <c r="E111"/>
  <c i="8" r="J136"/>
  <c r="J37"/>
  <c r="J36"/>
  <c i="1" r="AY101"/>
  <c i="8" r="J35"/>
  <c i="1" r="AX101"/>
  <c i="8" r="BI626"/>
  <c r="BH626"/>
  <c r="BG626"/>
  <c r="BF626"/>
  <c r="T626"/>
  <c r="R626"/>
  <c r="P626"/>
  <c r="BI625"/>
  <c r="BH625"/>
  <c r="BG625"/>
  <c r="BF625"/>
  <c r="T625"/>
  <c r="R625"/>
  <c r="P625"/>
  <c r="BI624"/>
  <c r="BH624"/>
  <c r="BG624"/>
  <c r="BF624"/>
  <c r="T624"/>
  <c r="R624"/>
  <c r="P624"/>
  <c r="BI623"/>
  <c r="BH623"/>
  <c r="BG623"/>
  <c r="BF623"/>
  <c r="T623"/>
  <c r="R623"/>
  <c r="P623"/>
  <c r="BI620"/>
  <c r="BH620"/>
  <c r="BG620"/>
  <c r="BF620"/>
  <c r="T620"/>
  <c r="R620"/>
  <c r="P620"/>
  <c r="BI619"/>
  <c r="BH619"/>
  <c r="BG619"/>
  <c r="BF619"/>
  <c r="T619"/>
  <c r="R619"/>
  <c r="P619"/>
  <c r="BI617"/>
  <c r="BH617"/>
  <c r="BG617"/>
  <c r="BF617"/>
  <c r="T617"/>
  <c r="R617"/>
  <c r="P617"/>
  <c r="BI616"/>
  <c r="BH616"/>
  <c r="BG616"/>
  <c r="BF616"/>
  <c r="T616"/>
  <c r="R616"/>
  <c r="P616"/>
  <c r="BI615"/>
  <c r="BH615"/>
  <c r="BG615"/>
  <c r="BF615"/>
  <c r="T615"/>
  <c r="R615"/>
  <c r="P615"/>
  <c r="BI613"/>
  <c r="BH613"/>
  <c r="BG613"/>
  <c r="BF613"/>
  <c r="T613"/>
  <c r="T612"/>
  <c r="R613"/>
  <c r="R612"/>
  <c r="P613"/>
  <c r="P612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T608"/>
  <c r="R609"/>
  <c r="R608"/>
  <c r="P609"/>
  <c r="P608"/>
  <c r="BI605"/>
  <c r="BH605"/>
  <c r="BG605"/>
  <c r="BF605"/>
  <c r="T605"/>
  <c r="T604"/>
  <c r="R605"/>
  <c r="R604"/>
  <c r="P605"/>
  <c r="P604"/>
  <c r="BI603"/>
  <c r="BH603"/>
  <c r="BG603"/>
  <c r="BF603"/>
  <c r="T603"/>
  <c r="R603"/>
  <c r="P603"/>
  <c r="BI592"/>
  <c r="BH592"/>
  <c r="BG592"/>
  <c r="BF592"/>
  <c r="T592"/>
  <c r="R592"/>
  <c r="P592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5"/>
  <c r="BH555"/>
  <c r="BG555"/>
  <c r="BF555"/>
  <c r="T555"/>
  <c r="R555"/>
  <c r="P555"/>
  <c r="BI552"/>
  <c r="BH552"/>
  <c r="BG552"/>
  <c r="BF552"/>
  <c r="T552"/>
  <c r="R552"/>
  <c r="P552"/>
  <c r="BI548"/>
  <c r="BH548"/>
  <c r="BG548"/>
  <c r="BF548"/>
  <c r="T548"/>
  <c r="R548"/>
  <c r="P54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8"/>
  <c r="BH518"/>
  <c r="BG518"/>
  <c r="BF518"/>
  <c r="T518"/>
  <c r="R518"/>
  <c r="P518"/>
  <c r="BI511"/>
  <c r="BH511"/>
  <c r="BG511"/>
  <c r="BF511"/>
  <c r="T511"/>
  <c r="R511"/>
  <c r="P511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3"/>
  <c r="BH503"/>
  <c r="BG503"/>
  <c r="BF503"/>
  <c r="T503"/>
  <c r="R503"/>
  <c r="P503"/>
  <c r="BI500"/>
  <c r="BH500"/>
  <c r="BG500"/>
  <c r="BF500"/>
  <c r="T500"/>
  <c r="R500"/>
  <c r="P500"/>
  <c r="BI497"/>
  <c r="BH497"/>
  <c r="BG497"/>
  <c r="BF497"/>
  <c r="T497"/>
  <c r="R497"/>
  <c r="P497"/>
  <c r="BI491"/>
  <c r="BH491"/>
  <c r="BG491"/>
  <c r="BF491"/>
  <c r="T491"/>
  <c r="R491"/>
  <c r="P491"/>
  <c r="BI487"/>
  <c r="BH487"/>
  <c r="BG487"/>
  <c r="BF487"/>
  <c r="T487"/>
  <c r="R487"/>
  <c r="P487"/>
  <c r="BI483"/>
  <c r="BH483"/>
  <c r="BG483"/>
  <c r="BF483"/>
  <c r="T483"/>
  <c r="R483"/>
  <c r="P483"/>
  <c r="BI479"/>
  <c r="BH479"/>
  <c r="BG479"/>
  <c r="BF479"/>
  <c r="T479"/>
  <c r="R479"/>
  <c r="P479"/>
  <c r="BI473"/>
  <c r="BH473"/>
  <c r="BG473"/>
  <c r="BF473"/>
  <c r="T473"/>
  <c r="R473"/>
  <c r="P473"/>
  <c r="BI467"/>
  <c r="BH467"/>
  <c r="BG467"/>
  <c r="BF467"/>
  <c r="T467"/>
  <c r="R467"/>
  <c r="P467"/>
  <c r="BI465"/>
  <c r="BH465"/>
  <c r="BG465"/>
  <c r="BF465"/>
  <c r="T465"/>
  <c r="R465"/>
  <c r="P465"/>
  <c r="BI461"/>
  <c r="BH461"/>
  <c r="BG461"/>
  <c r="BF461"/>
  <c r="T461"/>
  <c r="R461"/>
  <c r="P461"/>
  <c r="BI457"/>
  <c r="BH457"/>
  <c r="BG457"/>
  <c r="BF457"/>
  <c r="T457"/>
  <c r="R457"/>
  <c r="P457"/>
  <c r="BI450"/>
  <c r="BH450"/>
  <c r="BG450"/>
  <c r="BF450"/>
  <c r="T450"/>
  <c r="R450"/>
  <c r="P450"/>
  <c r="BI449"/>
  <c r="BH449"/>
  <c r="BG449"/>
  <c r="BF449"/>
  <c r="T449"/>
  <c r="R449"/>
  <c r="P449"/>
  <c r="BI442"/>
  <c r="BH442"/>
  <c r="BG442"/>
  <c r="BF442"/>
  <c r="T442"/>
  <c r="R442"/>
  <c r="P442"/>
  <c r="BI435"/>
  <c r="BH435"/>
  <c r="BG435"/>
  <c r="BF435"/>
  <c r="T435"/>
  <c r="R435"/>
  <c r="P435"/>
  <c r="BI428"/>
  <c r="BH428"/>
  <c r="BG428"/>
  <c r="BF428"/>
  <c r="T428"/>
  <c r="R428"/>
  <c r="P428"/>
  <c r="BI420"/>
  <c r="BH420"/>
  <c r="BG420"/>
  <c r="BF420"/>
  <c r="T420"/>
  <c r="R420"/>
  <c r="P420"/>
  <c r="BI414"/>
  <c r="BH414"/>
  <c r="BG414"/>
  <c r="BF414"/>
  <c r="T414"/>
  <c r="R414"/>
  <c r="P414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7"/>
  <c r="BH407"/>
  <c r="BG407"/>
  <c r="BF407"/>
  <c r="T407"/>
  <c r="R407"/>
  <c r="P407"/>
  <c r="BI406"/>
  <c r="BH406"/>
  <c r="BG406"/>
  <c r="BF406"/>
  <c r="T406"/>
  <c r="R406"/>
  <c r="P406"/>
  <c r="BI403"/>
  <c r="BH403"/>
  <c r="BG403"/>
  <c r="BF403"/>
  <c r="T403"/>
  <c r="R403"/>
  <c r="P403"/>
  <c r="BI392"/>
  <c r="BH392"/>
  <c r="BG392"/>
  <c r="BF392"/>
  <c r="T392"/>
  <c r="R392"/>
  <c r="P392"/>
  <c r="BI387"/>
  <c r="BH387"/>
  <c r="BG387"/>
  <c r="BF387"/>
  <c r="T387"/>
  <c r="R387"/>
  <c r="P387"/>
  <c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7"/>
  <c r="BH367"/>
  <c r="BG367"/>
  <c r="BF367"/>
  <c r="T367"/>
  <c r="R367"/>
  <c r="P367"/>
  <c r="BI366"/>
  <c r="BH366"/>
  <c r="BG366"/>
  <c r="BF366"/>
  <c r="T366"/>
  <c r="R366"/>
  <c r="P366"/>
  <c r="BI355"/>
  <c r="BH355"/>
  <c r="BG355"/>
  <c r="BF355"/>
  <c r="T355"/>
  <c r="R355"/>
  <c r="P355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39"/>
  <c r="BH339"/>
  <c r="BG339"/>
  <c r="BF339"/>
  <c r="T339"/>
  <c r="R339"/>
  <c r="P339"/>
  <c r="BI335"/>
  <c r="BH335"/>
  <c r="BG335"/>
  <c r="BF335"/>
  <c r="T335"/>
  <c r="R335"/>
  <c r="P335"/>
  <c r="BI322"/>
  <c r="BH322"/>
  <c r="BG322"/>
  <c r="BF322"/>
  <c r="T322"/>
  <c r="R322"/>
  <c r="P322"/>
  <c r="BI311"/>
  <c r="BH311"/>
  <c r="BG311"/>
  <c r="BF311"/>
  <c r="T311"/>
  <c r="R311"/>
  <c r="P311"/>
  <c r="BI296"/>
  <c r="BH296"/>
  <c r="BG296"/>
  <c r="BF296"/>
  <c r="T296"/>
  <c r="R296"/>
  <c r="P29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69"/>
  <c r="BH269"/>
  <c r="BG269"/>
  <c r="BF269"/>
  <c r="T269"/>
  <c r="R269"/>
  <c r="P269"/>
  <c r="BI254"/>
  <c r="BH254"/>
  <c r="BG254"/>
  <c r="BF254"/>
  <c r="T254"/>
  <c r="R254"/>
  <c r="P254"/>
  <c r="BI243"/>
  <c r="BH243"/>
  <c r="BG243"/>
  <c r="BF243"/>
  <c r="T243"/>
  <c r="R243"/>
  <c r="P243"/>
  <c r="BI233"/>
  <c r="BH233"/>
  <c r="BG233"/>
  <c r="BF233"/>
  <c r="T233"/>
  <c r="R233"/>
  <c r="P233"/>
  <c r="BI224"/>
  <c r="BH224"/>
  <c r="BG224"/>
  <c r="BF224"/>
  <c r="T224"/>
  <c r="R224"/>
  <c r="P224"/>
  <c r="BI223"/>
  <c r="BH223"/>
  <c r="BG223"/>
  <c r="BF223"/>
  <c r="T223"/>
  <c r="R223"/>
  <c r="P223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4"/>
  <c r="BH164"/>
  <c r="BG164"/>
  <c r="BF164"/>
  <c r="T164"/>
  <c r="T157"/>
  <c r="R164"/>
  <c r="R157"/>
  <c r="P164"/>
  <c r="P157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J97"/>
  <c r="F129"/>
  <c r="E127"/>
  <c r="F89"/>
  <c r="E87"/>
  <c r="J24"/>
  <c r="E24"/>
  <c r="J132"/>
  <c r="J23"/>
  <c r="J21"/>
  <c r="E21"/>
  <c r="J131"/>
  <c r="J20"/>
  <c r="J18"/>
  <c r="E18"/>
  <c r="F132"/>
  <c r="J17"/>
  <c r="J15"/>
  <c r="E15"/>
  <c r="F131"/>
  <c r="J14"/>
  <c r="J12"/>
  <c r="J129"/>
  <c r="E7"/>
  <c r="E125"/>
  <c i="7" r="J37"/>
  <c r="J36"/>
  <c i="1" r="AY100"/>
  <c i="7" r="J35"/>
  <c i="1" r="AX100"/>
  <c i="7"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0"/>
  <c r="BH520"/>
  <c r="BG520"/>
  <c r="BF520"/>
  <c r="T520"/>
  <c r="R520"/>
  <c r="P520"/>
  <c r="BI519"/>
  <c r="BH519"/>
  <c r="BG519"/>
  <c r="BF519"/>
  <c r="T519"/>
  <c r="R519"/>
  <c r="P519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3"/>
  <c r="BH513"/>
  <c r="BG513"/>
  <c r="BF513"/>
  <c r="T513"/>
  <c r="R513"/>
  <c r="P513"/>
  <c r="BI512"/>
  <c r="BH512"/>
  <c r="BG512"/>
  <c r="BF512"/>
  <c r="T512"/>
  <c r="R512"/>
  <c r="P512"/>
  <c r="BI502"/>
  <c r="BH502"/>
  <c r="BG502"/>
  <c r="BF502"/>
  <c r="T502"/>
  <c r="R502"/>
  <c r="P502"/>
  <c r="BI501"/>
  <c r="BH501"/>
  <c r="BG501"/>
  <c r="BF501"/>
  <c r="T501"/>
  <c r="R501"/>
  <c r="P501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2"/>
  <c r="BH442"/>
  <c r="BG442"/>
  <c r="BF442"/>
  <c r="T442"/>
  <c r="R442"/>
  <c r="P442"/>
  <c r="BI439"/>
  <c r="BH439"/>
  <c r="BG439"/>
  <c r="BF439"/>
  <c r="T439"/>
  <c r="R439"/>
  <c r="P439"/>
  <c r="BI438"/>
  <c r="BH438"/>
  <c r="BG438"/>
  <c r="BF438"/>
  <c r="T438"/>
  <c r="R438"/>
  <c r="P438"/>
  <c r="BI436"/>
  <c r="BH436"/>
  <c r="BG436"/>
  <c r="BF436"/>
  <c r="T436"/>
  <c r="R436"/>
  <c r="P436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5"/>
  <c r="BH395"/>
  <c r="BG395"/>
  <c r="BF395"/>
  <c r="T395"/>
  <c r="R395"/>
  <c r="P395"/>
  <c r="BI394"/>
  <c r="BH394"/>
  <c r="BG394"/>
  <c r="BF394"/>
  <c r="T394"/>
  <c r="R394"/>
  <c r="P394"/>
  <c r="BI390"/>
  <c r="BH390"/>
  <c r="BG390"/>
  <c r="BF390"/>
  <c r="T390"/>
  <c r="R390"/>
  <c r="P390"/>
  <c r="BI388"/>
  <c r="BH388"/>
  <c r="BG388"/>
  <c r="BF388"/>
  <c r="T388"/>
  <c r="R388"/>
  <c r="P388"/>
  <c r="BI387"/>
  <c r="BH387"/>
  <c r="BG387"/>
  <c r="BF387"/>
  <c r="T387"/>
  <c r="R387"/>
  <c r="P387"/>
  <c r="BI385"/>
  <c r="BH385"/>
  <c r="BG385"/>
  <c r="BF385"/>
  <c r="T385"/>
  <c r="R385"/>
  <c r="P385"/>
  <c r="BI382"/>
  <c r="BH382"/>
  <c r="BG382"/>
  <c r="BF382"/>
  <c r="T382"/>
  <c r="R382"/>
  <c r="P382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0"/>
  <c r="BH370"/>
  <c r="BG370"/>
  <c r="BF370"/>
  <c r="T370"/>
  <c r="R370"/>
  <c r="P370"/>
  <c r="BI369"/>
  <c r="BH369"/>
  <c r="BG369"/>
  <c r="BF369"/>
  <c r="T369"/>
  <c r="R369"/>
  <c r="P369"/>
  <c r="BI366"/>
  <c r="BH366"/>
  <c r="BG366"/>
  <c r="BF366"/>
  <c r="T366"/>
  <c r="R366"/>
  <c r="P366"/>
  <c r="BI365"/>
  <c r="BH365"/>
  <c r="BG365"/>
  <c r="BF365"/>
  <c r="T365"/>
  <c r="R365"/>
  <c r="P365"/>
  <c r="BI363"/>
  <c r="BH363"/>
  <c r="BG363"/>
  <c r="BF363"/>
  <c r="T363"/>
  <c r="T362"/>
  <c r="R363"/>
  <c r="R362"/>
  <c r="P363"/>
  <c r="P362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2"/>
  <c r="BH342"/>
  <c r="BG342"/>
  <c r="BF342"/>
  <c r="T342"/>
  <c r="R342"/>
  <c r="P342"/>
  <c r="BI339"/>
  <c r="BH339"/>
  <c r="BG339"/>
  <c r="BF339"/>
  <c r="T339"/>
  <c r="R339"/>
  <c r="P339"/>
  <c r="BI330"/>
  <c r="BH330"/>
  <c r="BG330"/>
  <c r="BF330"/>
  <c r="T330"/>
  <c r="R330"/>
  <c r="P330"/>
  <c r="BI329"/>
  <c r="BH329"/>
  <c r="BG329"/>
  <c r="BF329"/>
  <c r="T329"/>
  <c r="R329"/>
  <c r="P329"/>
  <c r="BI326"/>
  <c r="BH326"/>
  <c r="BG326"/>
  <c r="BF326"/>
  <c r="T326"/>
  <c r="T325"/>
  <c r="R326"/>
  <c r="R325"/>
  <c r="P326"/>
  <c r="P325"/>
  <c r="BI324"/>
  <c r="BH324"/>
  <c r="BG324"/>
  <c r="BF324"/>
  <c r="T324"/>
  <c r="R324"/>
  <c r="P324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6"/>
  <c r="BH316"/>
  <c r="BG316"/>
  <c r="BF316"/>
  <c r="T316"/>
  <c r="R316"/>
  <c r="P316"/>
  <c r="BI299"/>
  <c r="BH299"/>
  <c r="BG299"/>
  <c r="BF299"/>
  <c r="T299"/>
  <c r="R299"/>
  <c r="P299"/>
  <c r="BI298"/>
  <c r="BH298"/>
  <c r="BG298"/>
  <c r="BF298"/>
  <c r="T298"/>
  <c r="R298"/>
  <c r="P298"/>
  <c r="BI295"/>
  <c r="BH295"/>
  <c r="BG295"/>
  <c r="BF295"/>
  <c r="T295"/>
  <c r="R295"/>
  <c r="P295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1"/>
  <c r="BH281"/>
  <c r="BG281"/>
  <c r="BF281"/>
  <c r="T281"/>
  <c r="R281"/>
  <c r="P281"/>
  <c r="BI277"/>
  <c r="BH277"/>
  <c r="BG277"/>
  <c r="BF277"/>
  <c r="T277"/>
  <c r="R277"/>
  <c r="P277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59"/>
  <c r="BH259"/>
  <c r="BG259"/>
  <c r="BF259"/>
  <c r="T259"/>
  <c r="R259"/>
  <c r="P259"/>
  <c r="BI256"/>
  <c r="BH256"/>
  <c r="BG256"/>
  <c r="BF256"/>
  <c r="T256"/>
  <c r="R256"/>
  <c r="P256"/>
  <c r="BI248"/>
  <c r="BH248"/>
  <c r="BG248"/>
  <c r="BF248"/>
  <c r="T248"/>
  <c r="R248"/>
  <c r="P248"/>
  <c r="BI238"/>
  <c r="BH238"/>
  <c r="BG238"/>
  <c r="BF238"/>
  <c r="T238"/>
  <c r="R238"/>
  <c r="P238"/>
  <c r="BI219"/>
  <c r="BH219"/>
  <c r="BG219"/>
  <c r="BF219"/>
  <c r="T219"/>
  <c r="R219"/>
  <c r="P219"/>
  <c r="BI217"/>
  <c r="BH217"/>
  <c r="BG217"/>
  <c r="BF217"/>
  <c r="T217"/>
  <c r="R217"/>
  <c r="P217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76"/>
  <c r="BH176"/>
  <c r="BG176"/>
  <c r="BF176"/>
  <c r="T176"/>
  <c r="R176"/>
  <c r="P176"/>
  <c r="BI175"/>
  <c r="BH175"/>
  <c r="BG175"/>
  <c r="BF175"/>
  <c r="T175"/>
  <c r="R175"/>
  <c r="P175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F125"/>
  <c r="E123"/>
  <c r="F89"/>
  <c r="E87"/>
  <c r="J24"/>
  <c r="E24"/>
  <c r="J128"/>
  <c r="J23"/>
  <c r="J21"/>
  <c r="E21"/>
  <c r="J127"/>
  <c r="J20"/>
  <c r="J18"/>
  <c r="E18"/>
  <c r="F128"/>
  <c r="J17"/>
  <c r="J15"/>
  <c r="E15"/>
  <c r="F127"/>
  <c r="J14"/>
  <c r="J12"/>
  <c r="J125"/>
  <c r="E7"/>
  <c r="E121"/>
  <c i="6" r="J37"/>
  <c r="J36"/>
  <c i="1" r="AY99"/>
  <c i="6" r="J35"/>
  <c i="1" r="AX99"/>
  <c i="6"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92"/>
  <c r="J23"/>
  <c r="J21"/>
  <c r="E21"/>
  <c r="J91"/>
  <c r="J20"/>
  <c r="J18"/>
  <c r="E18"/>
  <c r="F119"/>
  <c r="J17"/>
  <c r="J15"/>
  <c r="E15"/>
  <c r="F118"/>
  <c r="J14"/>
  <c r="J12"/>
  <c r="J116"/>
  <c r="E7"/>
  <c r="E112"/>
  <c i="5" r="J550"/>
  <c r="J37"/>
  <c r="J36"/>
  <c i="1" r="AY98"/>
  <c i="5" r="J35"/>
  <c i="1" r="AX98"/>
  <c i="5"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7"/>
  <c r="BH557"/>
  <c r="BG557"/>
  <c r="BF557"/>
  <c r="T557"/>
  <c r="R557"/>
  <c r="P557"/>
  <c r="BI556"/>
  <c r="BH556"/>
  <c r="BG556"/>
  <c r="BF556"/>
  <c r="T556"/>
  <c r="R556"/>
  <c r="P556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J112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3"/>
  <c r="BH543"/>
  <c r="BG543"/>
  <c r="BF543"/>
  <c r="T543"/>
  <c r="T542"/>
  <c r="R543"/>
  <c r="R542"/>
  <c r="P543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1"/>
  <c r="BH511"/>
  <c r="BG511"/>
  <c r="BF511"/>
  <c r="T511"/>
  <c r="R511"/>
  <c r="P511"/>
  <c r="BI508"/>
  <c r="BH508"/>
  <c r="BG508"/>
  <c r="BF508"/>
  <c r="T508"/>
  <c r="R508"/>
  <c r="P508"/>
  <c r="BI504"/>
  <c r="BH504"/>
  <c r="BG504"/>
  <c r="BF504"/>
  <c r="T504"/>
  <c r="R504"/>
  <c r="P50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0"/>
  <c r="BH480"/>
  <c r="BG480"/>
  <c r="BF480"/>
  <c r="T480"/>
  <c r="R480"/>
  <c r="P480"/>
  <c r="BI476"/>
  <c r="BH476"/>
  <c r="BG476"/>
  <c r="BF476"/>
  <c r="T476"/>
  <c r="R476"/>
  <c r="P476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0"/>
  <c r="BH470"/>
  <c r="BG470"/>
  <c r="BF470"/>
  <c r="T470"/>
  <c r="R470"/>
  <c r="P470"/>
  <c r="BI466"/>
  <c r="BH466"/>
  <c r="BG466"/>
  <c r="BF466"/>
  <c r="T466"/>
  <c r="R466"/>
  <c r="P466"/>
  <c r="BI462"/>
  <c r="BH462"/>
  <c r="BG462"/>
  <c r="BF462"/>
  <c r="T462"/>
  <c r="R462"/>
  <c r="P462"/>
  <c r="BI458"/>
  <c r="BH458"/>
  <c r="BG458"/>
  <c r="BF458"/>
  <c r="T458"/>
  <c r="R458"/>
  <c r="P458"/>
  <c r="BI454"/>
  <c r="BH454"/>
  <c r="BG454"/>
  <c r="BF454"/>
  <c r="T454"/>
  <c r="R454"/>
  <c r="P454"/>
  <c r="BI452"/>
  <c r="BH452"/>
  <c r="BG452"/>
  <c r="BF452"/>
  <c r="T452"/>
  <c r="R452"/>
  <c r="P452"/>
  <c r="BI448"/>
  <c r="BH448"/>
  <c r="BG448"/>
  <c r="BF448"/>
  <c r="T448"/>
  <c r="R448"/>
  <c r="P448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34"/>
  <c r="BH434"/>
  <c r="BG434"/>
  <c r="BF434"/>
  <c r="T434"/>
  <c r="R434"/>
  <c r="P434"/>
  <c r="BI429"/>
  <c r="BH429"/>
  <c r="BG429"/>
  <c r="BF429"/>
  <c r="T429"/>
  <c r="R429"/>
  <c r="P429"/>
  <c r="BI424"/>
  <c r="BH424"/>
  <c r="BG424"/>
  <c r="BF424"/>
  <c r="T424"/>
  <c r="R424"/>
  <c r="P424"/>
  <c r="BI419"/>
  <c r="BH419"/>
  <c r="BG419"/>
  <c r="BF419"/>
  <c r="T419"/>
  <c r="R419"/>
  <c r="P419"/>
  <c r="BI414"/>
  <c r="BH414"/>
  <c r="BG414"/>
  <c r="BF414"/>
  <c r="T414"/>
  <c r="R414"/>
  <c r="P414"/>
  <c r="BI409"/>
  <c r="BH409"/>
  <c r="BG409"/>
  <c r="BF409"/>
  <c r="T409"/>
  <c r="R409"/>
  <c r="P409"/>
  <c r="BI405"/>
  <c r="BH405"/>
  <c r="BG405"/>
  <c r="BF405"/>
  <c r="T405"/>
  <c r="R405"/>
  <c r="P405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398"/>
  <c r="BH398"/>
  <c r="BG398"/>
  <c r="BF398"/>
  <c r="T398"/>
  <c r="R398"/>
  <c r="P398"/>
  <c r="BI397"/>
  <c r="BH397"/>
  <c r="BG397"/>
  <c r="BF397"/>
  <c r="T397"/>
  <c r="R397"/>
  <c r="P397"/>
  <c r="BI388"/>
  <c r="BH388"/>
  <c r="BG388"/>
  <c r="BF388"/>
  <c r="T388"/>
  <c r="R388"/>
  <c r="P388"/>
  <c r="BI383"/>
  <c r="BH383"/>
  <c r="BG383"/>
  <c r="BF383"/>
  <c r="T383"/>
  <c r="R383"/>
  <c r="P383"/>
  <c r="BI374"/>
  <c r="BH374"/>
  <c r="BG374"/>
  <c r="BF374"/>
  <c r="T374"/>
  <c r="R374"/>
  <c r="P374"/>
  <c r="BI371"/>
  <c r="BH371"/>
  <c r="BG371"/>
  <c r="BF371"/>
  <c r="T371"/>
  <c r="R371"/>
  <c r="P371"/>
  <c r="BI369"/>
  <c r="BH369"/>
  <c r="BG369"/>
  <c r="BF369"/>
  <c r="T369"/>
  <c r="R369"/>
  <c r="P369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1"/>
  <c r="BH361"/>
  <c r="BG361"/>
  <c r="BF361"/>
  <c r="T361"/>
  <c r="R361"/>
  <c r="P361"/>
  <c r="BI350"/>
  <c r="BH350"/>
  <c r="BG350"/>
  <c r="BF350"/>
  <c r="T350"/>
  <c r="R350"/>
  <c r="P350"/>
  <c r="BI349"/>
  <c r="BH349"/>
  <c r="BG349"/>
  <c r="BF349"/>
  <c r="T349"/>
  <c r="R349"/>
  <c r="P349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33"/>
  <c r="BH333"/>
  <c r="BG333"/>
  <c r="BF333"/>
  <c r="T333"/>
  <c r="R333"/>
  <c r="P333"/>
  <c r="BI330"/>
  <c r="BH330"/>
  <c r="BG330"/>
  <c r="BF330"/>
  <c r="T330"/>
  <c r="R330"/>
  <c r="P330"/>
  <c r="BI321"/>
  <c r="BH321"/>
  <c r="BG321"/>
  <c r="BF321"/>
  <c r="T321"/>
  <c r="R321"/>
  <c r="P321"/>
  <c r="BI310"/>
  <c r="BH310"/>
  <c r="BG310"/>
  <c r="BF310"/>
  <c r="T310"/>
  <c r="R310"/>
  <c r="P310"/>
  <c r="BI299"/>
  <c r="BH299"/>
  <c r="BG299"/>
  <c r="BF299"/>
  <c r="T299"/>
  <c r="R299"/>
  <c r="P299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68"/>
  <c r="BH268"/>
  <c r="BG268"/>
  <c r="BF268"/>
  <c r="T268"/>
  <c r="R268"/>
  <c r="P268"/>
  <c r="BI263"/>
  <c r="BH263"/>
  <c r="BG263"/>
  <c r="BF263"/>
  <c r="T263"/>
  <c r="R263"/>
  <c r="P263"/>
  <c r="BI243"/>
  <c r="BH243"/>
  <c r="BG243"/>
  <c r="BF243"/>
  <c r="T243"/>
  <c r="R243"/>
  <c r="P243"/>
  <c r="BI226"/>
  <c r="BH226"/>
  <c r="BG226"/>
  <c r="BF226"/>
  <c r="T226"/>
  <c r="R226"/>
  <c r="P226"/>
  <c r="BI225"/>
  <c r="BH225"/>
  <c r="BG225"/>
  <c r="BF225"/>
  <c r="T225"/>
  <c r="R225"/>
  <c r="P225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0"/>
  <c r="BH170"/>
  <c r="BG170"/>
  <c r="BF170"/>
  <c r="T170"/>
  <c r="R170"/>
  <c r="P170"/>
  <c r="BI165"/>
  <c r="BH165"/>
  <c r="BG165"/>
  <c r="BF165"/>
  <c r="T165"/>
  <c r="T155"/>
  <c r="R165"/>
  <c r="R155"/>
  <c r="P165"/>
  <c r="P155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F128"/>
  <c r="E126"/>
  <c r="F89"/>
  <c r="E87"/>
  <c r="J24"/>
  <c r="E24"/>
  <c r="J131"/>
  <c r="J23"/>
  <c r="J21"/>
  <c r="E21"/>
  <c r="J130"/>
  <c r="J20"/>
  <c r="J18"/>
  <c r="E18"/>
  <c r="F92"/>
  <c r="J17"/>
  <c r="J15"/>
  <c r="E15"/>
  <c r="F130"/>
  <c r="J14"/>
  <c r="J12"/>
  <c r="J89"/>
  <c r="E7"/>
  <c r="E124"/>
  <c i="4" r="J37"/>
  <c r="J36"/>
  <c i="1" r="AY97"/>
  <c i="4" r="J35"/>
  <c i="1" r="AX97"/>
  <c i="4"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0"/>
  <c r="BH430"/>
  <c r="BG430"/>
  <c r="BF430"/>
  <c r="T430"/>
  <c r="R430"/>
  <c r="P430"/>
  <c r="BI429"/>
  <c r="BH429"/>
  <c r="BG429"/>
  <c r="BF429"/>
  <c r="T429"/>
  <c r="R429"/>
  <c r="P429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3"/>
  <c r="BH423"/>
  <c r="BG423"/>
  <c r="BF423"/>
  <c r="T423"/>
  <c r="T422"/>
  <c r="T421"/>
  <c r="R423"/>
  <c r="R422"/>
  <c r="R421"/>
  <c r="P423"/>
  <c r="P422"/>
  <c r="P421"/>
  <c r="BI419"/>
  <c r="BH419"/>
  <c r="BG419"/>
  <c r="BF419"/>
  <c r="T419"/>
  <c r="T418"/>
  <c r="R419"/>
  <c r="R418"/>
  <c r="P419"/>
  <c r="P418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08"/>
  <c r="BH408"/>
  <c r="BG408"/>
  <c r="BF408"/>
  <c r="T408"/>
  <c r="R408"/>
  <c r="P408"/>
  <c r="BI404"/>
  <c r="BH404"/>
  <c r="BG404"/>
  <c r="BF404"/>
  <c r="T404"/>
  <c r="R404"/>
  <c r="P404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3"/>
  <c r="BH393"/>
  <c r="BG393"/>
  <c r="BF393"/>
  <c r="T393"/>
  <c r="R393"/>
  <c r="P393"/>
  <c r="BI391"/>
  <c r="BH391"/>
  <c r="BG391"/>
  <c r="BF391"/>
  <c r="T391"/>
  <c r="R391"/>
  <c r="P391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38"/>
  <c r="BH338"/>
  <c r="BG338"/>
  <c r="BF338"/>
  <c r="T338"/>
  <c r="R338"/>
  <c r="P338"/>
  <c r="BI336"/>
  <c r="BH336"/>
  <c r="BG336"/>
  <c r="BF336"/>
  <c r="T336"/>
  <c r="R336"/>
  <c r="P336"/>
  <c r="BI331"/>
  <c r="BH331"/>
  <c r="BG331"/>
  <c r="BF331"/>
  <c r="T331"/>
  <c r="R331"/>
  <c r="P331"/>
  <c r="BI329"/>
  <c r="BH329"/>
  <c r="BG329"/>
  <c r="BF329"/>
  <c r="T329"/>
  <c r="R329"/>
  <c r="P329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0"/>
  <c r="BH320"/>
  <c r="BG320"/>
  <c r="BF320"/>
  <c r="T320"/>
  <c r="R320"/>
  <c r="P320"/>
  <c r="BI318"/>
  <c r="BH318"/>
  <c r="BG318"/>
  <c r="BF318"/>
  <c r="T318"/>
  <c r="R318"/>
  <c r="P318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2"/>
  <c r="BH292"/>
  <c r="BG292"/>
  <c r="BF292"/>
  <c r="T292"/>
  <c r="R292"/>
  <c r="P292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2"/>
  <c r="BH222"/>
  <c r="BG222"/>
  <c r="BF222"/>
  <c r="T222"/>
  <c r="R222"/>
  <c r="P222"/>
  <c r="BI214"/>
  <c r="BH214"/>
  <c r="BG214"/>
  <c r="BF214"/>
  <c r="T214"/>
  <c r="R214"/>
  <c r="P214"/>
  <c r="BI212"/>
  <c r="BH212"/>
  <c r="BG212"/>
  <c r="BF212"/>
  <c r="T212"/>
  <c r="R212"/>
  <c r="P212"/>
  <c r="BI204"/>
  <c r="BH204"/>
  <c r="BG204"/>
  <c r="BF204"/>
  <c r="T204"/>
  <c r="R204"/>
  <c r="P204"/>
  <c r="BI196"/>
  <c r="BH196"/>
  <c r="BG196"/>
  <c r="BF196"/>
  <c r="T196"/>
  <c r="R196"/>
  <c r="P196"/>
  <c r="BI178"/>
  <c r="BH178"/>
  <c r="BG178"/>
  <c r="BF178"/>
  <c r="T178"/>
  <c r="R178"/>
  <c r="P178"/>
  <c r="BI177"/>
  <c r="BH177"/>
  <c r="BG177"/>
  <c r="BF177"/>
  <c r="T177"/>
  <c r="R177"/>
  <c r="P177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F126"/>
  <c r="E124"/>
  <c r="F89"/>
  <c r="E87"/>
  <c r="J24"/>
  <c r="E24"/>
  <c r="J129"/>
  <c r="J23"/>
  <c r="J21"/>
  <c r="E21"/>
  <c r="J128"/>
  <c r="J20"/>
  <c r="J18"/>
  <c r="E18"/>
  <c r="F129"/>
  <c r="J17"/>
  <c r="J15"/>
  <c r="E15"/>
  <c r="F128"/>
  <c r="J14"/>
  <c r="J12"/>
  <c r="J126"/>
  <c r="E7"/>
  <c r="E122"/>
  <c i="3" r="J37"/>
  <c r="J36"/>
  <c i="1" r="AY96"/>
  <c i="3" r="J35"/>
  <c i="1" r="AX96"/>
  <c i="3"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115"/>
  <c r="E7"/>
  <c r="E111"/>
  <c i="2" r="J37"/>
  <c r="J36"/>
  <c i="1" r="AY95"/>
  <c i="2" r="J35"/>
  <c i="1" r="AX95"/>
  <c i="2"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0"/>
  <c r="BH450"/>
  <c r="BG450"/>
  <c r="BF450"/>
  <c r="T450"/>
  <c r="R450"/>
  <c r="P450"/>
  <c r="BI449"/>
  <c r="BH449"/>
  <c r="BG449"/>
  <c r="BF449"/>
  <c r="T449"/>
  <c r="R449"/>
  <c r="P449"/>
  <c r="BI447"/>
  <c r="BH447"/>
  <c r="BG447"/>
  <c r="BF447"/>
  <c r="T447"/>
  <c r="R447"/>
  <c r="P447"/>
  <c r="BI444"/>
  <c r="BH444"/>
  <c r="BG444"/>
  <c r="BF444"/>
  <c r="T444"/>
  <c r="R444"/>
  <c r="P444"/>
  <c r="BI443"/>
  <c r="BH443"/>
  <c r="BG443"/>
  <c r="BF443"/>
  <c r="T443"/>
  <c r="R443"/>
  <c r="P443"/>
  <c r="BI436"/>
  <c r="BH436"/>
  <c r="BG436"/>
  <c r="BF436"/>
  <c r="T436"/>
  <c r="R436"/>
  <c r="P436"/>
  <c r="BI431"/>
  <c r="BH431"/>
  <c r="BG431"/>
  <c r="BF431"/>
  <c r="T431"/>
  <c r="T430"/>
  <c r="R431"/>
  <c r="R430"/>
  <c r="P431"/>
  <c r="P430"/>
  <c r="BI428"/>
  <c r="BH428"/>
  <c r="BG428"/>
  <c r="BF428"/>
  <c r="T428"/>
  <c r="R428"/>
  <c r="P428"/>
  <c r="BI423"/>
  <c r="BH423"/>
  <c r="BG423"/>
  <c r="BF423"/>
  <c r="T423"/>
  <c r="R423"/>
  <c r="P423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3"/>
  <c r="BH413"/>
  <c r="BG413"/>
  <c r="BF413"/>
  <c r="T413"/>
  <c r="R413"/>
  <c r="P413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45"/>
  <c r="BH345"/>
  <c r="BG345"/>
  <c r="BF345"/>
  <c r="T345"/>
  <c r="R345"/>
  <c r="P345"/>
  <c r="BI343"/>
  <c r="BH343"/>
  <c r="BG343"/>
  <c r="BF343"/>
  <c r="T343"/>
  <c r="R343"/>
  <c r="P343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29"/>
  <c r="BH329"/>
  <c r="BG329"/>
  <c r="BF329"/>
  <c r="T329"/>
  <c r="R329"/>
  <c r="P329"/>
  <c r="BI328"/>
  <c r="BH328"/>
  <c r="BG328"/>
  <c r="BF328"/>
  <c r="T328"/>
  <c r="R328"/>
  <c r="P328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5"/>
  <c r="BH305"/>
  <c r="BG305"/>
  <c r="BF305"/>
  <c r="T305"/>
  <c r="R305"/>
  <c r="P305"/>
  <c r="BI297"/>
  <c r="BH297"/>
  <c r="BG297"/>
  <c r="BF297"/>
  <c r="T297"/>
  <c r="R297"/>
  <c r="P297"/>
  <c r="BI294"/>
  <c r="BH294"/>
  <c r="BG294"/>
  <c r="BF294"/>
  <c r="T294"/>
  <c r="R294"/>
  <c r="P294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40"/>
  <c r="BH240"/>
  <c r="BG240"/>
  <c r="BF240"/>
  <c r="T240"/>
  <c r="R240"/>
  <c r="P240"/>
  <c r="BI239"/>
  <c r="BH239"/>
  <c r="BG239"/>
  <c r="BF239"/>
  <c r="T239"/>
  <c r="R239"/>
  <c r="P239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6"/>
  <c r="BH226"/>
  <c r="BG226"/>
  <c r="BF226"/>
  <c r="T226"/>
  <c r="R226"/>
  <c r="P226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08"/>
  <c r="BH208"/>
  <c r="BG208"/>
  <c r="BF208"/>
  <c r="T208"/>
  <c r="R208"/>
  <c r="P208"/>
  <c r="BI199"/>
  <c r="BH199"/>
  <c r="BG199"/>
  <c r="BF199"/>
  <c r="T199"/>
  <c r="R199"/>
  <c r="P199"/>
  <c r="BI187"/>
  <c r="BH187"/>
  <c r="BG187"/>
  <c r="BF187"/>
  <c r="T187"/>
  <c r="R187"/>
  <c r="P187"/>
  <c r="BI186"/>
  <c r="BH186"/>
  <c r="BG186"/>
  <c r="BF186"/>
  <c r="T186"/>
  <c r="R186"/>
  <c r="P186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66"/>
  <c r="BH166"/>
  <c r="BG166"/>
  <c r="BF166"/>
  <c r="T166"/>
  <c r="T165"/>
  <c r="R166"/>
  <c r="R165"/>
  <c r="P166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F128"/>
  <c r="E126"/>
  <c r="F89"/>
  <c r="E87"/>
  <c r="J24"/>
  <c r="E24"/>
  <c r="J131"/>
  <c r="J23"/>
  <c r="J21"/>
  <c r="E21"/>
  <c r="J91"/>
  <c r="J20"/>
  <c r="J18"/>
  <c r="E18"/>
  <c r="F131"/>
  <c r="J17"/>
  <c r="J15"/>
  <c r="E15"/>
  <c r="F130"/>
  <c r="J14"/>
  <c r="J12"/>
  <c r="J128"/>
  <c r="E7"/>
  <c r="E124"/>
  <c i="1" r="L90"/>
  <c r="AM90"/>
  <c r="AM89"/>
  <c r="L89"/>
  <c r="AM87"/>
  <c r="L87"/>
  <c r="L85"/>
  <c r="L84"/>
  <c i="11" r="BK152"/>
  <c r="J152"/>
  <c r="BK151"/>
  <c r="J151"/>
  <c r="BK150"/>
  <c r="J150"/>
  <c r="BK149"/>
  <c r="J149"/>
  <c r="BK148"/>
  <c r="J148"/>
  <c r="BK147"/>
  <c r="J147"/>
  <c r="BK145"/>
  <c r="J145"/>
  <c r="BK144"/>
  <c r="J144"/>
  <c r="BK142"/>
  <c r="J142"/>
  <c r="BK141"/>
  <c r="J141"/>
  <c r="BK140"/>
  <c r="J140"/>
  <c r="BK139"/>
  <c r="J139"/>
  <c r="BK138"/>
  <c r="J138"/>
  <c r="BK137"/>
  <c r="J137"/>
  <c r="BK136"/>
  <c r="J136"/>
  <c r="BK134"/>
  <c r="J134"/>
  <c r="BK133"/>
  <c r="J133"/>
  <c r="BK132"/>
  <c r="J132"/>
  <c r="BK131"/>
  <c r="J131"/>
  <c r="BK130"/>
  <c r="J130"/>
  <c r="BK128"/>
  <c r="J128"/>
  <c r="BK127"/>
  <c r="J127"/>
  <c r="BK125"/>
  <c r="J125"/>
  <c i="10" r="BK534"/>
  <c r="J534"/>
  <c r="BK532"/>
  <c r="J532"/>
  <c r="BK531"/>
  <c r="J531"/>
  <c r="BK530"/>
  <c r="J530"/>
  <c r="BK529"/>
  <c r="J529"/>
  <c r="BK526"/>
  <c r="J526"/>
  <c r="BK525"/>
  <c r="J525"/>
  <c r="BK523"/>
  <c r="J523"/>
  <c r="BK522"/>
  <c r="J522"/>
  <c r="BK521"/>
  <c r="J521"/>
  <c r="BK519"/>
  <c r="J519"/>
  <c r="BK518"/>
  <c r="J518"/>
  <c r="BK514"/>
  <c r="J514"/>
  <c r="BK512"/>
  <c r="J512"/>
  <c r="BK511"/>
  <c r="J511"/>
  <c r="BK510"/>
  <c r="J510"/>
  <c r="BK509"/>
  <c r="J509"/>
  <c r="BK508"/>
  <c r="J508"/>
  <c r="BK507"/>
  <c r="J507"/>
  <c r="BK506"/>
  <c r="J506"/>
  <c r="BK505"/>
  <c r="J505"/>
  <c r="BK504"/>
  <c r="J504"/>
  <c r="BK503"/>
  <c r="J503"/>
  <c r="BK502"/>
  <c r="J502"/>
  <c r="BK501"/>
  <c r="J501"/>
  <c r="BK500"/>
  <c r="J500"/>
  <c r="BK499"/>
  <c r="J499"/>
  <c r="BK498"/>
  <c r="J498"/>
  <c r="BK497"/>
  <c r="J497"/>
  <c r="BK496"/>
  <c r="J496"/>
  <c r="BK495"/>
  <c r="J495"/>
  <c r="BK494"/>
  <c r="J494"/>
  <c r="BK493"/>
  <c r="J493"/>
  <c r="BK491"/>
  <c r="J491"/>
  <c r="BK490"/>
  <c r="J490"/>
  <c r="BK489"/>
  <c r="J489"/>
  <c r="BK488"/>
  <c r="J488"/>
  <c r="BK487"/>
  <c r="J487"/>
  <c r="BK485"/>
  <c r="J485"/>
  <c r="BK484"/>
  <c r="J484"/>
  <c r="BK483"/>
  <c r="J483"/>
  <c r="BK482"/>
  <c r="J482"/>
  <c r="BK479"/>
  <c r="J479"/>
  <c r="BK468"/>
  <c r="J468"/>
  <c r="BK467"/>
  <c r="J467"/>
  <c r="BK466"/>
  <c r="J466"/>
  <c r="BK465"/>
  <c r="J465"/>
  <c r="BK464"/>
  <c r="J464"/>
  <c r="BK463"/>
  <c r="J463"/>
  <c r="BK462"/>
  <c r="J462"/>
  <c r="BK461"/>
  <c r="J461"/>
  <c r="BK460"/>
  <c r="J460"/>
  <c r="BK459"/>
  <c r="J459"/>
  <c r="BK458"/>
  <c r="J458"/>
  <c r="BK457"/>
  <c r="J457"/>
  <c r="BK456"/>
  <c r="J456"/>
  <c r="BK455"/>
  <c r="J455"/>
  <c r="BK454"/>
  <c r="J454"/>
  <c r="BK453"/>
  <c r="J453"/>
  <c r="BK452"/>
  <c r="J452"/>
  <c r="BK451"/>
  <c r="J451"/>
  <c r="BK450"/>
  <c r="J450"/>
  <c r="BK448"/>
  <c r="J448"/>
  <c r="BK445"/>
  <c r="J445"/>
  <c r="BK443"/>
  <c r="J443"/>
  <c r="BK442"/>
  <c r="J442"/>
  <c r="BK441"/>
  <c r="J441"/>
  <c r="BK440"/>
  <c r="J440"/>
  <c r="BK439"/>
  <c r="J439"/>
  <c r="BK437"/>
  <c r="J437"/>
  <c r="BK436"/>
  <c r="J436"/>
  <c r="BK432"/>
  <c r="J432"/>
  <c r="J429"/>
  <c r="BK426"/>
  <c r="BK425"/>
  <c r="J422"/>
  <c r="BK414"/>
  <c r="BK408"/>
  <c r="BK406"/>
  <c r="J403"/>
  <c r="J395"/>
  <c r="J391"/>
  <c r="J387"/>
  <c r="BK383"/>
  <c r="J379"/>
  <c r="BK378"/>
  <c r="BK376"/>
  <c r="BK374"/>
  <c r="J372"/>
  <c r="J368"/>
  <c r="BK362"/>
  <c r="J355"/>
  <c r="J353"/>
  <c r="J352"/>
  <c r="J351"/>
  <c r="J348"/>
  <c r="BK347"/>
  <c r="J342"/>
  <c r="BK338"/>
  <c r="J332"/>
  <c r="J330"/>
  <c r="J327"/>
  <c r="BK326"/>
  <c r="J325"/>
  <c r="BK324"/>
  <c r="BK321"/>
  <c r="J312"/>
  <c r="J310"/>
  <c r="J309"/>
  <c r="J308"/>
  <c r="J307"/>
  <c r="BK297"/>
  <c r="J282"/>
  <c r="BK277"/>
  <c r="J277"/>
  <c r="BK268"/>
  <c r="BK264"/>
  <c r="BK263"/>
  <c r="J262"/>
  <c r="J253"/>
  <c r="BK240"/>
  <c r="BK218"/>
  <c r="J209"/>
  <c r="BK200"/>
  <c r="BK199"/>
  <c r="BK197"/>
  <c r="BK184"/>
  <c r="BK183"/>
  <c r="J166"/>
  <c r="J165"/>
  <c r="J164"/>
  <c r="J163"/>
  <c r="J162"/>
  <c r="BK161"/>
  <c r="BK159"/>
  <c r="J157"/>
  <c r="BK154"/>
  <c r="BK152"/>
  <c r="J151"/>
  <c r="BK150"/>
  <c r="BK149"/>
  <c r="BK146"/>
  <c r="BK143"/>
  <c r="BK140"/>
  <c r="J139"/>
  <c r="BK138"/>
  <c r="BK137"/>
  <c r="BK134"/>
  <c i="9" r="J144"/>
  <c r="BK143"/>
  <c r="BK141"/>
  <c r="J141"/>
  <c r="J140"/>
  <c r="J139"/>
  <c r="J138"/>
  <c r="BK137"/>
  <c r="BK136"/>
  <c r="BK135"/>
  <c r="J133"/>
  <c r="BK132"/>
  <c r="J131"/>
  <c r="BK130"/>
  <c r="J129"/>
  <c r="BK127"/>
  <c r="J126"/>
  <c r="BK124"/>
  <c i="8" r="BK626"/>
  <c r="BK625"/>
  <c r="J625"/>
  <c r="BK624"/>
  <c r="BK623"/>
  <c r="BK620"/>
  <c r="J620"/>
  <c r="BK619"/>
  <c r="J617"/>
  <c r="J616"/>
  <c r="BK615"/>
  <c r="J613"/>
  <c r="BK611"/>
  <c r="J611"/>
  <c r="BK610"/>
  <c r="BK609"/>
  <c r="BK605"/>
  <c r="BK603"/>
  <c r="J603"/>
  <c r="BK592"/>
  <c r="BK591"/>
  <c r="J591"/>
  <c r="BK590"/>
  <c r="BK589"/>
  <c r="J589"/>
  <c r="BK588"/>
  <c r="BK587"/>
  <c r="J586"/>
  <c r="J585"/>
  <c r="BK584"/>
  <c r="J584"/>
  <c r="BK583"/>
  <c r="J583"/>
  <c r="BK582"/>
  <c r="J582"/>
  <c r="BK581"/>
  <c r="J581"/>
  <c r="BK580"/>
  <c r="J580"/>
  <c r="BK579"/>
  <c r="J579"/>
  <c r="BK578"/>
  <c r="J577"/>
  <c r="BK576"/>
  <c r="J575"/>
  <c r="J574"/>
  <c r="BK573"/>
  <c r="J572"/>
  <c r="BK571"/>
  <c r="J570"/>
  <c r="BK569"/>
  <c r="BK568"/>
  <c r="J567"/>
  <c r="BK566"/>
  <c r="J566"/>
  <c r="BK565"/>
  <c r="J565"/>
  <c r="BK564"/>
  <c r="J564"/>
  <c r="BK562"/>
  <c r="J562"/>
  <c r="BK561"/>
  <c r="J561"/>
  <c r="BK560"/>
  <c r="J560"/>
  <c r="BK559"/>
  <c r="J559"/>
  <c r="BK558"/>
  <c r="J558"/>
  <c r="BK557"/>
  <c r="J557"/>
  <c r="BK555"/>
  <c r="J555"/>
  <c r="BK552"/>
  <c r="J552"/>
  <c r="BK548"/>
  <c r="J548"/>
  <c r="BK537"/>
  <c r="J537"/>
  <c r="BK536"/>
  <c r="J536"/>
  <c r="BK535"/>
  <c r="J535"/>
  <c r="BK534"/>
  <c r="J534"/>
  <c r="BK533"/>
  <c r="J533"/>
  <c r="BK532"/>
  <c r="J532"/>
  <c r="BK531"/>
  <c r="J531"/>
  <c r="BK530"/>
  <c r="J530"/>
  <c r="BK529"/>
  <c r="J529"/>
  <c r="BK528"/>
  <c r="J528"/>
  <c r="BK527"/>
  <c r="J527"/>
  <c r="BK526"/>
  <c r="J526"/>
  <c r="BK525"/>
  <c r="J525"/>
  <c r="BK524"/>
  <c r="J524"/>
  <c r="BK523"/>
  <c r="J523"/>
  <c r="BK522"/>
  <c r="J522"/>
  <c r="BK521"/>
  <c r="BK520"/>
  <c r="J518"/>
  <c r="BK511"/>
  <c r="BK509"/>
  <c r="J508"/>
  <c r="BK507"/>
  <c r="J506"/>
  <c r="BK505"/>
  <c r="BK500"/>
  <c r="BK497"/>
  <c r="J491"/>
  <c r="BK487"/>
  <c r="J487"/>
  <c r="BK483"/>
  <c r="BK479"/>
  <c r="BK473"/>
  <c r="J473"/>
  <c r="BK467"/>
  <c r="BK465"/>
  <c r="J465"/>
  <c r="BK461"/>
  <c r="J457"/>
  <c r="BK450"/>
  <c r="BK449"/>
  <c r="BK442"/>
  <c r="J435"/>
  <c r="J428"/>
  <c r="BK420"/>
  <c r="J414"/>
  <c r="J412"/>
  <c r="J411"/>
  <c r="BK410"/>
  <c r="BK407"/>
  <c r="J407"/>
  <c r="BK406"/>
  <c r="J406"/>
  <c r="BK371"/>
  <c r="BK367"/>
  <c r="BK366"/>
  <c r="J355"/>
  <c r="J353"/>
  <c r="J352"/>
  <c r="BK351"/>
  <c r="J351"/>
  <c r="J350"/>
  <c r="BK339"/>
  <c r="BK335"/>
  <c r="J322"/>
  <c r="J296"/>
  <c r="BK285"/>
  <c r="J284"/>
  <c r="J283"/>
  <c r="J269"/>
  <c r="BK254"/>
  <c r="BK243"/>
  <c r="BK233"/>
  <c r="BK224"/>
  <c r="J223"/>
  <c r="BK209"/>
  <c r="J207"/>
  <c r="J206"/>
  <c r="J191"/>
  <c r="BK190"/>
  <c r="BK189"/>
  <c r="J188"/>
  <c r="BK187"/>
  <c r="J186"/>
  <c r="BK185"/>
  <c r="J183"/>
  <c r="BK179"/>
  <c r="BK176"/>
  <c r="BK172"/>
  <c i="4" r="J302"/>
  <c r="J299"/>
  <c r="J296"/>
  <c r="J293"/>
  <c r="BK292"/>
  <c r="BK271"/>
  <c r="J269"/>
  <c r="BK268"/>
  <c r="BK266"/>
  <c r="J262"/>
  <c r="BK255"/>
  <c r="J252"/>
  <c r="BK250"/>
  <c r="BK244"/>
  <c i="3" r="J125"/>
  <c i="2" r="J459"/>
  <c r="BK454"/>
  <c r="BK453"/>
  <c r="BK443"/>
  <c r="BK436"/>
  <c r="BK413"/>
  <c r="BK404"/>
  <c r="J400"/>
  <c r="J398"/>
  <c r="J396"/>
  <c r="J392"/>
  <c r="BK388"/>
  <c r="J386"/>
  <c r="BK384"/>
  <c r="BK383"/>
  <c r="BK382"/>
  <c r="BK381"/>
  <c r="BK380"/>
  <c r="BK379"/>
  <c r="J378"/>
  <c r="J377"/>
  <c r="J375"/>
  <c r="BK373"/>
  <c r="BK371"/>
  <c r="J369"/>
  <c r="J367"/>
  <c r="J365"/>
  <c r="BK363"/>
  <c r="J361"/>
  <c r="BK359"/>
  <c r="BK357"/>
  <c r="J355"/>
  <c r="BK353"/>
  <c r="BK345"/>
  <c r="BK343"/>
  <c r="J335"/>
  <c r="J333"/>
  <c r="BK332"/>
  <c r="J331"/>
  <c r="J329"/>
  <c r="BK328"/>
  <c r="J326"/>
  <c r="BK325"/>
  <c r="BK324"/>
  <c r="BK322"/>
  <c r="J321"/>
  <c r="BK319"/>
  <c r="J317"/>
  <c r="J315"/>
  <c r="J313"/>
  <c r="BK312"/>
  <c r="BK309"/>
  <c r="J305"/>
  <c r="J297"/>
  <c r="J294"/>
  <c r="J285"/>
  <c r="BK283"/>
  <c r="BK282"/>
  <c r="J281"/>
  <c r="BK280"/>
  <c r="BK279"/>
  <c r="J278"/>
  <c r="J277"/>
  <c r="J276"/>
  <c r="BK275"/>
  <c r="J274"/>
  <c r="J273"/>
  <c r="J272"/>
  <c r="BK271"/>
  <c r="J270"/>
  <c r="J269"/>
  <c r="J267"/>
  <c r="BK266"/>
  <c r="BK265"/>
  <c r="J264"/>
  <c r="J260"/>
  <c r="J259"/>
  <c r="J257"/>
  <c r="BK240"/>
  <c r="J239"/>
  <c r="J235"/>
  <c r="BK233"/>
  <c r="J231"/>
  <c r="BK226"/>
  <c r="J222"/>
  <c r="BK221"/>
  <c r="BK220"/>
  <c r="J208"/>
  <c r="BK187"/>
  <c r="BK180"/>
  <c r="BK178"/>
  <c r="J176"/>
  <c r="BK175"/>
  <c r="BK174"/>
  <c r="J172"/>
  <c r="BK166"/>
  <c r="BK162"/>
  <c r="BK158"/>
  <c r="BK153"/>
  <c r="J152"/>
  <c r="BK149"/>
  <c r="BK144"/>
  <c r="BK141"/>
  <c r="BK140"/>
  <c r="BK138"/>
  <c r="BK136"/>
  <c i="10" r="BK429"/>
  <c r="J426"/>
  <c r="J425"/>
  <c r="BK422"/>
  <c r="J414"/>
  <c r="J408"/>
  <c r="J406"/>
  <c r="BK403"/>
  <c r="BK395"/>
  <c r="BK391"/>
  <c r="BK387"/>
  <c r="J383"/>
  <c r="BK379"/>
  <c r="J378"/>
  <c r="J376"/>
  <c r="J374"/>
  <c r="BK372"/>
  <c r="BK368"/>
  <c r="J362"/>
  <c r="BK355"/>
  <c r="BK353"/>
  <c r="BK352"/>
  <c r="BK351"/>
  <c r="BK348"/>
  <c r="J347"/>
  <c r="BK342"/>
  <c r="J338"/>
  <c r="BK332"/>
  <c r="BK330"/>
  <c r="BK327"/>
  <c r="J326"/>
  <c r="BK325"/>
  <c r="J324"/>
  <c r="J321"/>
  <c r="BK312"/>
  <c r="BK310"/>
  <c r="BK309"/>
  <c r="BK308"/>
  <c r="BK307"/>
  <c r="J297"/>
  <c r="BK282"/>
  <c r="J268"/>
  <c r="J264"/>
  <c r="J263"/>
  <c r="BK262"/>
  <c r="BK253"/>
  <c r="J240"/>
  <c r="J218"/>
  <c r="BK209"/>
  <c r="J200"/>
  <c r="J199"/>
  <c r="J197"/>
  <c r="J184"/>
  <c r="J183"/>
  <c r="BK167"/>
  <c r="J167"/>
  <c r="BK166"/>
  <c r="BK165"/>
  <c r="BK164"/>
  <c r="BK163"/>
  <c r="BK162"/>
  <c r="J161"/>
  <c r="J159"/>
  <c r="BK157"/>
  <c r="J154"/>
  <c r="J152"/>
  <c r="BK151"/>
  <c r="J150"/>
  <c r="J149"/>
  <c r="J146"/>
  <c r="J143"/>
  <c r="J140"/>
  <c r="BK139"/>
  <c r="J138"/>
  <c r="J137"/>
  <c r="J134"/>
  <c i="9" r="BK144"/>
  <c r="J143"/>
  <c r="BK140"/>
  <c r="BK139"/>
  <c r="BK138"/>
  <c r="J137"/>
  <c r="J136"/>
  <c r="J135"/>
  <c r="BK133"/>
  <c r="J132"/>
  <c r="BK131"/>
  <c r="J130"/>
  <c r="BK129"/>
  <c r="J127"/>
  <c r="BK126"/>
  <c r="J124"/>
  <c i="8" r="J626"/>
  <c r="J624"/>
  <c r="J623"/>
  <c r="J619"/>
  <c r="BK617"/>
  <c r="BK616"/>
  <c r="J615"/>
  <c r="BK613"/>
  <c r="J610"/>
  <c r="J609"/>
  <c r="J605"/>
  <c r="J592"/>
  <c r="J590"/>
  <c r="J588"/>
  <c r="J587"/>
  <c r="BK586"/>
  <c r="BK585"/>
  <c r="J578"/>
  <c r="BK577"/>
  <c r="J576"/>
  <c r="BK575"/>
  <c r="BK574"/>
  <c r="J573"/>
  <c r="BK572"/>
  <c r="J571"/>
  <c r="BK570"/>
  <c r="J569"/>
  <c r="J568"/>
  <c r="BK567"/>
  <c r="J521"/>
  <c r="J520"/>
  <c r="BK518"/>
  <c r="J511"/>
  <c r="J509"/>
  <c r="BK508"/>
  <c r="J507"/>
  <c r="BK506"/>
  <c r="J505"/>
  <c r="BK503"/>
  <c r="J503"/>
  <c r="J500"/>
  <c r="J497"/>
  <c r="BK491"/>
  <c r="J483"/>
  <c r="J479"/>
  <c r="J467"/>
  <c r="J461"/>
  <c r="BK457"/>
  <c r="J450"/>
  <c r="J449"/>
  <c r="J442"/>
  <c r="BK435"/>
  <c r="BK428"/>
  <c r="J420"/>
  <c r="BK414"/>
  <c r="BK412"/>
  <c r="BK411"/>
  <c r="J410"/>
  <c r="BK403"/>
  <c r="J403"/>
  <c r="BK392"/>
  <c r="J392"/>
  <c r="BK387"/>
  <c r="J387"/>
  <c r="BK377"/>
  <c r="J377"/>
  <c r="BK375"/>
  <c r="J375"/>
  <c r="BK372"/>
  <c r="J372"/>
  <c r="J371"/>
  <c r="BK370"/>
  <c r="J370"/>
  <c r="J367"/>
  <c r="J366"/>
  <c r="BK355"/>
  <c r="BK353"/>
  <c r="BK352"/>
  <c r="BK350"/>
  <c r="J339"/>
  <c r="J335"/>
  <c r="BK322"/>
  <c r="BK311"/>
  <c r="J311"/>
  <c r="BK296"/>
  <c r="J285"/>
  <c r="BK284"/>
  <c r="BK283"/>
  <c r="BK269"/>
  <c r="J254"/>
  <c r="J243"/>
  <c r="J233"/>
  <c r="J224"/>
  <c r="BK223"/>
  <c r="J209"/>
  <c r="BK207"/>
  <c r="BK206"/>
  <c r="BK191"/>
  <c r="J190"/>
  <c r="J189"/>
  <c r="BK188"/>
  <c r="J187"/>
  <c r="BK186"/>
  <c r="J185"/>
  <c r="BK183"/>
  <c r="J179"/>
  <c r="J176"/>
  <c r="J172"/>
  <c r="BK164"/>
  <c r="J164"/>
  <c r="BK158"/>
  <c r="J158"/>
  <c r="BK154"/>
  <c r="J154"/>
  <c r="BK151"/>
  <c r="J151"/>
  <c r="BK150"/>
  <c r="J150"/>
  <c r="BK149"/>
  <c r="J149"/>
  <c r="BK148"/>
  <c r="J148"/>
  <c r="BK147"/>
  <c r="J147"/>
  <c r="BK144"/>
  <c r="J144"/>
  <c r="BK143"/>
  <c r="J143"/>
  <c r="J142"/>
  <c r="BK141"/>
  <c r="BK138"/>
  <c r="J138"/>
  <c i="7" r="BK527"/>
  <c r="J527"/>
  <c r="BK526"/>
  <c r="J526"/>
  <c r="BK525"/>
  <c r="J525"/>
  <c r="BK524"/>
  <c r="J524"/>
  <c r="BK523"/>
  <c r="J523"/>
  <c r="BK520"/>
  <c r="J520"/>
  <c r="BK519"/>
  <c r="J519"/>
  <c r="BK517"/>
  <c r="J517"/>
  <c r="BK516"/>
  <c r="J516"/>
  <c r="BK515"/>
  <c r="J515"/>
  <c r="BK513"/>
  <c r="J513"/>
  <c r="BK512"/>
  <c r="J512"/>
  <c r="BK502"/>
  <c r="J502"/>
  <c r="BK501"/>
  <c r="J501"/>
  <c r="BK499"/>
  <c r="J499"/>
  <c r="BK498"/>
  <c r="J498"/>
  <c r="BK497"/>
  <c r="J497"/>
  <c r="BK496"/>
  <c r="J496"/>
  <c r="BK495"/>
  <c r="J495"/>
  <c r="BK494"/>
  <c r="BK492"/>
  <c r="BK490"/>
  <c r="J489"/>
  <c r="BK488"/>
  <c r="BK487"/>
  <c r="BK486"/>
  <c r="J485"/>
  <c r="BK484"/>
  <c r="BK483"/>
  <c r="J482"/>
  <c r="BK481"/>
  <c r="BK480"/>
  <c r="BK479"/>
  <c r="J478"/>
  <c r="J477"/>
  <c r="BK476"/>
  <c r="J476"/>
  <c r="BK475"/>
  <c r="J475"/>
  <c r="BK474"/>
  <c r="J474"/>
  <c r="BK473"/>
  <c r="J473"/>
  <c r="BK472"/>
  <c r="J472"/>
  <c r="BK471"/>
  <c r="J471"/>
  <c i="6" r="BK142"/>
  <c r="J140"/>
  <c r="J139"/>
  <c i="5" r="J560"/>
  <c r="BK557"/>
  <c r="J552"/>
  <c r="J549"/>
  <c r="J548"/>
  <c r="J540"/>
  <c r="J538"/>
  <c r="BK537"/>
  <c r="BK536"/>
  <c r="J535"/>
  <c r="J534"/>
  <c r="BK532"/>
  <c r="BK530"/>
  <c r="J528"/>
  <c r="J527"/>
  <c r="J526"/>
  <c r="BK524"/>
  <c r="BK518"/>
  <c r="J517"/>
  <c r="BK516"/>
  <c r="BK513"/>
  <c r="BK508"/>
  <c r="BK493"/>
  <c r="BK492"/>
  <c r="BK491"/>
  <c r="J490"/>
  <c r="BK488"/>
  <c r="J486"/>
  <c r="J484"/>
  <c r="BK476"/>
  <c r="BK472"/>
  <c r="J470"/>
  <c r="BK466"/>
  <c r="J462"/>
  <c r="J458"/>
  <c r="J448"/>
  <c r="J438"/>
  <c r="J434"/>
  <c r="BK429"/>
  <c r="J424"/>
  <c r="BK419"/>
  <c r="BK414"/>
  <c r="BK403"/>
  <c r="J402"/>
  <c r="BK398"/>
  <c r="J383"/>
  <c r="BK369"/>
  <c r="J366"/>
  <c r="BK365"/>
  <c r="J350"/>
  <c r="BK349"/>
  <c r="BK347"/>
  <c r="BK344"/>
  <c r="J330"/>
  <c r="J321"/>
  <c r="J310"/>
  <c r="BK299"/>
  <c r="BK284"/>
  <c r="J280"/>
  <c r="J268"/>
  <c r="BK263"/>
  <c r="J243"/>
  <c r="BK226"/>
  <c r="J225"/>
  <c r="J212"/>
  <c r="J209"/>
  <c r="BK194"/>
  <c r="J193"/>
  <c r="BK192"/>
  <c r="J191"/>
  <c r="J190"/>
  <c r="BK188"/>
  <c r="BK182"/>
  <c r="J165"/>
  <c r="J156"/>
  <c r="BK153"/>
  <c r="BK152"/>
  <c r="J151"/>
  <c r="BK145"/>
  <c r="BK142"/>
  <c r="BK141"/>
  <c r="BK139"/>
  <c r="J136"/>
  <c i="4" r="BK436"/>
  <c r="J435"/>
  <c r="J434"/>
  <c r="BK433"/>
  <c r="BK430"/>
  <c r="J427"/>
  <c r="BK425"/>
  <c r="J423"/>
  <c r="BK417"/>
  <c r="BK415"/>
  <c r="BK413"/>
  <c r="BK404"/>
  <c r="BK402"/>
  <c r="J401"/>
  <c r="BK398"/>
  <c r="BK393"/>
  <c r="J391"/>
  <c r="J383"/>
  <c r="J381"/>
  <c r="J377"/>
  <c r="BK375"/>
  <c r="BK366"/>
  <c r="BK365"/>
  <c r="J362"/>
  <c r="BK361"/>
  <c r="J360"/>
  <c r="J359"/>
  <c r="J357"/>
  <c r="J355"/>
  <c r="BK351"/>
  <c r="J349"/>
  <c r="J347"/>
  <c r="J345"/>
  <c r="J336"/>
  <c r="BK331"/>
  <c r="BK329"/>
  <c r="BK328"/>
  <c r="J326"/>
  <c r="BK324"/>
  <c r="J320"/>
  <c r="BK318"/>
  <c r="BK312"/>
  <c r="BK310"/>
  <c r="J310"/>
  <c r="J308"/>
  <c r="BK306"/>
  <c r="J304"/>
  <c r="BK302"/>
  <c r="BK296"/>
  <c r="J286"/>
  <c r="J283"/>
  <c r="J281"/>
  <c r="J279"/>
  <c r="BK278"/>
  <c r="J277"/>
  <c r="BK275"/>
  <c r="BK269"/>
  <c r="BK265"/>
  <c r="J264"/>
  <c r="BK256"/>
  <c r="J253"/>
  <c r="BK252"/>
  <c r="BK251"/>
  <c r="J250"/>
  <c r="J244"/>
  <c r="BK243"/>
  <c r="BK241"/>
  <c r="J232"/>
  <c r="J230"/>
  <c r="J228"/>
  <c r="BK222"/>
  <c r="BK214"/>
  <c r="J212"/>
  <c r="BK204"/>
  <c r="BK196"/>
  <c r="BK178"/>
  <c r="J177"/>
  <c r="J168"/>
  <c r="BK167"/>
  <c r="J166"/>
  <c r="J165"/>
  <c r="BK164"/>
  <c r="J163"/>
  <c r="BK162"/>
  <c r="BK160"/>
  <c r="BK158"/>
  <c r="J157"/>
  <c r="BK151"/>
  <c r="J149"/>
  <c r="J148"/>
  <c r="BK147"/>
  <c r="BK140"/>
  <c r="BK139"/>
  <c r="J138"/>
  <c r="J137"/>
  <c r="J136"/>
  <c r="BK134"/>
  <c i="3" r="J145"/>
  <c r="J144"/>
  <c r="J139"/>
  <c r="J138"/>
  <c r="BK137"/>
  <c r="BK133"/>
  <c r="J133"/>
  <c r="BK132"/>
  <c r="J132"/>
  <c r="BK131"/>
  <c r="J131"/>
  <c r="BK130"/>
  <c r="J130"/>
  <c r="BK128"/>
  <c r="J128"/>
  <c r="BK127"/>
  <c r="J127"/>
  <c r="BK125"/>
  <c r="BK124"/>
  <c r="J124"/>
  <c i="2" r="BK460"/>
  <c r="J460"/>
  <c r="BK459"/>
  <c r="J458"/>
  <c r="BK456"/>
  <c r="BK455"/>
  <c r="J455"/>
  <c r="J454"/>
  <c r="J453"/>
  <c r="BK450"/>
  <c r="J450"/>
  <c r="BK449"/>
  <c r="J449"/>
  <c r="BK447"/>
  <c r="J447"/>
  <c r="BK444"/>
  <c r="J444"/>
  <c r="J443"/>
  <c r="J436"/>
  <c r="BK431"/>
  <c r="J431"/>
  <c r="BK428"/>
  <c r="J428"/>
  <c r="BK423"/>
  <c r="J423"/>
  <c r="BK420"/>
  <c r="J420"/>
  <c r="BK418"/>
  <c r="J418"/>
  <c r="BK416"/>
  <c r="J416"/>
  <c r="BK414"/>
  <c r="J414"/>
  <c r="J413"/>
  <c r="J404"/>
  <c r="BK402"/>
  <c r="J402"/>
  <c r="BK400"/>
  <c r="BK396"/>
  <c r="J394"/>
  <c r="BK392"/>
  <c r="BK390"/>
  <c r="J388"/>
  <c r="BK386"/>
  <c r="J381"/>
  <c i="8" r="BK142"/>
  <c r="J141"/>
  <c i="7" r="J494"/>
  <c r="J492"/>
  <c r="J490"/>
  <c r="BK489"/>
  <c r="J488"/>
  <c r="J487"/>
  <c r="J486"/>
  <c r="BK485"/>
  <c r="J484"/>
  <c r="J483"/>
  <c r="BK482"/>
  <c r="J481"/>
  <c r="J480"/>
  <c r="J479"/>
  <c r="BK478"/>
  <c r="BK477"/>
  <c r="BK470"/>
  <c r="J470"/>
  <c r="BK469"/>
  <c r="J469"/>
  <c r="BK468"/>
  <c r="J468"/>
  <c r="BK467"/>
  <c r="J467"/>
  <c r="BK466"/>
  <c r="J466"/>
  <c r="BK465"/>
  <c r="J465"/>
  <c r="BK464"/>
  <c r="J464"/>
  <c r="BK463"/>
  <c r="J463"/>
  <c r="BK462"/>
  <c r="J462"/>
  <c r="BK461"/>
  <c r="J461"/>
  <c r="BK460"/>
  <c r="J460"/>
  <c r="BK459"/>
  <c r="J459"/>
  <c r="BK458"/>
  <c r="J458"/>
  <c r="BK457"/>
  <c r="BK456"/>
  <c r="J456"/>
  <c r="BK455"/>
  <c r="J455"/>
  <c r="BK454"/>
  <c r="J454"/>
  <c r="BK453"/>
  <c r="J453"/>
  <c r="BK452"/>
  <c r="J452"/>
  <c r="BK450"/>
  <c r="J450"/>
  <c r="J448"/>
  <c r="J446"/>
  <c r="J442"/>
  <c r="J439"/>
  <c r="J438"/>
  <c r="BK436"/>
  <c r="J431"/>
  <c r="BK430"/>
  <c r="J429"/>
  <c r="BK428"/>
  <c r="J426"/>
  <c r="BK424"/>
  <c r="J424"/>
  <c r="BK423"/>
  <c r="J422"/>
  <c r="J420"/>
  <c r="J418"/>
  <c r="BK417"/>
  <c r="J416"/>
  <c r="J415"/>
  <c r="BK414"/>
  <c r="BK413"/>
  <c r="J412"/>
  <c r="BK411"/>
  <c r="J410"/>
  <c r="BK409"/>
  <c r="BK408"/>
  <c r="BK407"/>
  <c r="BK406"/>
  <c r="BK405"/>
  <c r="J404"/>
  <c r="J403"/>
  <c r="BK402"/>
  <c r="J401"/>
  <c r="BK400"/>
  <c r="J399"/>
  <c r="BK398"/>
  <c r="J397"/>
  <c r="J394"/>
  <c r="BK390"/>
  <c r="BK388"/>
  <c r="J387"/>
  <c r="BK385"/>
  <c r="J382"/>
  <c r="BK378"/>
  <c r="BK377"/>
  <c r="J376"/>
  <c r="BK374"/>
  <c r="J373"/>
  <c r="BK372"/>
  <c r="J372"/>
  <c r="BK370"/>
  <c r="BK369"/>
  <c r="J369"/>
  <c r="BK366"/>
  <c r="J366"/>
  <c r="BK365"/>
  <c r="J363"/>
  <c r="BK361"/>
  <c r="BK358"/>
  <c r="BK355"/>
  <c r="J355"/>
  <c r="BK354"/>
  <c r="J353"/>
  <c r="BK352"/>
  <c r="J349"/>
  <c r="BK348"/>
  <c r="J347"/>
  <c r="J346"/>
  <c r="J342"/>
  <c r="BK339"/>
  <c r="BK330"/>
  <c r="J329"/>
  <c r="BK326"/>
  <c r="BK324"/>
  <c r="BK321"/>
  <c r="J320"/>
  <c r="BK319"/>
  <c r="J316"/>
  <c r="J299"/>
  <c r="J298"/>
  <c r="J295"/>
  <c r="J290"/>
  <c r="BK289"/>
  <c r="BK288"/>
  <c r="BK287"/>
  <c r="BK286"/>
  <c r="BK281"/>
  <c r="BK277"/>
  <c r="BK269"/>
  <c r="J266"/>
  <c r="J264"/>
  <c r="BK259"/>
  <c r="J256"/>
  <c r="J248"/>
  <c r="BK238"/>
  <c r="J219"/>
  <c r="J217"/>
  <c r="J201"/>
  <c r="BK200"/>
  <c r="BK199"/>
  <c r="J198"/>
  <c r="BK176"/>
  <c r="J175"/>
  <c r="BK161"/>
  <c r="BK160"/>
  <c r="BK159"/>
  <c r="BK158"/>
  <c r="BK157"/>
  <c r="J155"/>
  <c r="J153"/>
  <c r="J151"/>
  <c r="J150"/>
  <c r="J149"/>
  <c r="J148"/>
  <c r="BK145"/>
  <c r="BK142"/>
  <c r="BK139"/>
  <c r="J138"/>
  <c r="BK137"/>
  <c r="J136"/>
  <c r="J133"/>
  <c i="6" r="J155"/>
  <c r="J154"/>
  <c r="BK153"/>
  <c r="J152"/>
  <c r="J151"/>
  <c r="BK150"/>
  <c r="BK148"/>
  <c r="J147"/>
  <c r="BK145"/>
  <c r="BK144"/>
  <c r="J143"/>
  <c r="J142"/>
  <c r="BK141"/>
  <c r="BK140"/>
  <c r="BK137"/>
  <c r="BK136"/>
  <c r="J135"/>
  <c r="J134"/>
  <c r="BK133"/>
  <c r="J132"/>
  <c r="J130"/>
  <c r="BK129"/>
  <c r="J127"/>
  <c r="BK126"/>
  <c r="J125"/>
  <c i="5" r="J557"/>
  <c r="BK556"/>
  <c r="J554"/>
  <c r="BK553"/>
  <c r="BK552"/>
  <c r="BK548"/>
  <c r="J547"/>
  <c r="J543"/>
  <c r="BK541"/>
  <c r="J539"/>
  <c r="BK538"/>
  <c r="J533"/>
  <c r="BK531"/>
  <c r="J530"/>
  <c r="J529"/>
  <c r="BK528"/>
  <c r="BK527"/>
  <c r="BK526"/>
  <c r="J525"/>
  <c r="J524"/>
  <c r="J523"/>
  <c r="BK522"/>
  <c r="BK521"/>
  <c r="BK520"/>
  <c r="J518"/>
  <c r="BK517"/>
  <c r="J515"/>
  <c r="BK514"/>
  <c r="J513"/>
  <c r="J511"/>
  <c r="J508"/>
  <c r="J504"/>
  <c r="J491"/>
  <c r="BK490"/>
  <c r="BK489"/>
  <c r="J488"/>
  <c r="BK487"/>
  <c r="BK486"/>
  <c r="BK485"/>
  <c r="BK484"/>
  <c r="J483"/>
  <c r="BK482"/>
  <c r="BK480"/>
  <c r="J476"/>
  <c r="BK474"/>
  <c r="J473"/>
  <c r="J472"/>
  <c r="BK470"/>
  <c r="J466"/>
  <c r="BK462"/>
  <c r="BK458"/>
  <c r="BK454"/>
  <c r="J454"/>
  <c r="BK452"/>
  <c r="J452"/>
  <c r="BK448"/>
  <c r="BK446"/>
  <c r="J442"/>
  <c r="J429"/>
  <c r="J414"/>
  <c r="BK409"/>
  <c r="BK405"/>
  <c r="J403"/>
  <c r="J401"/>
  <c r="J398"/>
  <c r="J397"/>
  <c r="BK388"/>
  <c r="BK374"/>
  <c r="J371"/>
  <c r="J364"/>
  <c r="BK361"/>
  <c r="J361"/>
  <c r="BK350"/>
  <c r="J349"/>
  <c r="J347"/>
  <c r="J346"/>
  <c r="BK345"/>
  <c r="J344"/>
  <c r="J333"/>
  <c r="BK330"/>
  <c r="BK321"/>
  <c r="BK310"/>
  <c r="J299"/>
  <c r="J284"/>
  <c r="BK283"/>
  <c r="BK282"/>
  <c r="BK280"/>
  <c r="BK268"/>
  <c r="BK212"/>
  <c r="BK210"/>
  <c r="BK209"/>
  <c r="J194"/>
  <c r="J192"/>
  <c r="BK191"/>
  <c r="BK190"/>
  <c r="J189"/>
  <c r="J188"/>
  <c r="J186"/>
  <c r="J182"/>
  <c r="J179"/>
  <c r="BK170"/>
  <c r="BK154"/>
  <c r="J153"/>
  <c r="J152"/>
  <c r="BK148"/>
  <c r="J145"/>
  <c r="J141"/>
  <c r="BK140"/>
  <c r="BK136"/>
  <c i="4" r="J430"/>
  <c r="J429"/>
  <c r="BK427"/>
  <c r="J426"/>
  <c r="J425"/>
  <c r="BK423"/>
  <c r="J419"/>
  <c r="J415"/>
  <c r="J413"/>
  <c r="J408"/>
  <c r="BK401"/>
  <c r="J400"/>
  <c r="BK399"/>
  <c r="J398"/>
  <c r="J393"/>
  <c r="BK391"/>
  <c r="J379"/>
  <c r="BK377"/>
  <c r="J375"/>
  <c r="BK373"/>
  <c r="J365"/>
  <c r="BK364"/>
  <c r="J363"/>
  <c r="J361"/>
  <c r="BK360"/>
  <c r="BK359"/>
  <c r="BK357"/>
  <c r="BK353"/>
  <c r="BK349"/>
  <c r="J338"/>
  <c r="J331"/>
  <c r="J329"/>
  <c r="J328"/>
  <c r="BK326"/>
  <c r="J324"/>
  <c r="BK320"/>
  <c r="J318"/>
  <c r="J312"/>
  <c r="BK308"/>
  <c r="J306"/>
  <c r="BK304"/>
  <c r="BK299"/>
  <c r="BK293"/>
  <c r="J292"/>
  <c r="BK286"/>
  <c r="BK283"/>
  <c r="BK281"/>
  <c r="BK280"/>
  <c r="J280"/>
  <c r="BK279"/>
  <c r="J278"/>
  <c r="BK277"/>
  <c r="J275"/>
  <c r="J271"/>
  <c r="J268"/>
  <c r="J266"/>
  <c r="J265"/>
  <c r="BK264"/>
  <c r="BK262"/>
  <c r="J256"/>
  <c r="J255"/>
  <c r="BK253"/>
  <c r="J251"/>
  <c r="J243"/>
  <c r="J241"/>
  <c r="BK232"/>
  <c r="BK230"/>
  <c r="BK228"/>
  <c r="J222"/>
  <c r="J214"/>
  <c r="BK212"/>
  <c r="J204"/>
  <c r="J196"/>
  <c r="J178"/>
  <c r="BK177"/>
  <c r="BK168"/>
  <c r="J167"/>
  <c r="BK166"/>
  <c r="BK165"/>
  <c r="J164"/>
  <c r="BK163"/>
  <c r="J162"/>
  <c r="J160"/>
  <c r="J158"/>
  <c r="BK157"/>
  <c r="J151"/>
  <c r="BK149"/>
  <c r="BK148"/>
  <c r="J147"/>
  <c r="BK146"/>
  <c r="J146"/>
  <c r="BK144"/>
  <c r="J144"/>
  <c r="J140"/>
  <c r="J139"/>
  <c r="BK138"/>
  <c r="BK137"/>
  <c r="BK136"/>
  <c r="J134"/>
  <c i="3" r="BK145"/>
  <c r="BK144"/>
  <c r="BK142"/>
  <c r="J142"/>
  <c r="BK141"/>
  <c r="J141"/>
  <c r="BK140"/>
  <c r="J140"/>
  <c r="BK139"/>
  <c r="BK138"/>
  <c r="J137"/>
  <c r="BK136"/>
  <c r="J136"/>
  <c r="BK134"/>
  <c r="J134"/>
  <c i="2" r="J379"/>
  <c r="BK378"/>
  <c r="BK377"/>
  <c r="BK375"/>
  <c r="J373"/>
  <c r="J371"/>
  <c r="BK369"/>
  <c r="BK367"/>
  <c r="BK365"/>
  <c r="J363"/>
  <c r="BK361"/>
  <c r="J359"/>
  <c r="J357"/>
  <c r="BK355"/>
  <c r="J353"/>
  <c r="J345"/>
  <c r="J343"/>
  <c r="BK335"/>
  <c r="BK333"/>
  <c r="J332"/>
  <c r="BK331"/>
  <c r="BK329"/>
  <c r="J328"/>
  <c r="BK326"/>
  <c r="J325"/>
  <c r="J324"/>
  <c r="J322"/>
  <c r="BK321"/>
  <c r="J319"/>
  <c r="BK317"/>
  <c r="BK315"/>
  <c r="BK313"/>
  <c r="J312"/>
  <c r="J309"/>
  <c r="BK306"/>
  <c r="J306"/>
  <c r="BK305"/>
  <c r="BK297"/>
  <c r="BK294"/>
  <c r="BK285"/>
  <c r="J283"/>
  <c r="J282"/>
  <c r="BK281"/>
  <c r="J280"/>
  <c r="J279"/>
  <c r="BK278"/>
  <c r="BK277"/>
  <c r="BK276"/>
  <c r="J275"/>
  <c r="BK274"/>
  <c r="BK273"/>
  <c r="BK272"/>
  <c r="J271"/>
  <c r="BK270"/>
  <c r="BK269"/>
  <c r="BK267"/>
  <c r="J266"/>
  <c r="J265"/>
  <c r="BK264"/>
  <c r="BK260"/>
  <c r="BK259"/>
  <c r="BK258"/>
  <c r="BK257"/>
  <c r="BK256"/>
  <c r="BK254"/>
  <c r="J240"/>
  <c r="BK231"/>
  <c r="J226"/>
  <c r="BK222"/>
  <c r="BK218"/>
  <c r="BK208"/>
  <c r="J199"/>
  <c r="J186"/>
  <c r="J180"/>
  <c r="J179"/>
  <c r="J178"/>
  <c r="J177"/>
  <c r="J175"/>
  <c r="J174"/>
  <c r="J166"/>
  <c r="J164"/>
  <c r="J162"/>
  <c r="BK161"/>
  <c r="J160"/>
  <c r="J158"/>
  <c r="BK152"/>
  <c r="J149"/>
  <c r="J145"/>
  <c r="J144"/>
  <c r="BK143"/>
  <c r="BK142"/>
  <c r="J141"/>
  <c r="J139"/>
  <c r="BK137"/>
  <c r="J136"/>
  <c i="7" r="J457"/>
  <c r="BK448"/>
  <c r="BK446"/>
  <c r="BK442"/>
  <c r="BK439"/>
  <c r="BK438"/>
  <c r="J436"/>
  <c r="BK431"/>
  <c r="J430"/>
  <c r="BK429"/>
  <c r="J428"/>
  <c r="BK426"/>
  <c r="J423"/>
  <c r="BK422"/>
  <c r="BK421"/>
  <c r="J421"/>
  <c r="BK420"/>
  <c r="BK419"/>
  <c r="J419"/>
  <c r="BK418"/>
  <c r="J417"/>
  <c r="BK416"/>
  <c r="BK415"/>
  <c r="J414"/>
  <c r="J413"/>
  <c r="BK412"/>
  <c r="J411"/>
  <c r="BK410"/>
  <c r="J409"/>
  <c r="J408"/>
  <c r="J407"/>
  <c r="J406"/>
  <c r="J405"/>
  <c r="BK404"/>
  <c r="BK403"/>
  <c r="J402"/>
  <c r="BK401"/>
  <c r="J400"/>
  <c r="BK399"/>
  <c r="J398"/>
  <c r="BK397"/>
  <c r="BK395"/>
  <c r="J395"/>
  <c r="BK394"/>
  <c r="J390"/>
  <c r="J388"/>
  <c r="BK387"/>
  <c r="J385"/>
  <c r="BK382"/>
  <c r="J378"/>
  <c r="J377"/>
  <c r="BK376"/>
  <c r="J374"/>
  <c r="BK373"/>
  <c r="J370"/>
  <c r="J365"/>
  <c r="BK363"/>
  <c r="J361"/>
  <c r="J358"/>
  <c r="J354"/>
  <c r="BK353"/>
  <c r="J352"/>
  <c r="BK349"/>
  <c r="J348"/>
  <c r="BK347"/>
  <c r="BK346"/>
  <c r="BK342"/>
  <c r="J339"/>
  <c r="J330"/>
  <c r="BK329"/>
  <c r="J326"/>
  <c r="J324"/>
  <c r="J321"/>
  <c r="BK320"/>
  <c r="J319"/>
  <c r="BK316"/>
  <c r="BK299"/>
  <c r="BK298"/>
  <c r="BK295"/>
  <c r="BK290"/>
  <c r="J289"/>
  <c r="J288"/>
  <c r="J287"/>
  <c r="J286"/>
  <c r="J281"/>
  <c r="J277"/>
  <c r="J269"/>
  <c r="BK266"/>
  <c r="BK264"/>
  <c r="J259"/>
  <c r="BK256"/>
  <c r="BK248"/>
  <c r="J238"/>
  <c r="BK219"/>
  <c r="BK217"/>
  <c r="BK201"/>
  <c r="J200"/>
  <c r="J199"/>
  <c r="BK198"/>
  <c r="J176"/>
  <c r="BK175"/>
  <c r="J161"/>
  <c r="J160"/>
  <c r="J159"/>
  <c r="J158"/>
  <c r="J157"/>
  <c r="BK156"/>
  <c r="J156"/>
  <c r="BK155"/>
  <c r="BK153"/>
  <c r="BK151"/>
  <c r="BK150"/>
  <c r="BK149"/>
  <c r="BK148"/>
  <c r="J145"/>
  <c r="J142"/>
  <c r="J139"/>
  <c r="BK138"/>
  <c r="J137"/>
  <c r="BK136"/>
  <c r="BK133"/>
  <c i="6" r="BK155"/>
  <c r="BK154"/>
  <c r="J153"/>
  <c r="BK152"/>
  <c r="BK151"/>
  <c r="J150"/>
  <c r="J148"/>
  <c r="BK147"/>
  <c r="J145"/>
  <c r="J144"/>
  <c r="BK143"/>
  <c r="J141"/>
  <c r="BK139"/>
  <c r="J137"/>
  <c r="J136"/>
  <c r="BK135"/>
  <c r="BK134"/>
  <c r="J133"/>
  <c r="BK132"/>
  <c r="BK130"/>
  <c r="J129"/>
  <c r="BK127"/>
  <c r="J126"/>
  <c r="BK125"/>
  <c i="5" r="BK563"/>
  <c r="J563"/>
  <c r="BK562"/>
  <c r="J562"/>
  <c r="BK561"/>
  <c r="J561"/>
  <c r="BK560"/>
  <c r="J556"/>
  <c r="BK554"/>
  <c r="J553"/>
  <c r="BK549"/>
  <c r="BK547"/>
  <c r="BK543"/>
  <c r="J541"/>
  <c r="BK540"/>
  <c r="BK539"/>
  <c r="J537"/>
  <c r="J536"/>
  <c r="BK535"/>
  <c r="BK534"/>
  <c r="BK533"/>
  <c r="J532"/>
  <c r="J531"/>
  <c r="BK529"/>
  <c r="BK525"/>
  <c r="BK523"/>
  <c r="J522"/>
  <c r="J521"/>
  <c r="J520"/>
  <c r="J516"/>
  <c r="BK515"/>
  <c r="J514"/>
  <c r="BK511"/>
  <c r="BK504"/>
  <c r="J493"/>
  <c r="J492"/>
  <c r="J489"/>
  <c r="J487"/>
  <c r="J485"/>
  <c r="BK483"/>
  <c r="J482"/>
  <c r="J480"/>
  <c r="J474"/>
  <c r="BK473"/>
  <c r="J446"/>
  <c r="BK442"/>
  <c r="BK438"/>
  <c r="BK434"/>
  <c r="BK424"/>
  <c r="J419"/>
  <c r="J409"/>
  <c r="J405"/>
  <c r="BK402"/>
  <c r="BK401"/>
  <c r="BK397"/>
  <c r="J388"/>
  <c r="BK383"/>
  <c r="J374"/>
  <c r="BK371"/>
  <c r="J369"/>
  <c r="BK366"/>
  <c r="J365"/>
  <c r="BK364"/>
  <c r="BK346"/>
  <c r="J345"/>
  <c r="BK333"/>
  <c r="J283"/>
  <c r="J282"/>
  <c r="J263"/>
  <c r="BK243"/>
  <c r="J226"/>
  <c r="BK225"/>
  <c r="J210"/>
  <c r="BK193"/>
  <c r="BK189"/>
  <c r="BK186"/>
  <c r="BK179"/>
  <c r="J170"/>
  <c r="BK165"/>
  <c r="BK156"/>
  <c r="J154"/>
  <c r="BK151"/>
  <c r="J148"/>
  <c r="J142"/>
  <c r="J140"/>
  <c r="J139"/>
  <c i="4" r="J436"/>
  <c r="BK435"/>
  <c r="BK434"/>
  <c r="J433"/>
  <c r="BK429"/>
  <c r="BK426"/>
  <c r="BK419"/>
  <c r="J417"/>
  <c r="BK408"/>
  <c r="J404"/>
  <c r="J402"/>
  <c r="BK400"/>
  <c r="J399"/>
  <c r="BK383"/>
  <c r="BK381"/>
  <c r="BK379"/>
  <c r="J373"/>
  <c r="J366"/>
  <c r="J364"/>
  <c r="BK363"/>
  <c r="BK362"/>
  <c r="BK355"/>
  <c r="J353"/>
  <c r="J351"/>
  <c r="BK347"/>
  <c r="BK345"/>
  <c r="BK338"/>
  <c r="BK336"/>
  <c i="2" r="BK458"/>
  <c r="J456"/>
  <c r="BK398"/>
  <c r="BK394"/>
  <c r="J390"/>
  <c r="J384"/>
  <c r="J383"/>
  <c r="J382"/>
  <c r="J380"/>
  <c r="J258"/>
  <c r="J256"/>
  <c r="J254"/>
  <c r="BK239"/>
  <c r="BK235"/>
  <c r="J233"/>
  <c r="J221"/>
  <c r="J220"/>
  <c r="J218"/>
  <c r="BK199"/>
  <c r="J187"/>
  <c r="BK186"/>
  <c r="BK179"/>
  <c r="BK177"/>
  <c r="BK176"/>
  <c r="BK172"/>
  <c r="BK164"/>
  <c r="J161"/>
  <c r="BK160"/>
  <c r="J153"/>
  <c r="BK145"/>
  <c r="J143"/>
  <c r="J142"/>
  <c r="J140"/>
  <c r="BK139"/>
  <c r="J138"/>
  <c r="J137"/>
  <c i="1" r="AS94"/>
  <c i="4" l="1" r="P133"/>
  <c r="T133"/>
  <c r="P150"/>
  <c r="T150"/>
  <c r="R159"/>
  <c r="T254"/>
  <c r="R282"/>
  <c r="P307"/>
  <c r="T307"/>
  <c r="P330"/>
  <c r="T330"/>
  <c r="R337"/>
  <c r="BK374"/>
  <c r="J374"/>
  <c r="J105"/>
  <c r="P374"/>
  <c r="T374"/>
  <c r="P392"/>
  <c r="T392"/>
  <c r="P403"/>
  <c r="T403"/>
  <c r="R428"/>
  <c r="R424"/>
  <c i="5" r="R135"/>
  <c r="BK169"/>
  <c r="J169"/>
  <c r="J99"/>
  <c r="R169"/>
  <c r="T169"/>
  <c r="R185"/>
  <c r="P348"/>
  <c r="BK370"/>
  <c r="J370"/>
  <c r="J102"/>
  <c r="R370"/>
  <c r="P404"/>
  <c r="BK447"/>
  <c r="J447"/>
  <c r="J104"/>
  <c r="T447"/>
  <c r="R471"/>
  <c r="BK475"/>
  <c r="J475"/>
  <c r="J106"/>
  <c r="BK481"/>
  <c r="J481"/>
  <c r="J107"/>
  <c r="T481"/>
  <c r="P512"/>
  <c r="T512"/>
  <c r="P519"/>
  <c r="T519"/>
  <c r="BK546"/>
  <c r="J546"/>
  <c r="J111"/>
  <c r="R546"/>
  <c r="BK551"/>
  <c r="J551"/>
  <c r="J113"/>
  <c r="R551"/>
  <c r="BK555"/>
  <c r="J555"/>
  <c r="J114"/>
  <c r="R555"/>
  <c i="6" r="P124"/>
  <c r="T124"/>
  <c r="R128"/>
  <c r="T128"/>
  <c r="R131"/>
  <c r="BK138"/>
  <c r="J138"/>
  <c r="J101"/>
  <c r="T138"/>
  <c r="P149"/>
  <c r="R149"/>
  <c i="3" r="R123"/>
  <c r="BK126"/>
  <c r="J126"/>
  <c r="J99"/>
  <c r="R126"/>
  <c r="T126"/>
  <c r="P129"/>
  <c r="T129"/>
  <c r="P135"/>
  <c r="R135"/>
  <c i="4" r="BK133"/>
  <c r="J133"/>
  <c r="J97"/>
  <c r="R133"/>
  <c r="BK150"/>
  <c r="J150"/>
  <c r="J98"/>
  <c r="R150"/>
  <c r="P159"/>
  <c r="BK254"/>
  <c r="J254"/>
  <c r="J100"/>
  <c r="P254"/>
  <c r="BK282"/>
  <c r="J282"/>
  <c r="J101"/>
  <c r="BK307"/>
  <c r="J307"/>
  <c r="J102"/>
  <c r="R307"/>
  <c r="BK330"/>
  <c r="J330"/>
  <c r="J103"/>
  <c r="R330"/>
  <c r="P337"/>
  <c r="T337"/>
  <c r="R374"/>
  <c r="BK392"/>
  <c r="J392"/>
  <c r="J106"/>
  <c r="R392"/>
  <c r="BK403"/>
  <c r="J403"/>
  <c r="J107"/>
  <c r="R403"/>
  <c r="BK428"/>
  <c r="J428"/>
  <c r="J112"/>
  <c r="T428"/>
  <c r="T424"/>
  <c i="5" r="P135"/>
  <c r="BK185"/>
  <c r="J185"/>
  <c r="J100"/>
  <c r="T185"/>
  <c r="R348"/>
  <c r="P370"/>
  <c r="BK404"/>
  <c r="J404"/>
  <c r="J103"/>
  <c r="T404"/>
  <c r="R447"/>
  <c r="BK471"/>
  <c r="J471"/>
  <c r="J105"/>
  <c r="T471"/>
  <c r="P475"/>
  <c r="R475"/>
  <c r="T475"/>
  <c r="P481"/>
  <c r="BK512"/>
  <c r="J512"/>
  <c r="J108"/>
  <c r="R512"/>
  <c r="BK519"/>
  <c r="J519"/>
  <c r="J109"/>
  <c r="R519"/>
  <c r="P546"/>
  <c r="T546"/>
  <c r="P551"/>
  <c r="T551"/>
  <c r="P555"/>
  <c r="T555"/>
  <c i="6" r="BK124"/>
  <c r="R124"/>
  <c r="BK128"/>
  <c r="J128"/>
  <c r="J99"/>
  <c r="P128"/>
  <c r="BK131"/>
  <c r="J131"/>
  <c r="J100"/>
  <c r="P131"/>
  <c r="T131"/>
  <c r="P138"/>
  <c r="R138"/>
  <c r="BK149"/>
  <c r="J149"/>
  <c r="J102"/>
  <c r="T149"/>
  <c i="7" r="P396"/>
  <c i="2" r="BK135"/>
  <c r="J135"/>
  <c r="J97"/>
  <c r="P135"/>
  <c r="R135"/>
  <c r="T135"/>
  <c r="BK151"/>
  <c r="J151"/>
  <c r="J98"/>
  <c r="P151"/>
  <c r="R151"/>
  <c r="T151"/>
  <c r="BK171"/>
  <c r="J171"/>
  <c r="J100"/>
  <c r="P171"/>
  <c r="R171"/>
  <c r="T171"/>
  <c r="BK268"/>
  <c r="J268"/>
  <c r="J101"/>
  <c r="P268"/>
  <c r="R268"/>
  <c r="T268"/>
  <c r="BK284"/>
  <c r="J284"/>
  <c r="J102"/>
  <c r="P284"/>
  <c r="R284"/>
  <c r="T284"/>
  <c r="BK316"/>
  <c r="J316"/>
  <c r="J103"/>
  <c r="P316"/>
  <c r="R316"/>
  <c r="T316"/>
  <c r="BK330"/>
  <c r="J330"/>
  <c r="J104"/>
  <c r="P330"/>
  <c r="R330"/>
  <c r="T330"/>
  <c r="BK334"/>
  <c r="J334"/>
  <c r="J105"/>
  <c r="P334"/>
  <c r="R334"/>
  <c r="T334"/>
  <c r="BK344"/>
  <c r="J344"/>
  <c r="J106"/>
  <c r="P344"/>
  <c r="R344"/>
  <c r="T344"/>
  <c r="BK385"/>
  <c r="J385"/>
  <c r="J107"/>
  <c r="P385"/>
  <c r="R385"/>
  <c r="T385"/>
  <c r="BK415"/>
  <c r="J415"/>
  <c r="J108"/>
  <c r="P415"/>
  <c r="R415"/>
  <c r="T415"/>
  <c r="BK435"/>
  <c r="J435"/>
  <c r="J110"/>
  <c r="P435"/>
  <c r="R435"/>
  <c r="T435"/>
  <c r="BK448"/>
  <c r="J448"/>
  <c r="J113"/>
  <c r="P448"/>
  <c r="P446"/>
  <c r="P445"/>
  <c r="R448"/>
  <c r="R446"/>
  <c r="R445"/>
  <c r="T448"/>
  <c r="T446"/>
  <c r="T445"/>
  <c r="BK457"/>
  <c r="J457"/>
  <c r="J114"/>
  <c r="P457"/>
  <c r="R457"/>
  <c r="T457"/>
  <c i="3" r="BK123"/>
  <c r="J123"/>
  <c r="J98"/>
  <c r="P123"/>
  <c r="T123"/>
  <c r="P126"/>
  <c r="BK129"/>
  <c r="J129"/>
  <c r="J100"/>
  <c r="R129"/>
  <c r="BK135"/>
  <c r="J135"/>
  <c r="J101"/>
  <c r="T135"/>
  <c i="4" r="BK159"/>
  <c r="J159"/>
  <c r="J99"/>
  <c r="T159"/>
  <c r="R254"/>
  <c r="P282"/>
  <c r="T282"/>
  <c r="BK337"/>
  <c r="J337"/>
  <c r="J104"/>
  <c r="P428"/>
  <c r="P424"/>
  <c i="5" r="BK135"/>
  <c r="J135"/>
  <c r="J97"/>
  <c r="T135"/>
  <c r="T134"/>
  <c r="P169"/>
  <c r="P185"/>
  <c r="BK348"/>
  <c r="J348"/>
  <c r="J101"/>
  <c r="T348"/>
  <c r="T370"/>
  <c r="R404"/>
  <c r="P447"/>
  <c r="P471"/>
  <c r="R481"/>
  <c i="7" r="BK132"/>
  <c r="J132"/>
  <c r="J97"/>
  <c r="P132"/>
  <c r="R132"/>
  <c r="T132"/>
  <c r="BK152"/>
  <c r="J152"/>
  <c r="J98"/>
  <c r="P152"/>
  <c r="R152"/>
  <c r="T152"/>
  <c r="BK297"/>
  <c r="J297"/>
  <c r="J99"/>
  <c r="P297"/>
  <c r="R297"/>
  <c r="T297"/>
  <c r="BK364"/>
  <c r="J364"/>
  <c r="J102"/>
  <c r="P364"/>
  <c r="R364"/>
  <c r="T364"/>
  <c r="BK375"/>
  <c r="J375"/>
  <c r="J103"/>
  <c r="P375"/>
  <c r="R375"/>
  <c r="T375"/>
  <c r="BK389"/>
  <c r="J389"/>
  <c r="J104"/>
  <c r="P389"/>
  <c r="R389"/>
  <c r="T389"/>
  <c r="BK396"/>
  <c r="J396"/>
  <c r="J105"/>
  <c r="R396"/>
  <c r="T396"/>
  <c r="BK437"/>
  <c r="J437"/>
  <c r="J106"/>
  <c r="P437"/>
  <c r="R437"/>
  <c r="T437"/>
  <c r="BK451"/>
  <c r="J451"/>
  <c r="J107"/>
  <c r="P451"/>
  <c r="R451"/>
  <c r="T451"/>
  <c r="BK493"/>
  <c r="J493"/>
  <c r="J108"/>
  <c r="P493"/>
  <c r="R493"/>
  <c r="T493"/>
  <c r="BK500"/>
  <c r="J500"/>
  <c r="J109"/>
  <c r="P500"/>
  <c r="R500"/>
  <c r="T500"/>
  <c r="BK514"/>
  <c r="J514"/>
  <c r="J110"/>
  <c r="P514"/>
  <c r="R514"/>
  <c r="T514"/>
  <c r="BK518"/>
  <c r="J518"/>
  <c r="J111"/>
  <c r="P518"/>
  <c r="R518"/>
  <c r="T518"/>
  <c i="8" r="P137"/>
  <c r="T137"/>
  <c r="BK171"/>
  <c r="J171"/>
  <c r="J100"/>
  <c r="P171"/>
  <c r="T171"/>
  <c r="P182"/>
  <c r="T182"/>
  <c r="P354"/>
  <c r="BK376"/>
  <c r="J376"/>
  <c r="J103"/>
  <c r="P376"/>
  <c r="T376"/>
  <c r="P413"/>
  <c r="T413"/>
  <c r="P466"/>
  <c r="T466"/>
  <c r="P504"/>
  <c r="T504"/>
  <c r="P510"/>
  <c r="BK519"/>
  <c r="J519"/>
  <c r="J108"/>
  <c r="R519"/>
  <c r="BK556"/>
  <c r="J556"/>
  <c r="J109"/>
  <c r="R556"/>
  <c r="BK563"/>
  <c r="J563"/>
  <c r="J110"/>
  <c r="R563"/>
  <c r="P614"/>
  <c r="T614"/>
  <c r="P618"/>
  <c r="R618"/>
  <c i="9" r="BK125"/>
  <c r="J125"/>
  <c r="J99"/>
  <c r="R125"/>
  <c r="R122"/>
  <c r="R121"/>
  <c r="BK128"/>
  <c r="J128"/>
  <c r="J100"/>
  <c r="R128"/>
  <c r="T128"/>
  <c r="P134"/>
  <c r="R134"/>
  <c i="8" r="BK137"/>
  <c r="J137"/>
  <c r="J98"/>
  <c r="R137"/>
  <c r="R171"/>
  <c r="BK182"/>
  <c r="J182"/>
  <c r="J101"/>
  <c r="R182"/>
  <c r="BK354"/>
  <c r="J354"/>
  <c r="J102"/>
  <c r="R354"/>
  <c r="T354"/>
  <c r="R376"/>
  <c r="BK413"/>
  <c r="J413"/>
  <c r="J104"/>
  <c r="R413"/>
  <c r="BK466"/>
  <c r="J466"/>
  <c r="J105"/>
  <c r="R466"/>
  <c r="BK504"/>
  <c r="J504"/>
  <c r="J106"/>
  <c r="R504"/>
  <c r="BK510"/>
  <c r="J510"/>
  <c r="J107"/>
  <c r="R510"/>
  <c r="T510"/>
  <c r="P519"/>
  <c r="T519"/>
  <c r="P556"/>
  <c r="T556"/>
  <c r="P563"/>
  <c r="T563"/>
  <c r="BK614"/>
  <c r="J614"/>
  <c r="J114"/>
  <c r="R614"/>
  <c r="BK618"/>
  <c r="J618"/>
  <c r="J115"/>
  <c r="T618"/>
  <c i="9" r="P125"/>
  <c r="P122"/>
  <c r="P121"/>
  <c i="1" r="AU102"/>
  <c i="9" r="T125"/>
  <c r="T122"/>
  <c r="T121"/>
  <c r="P128"/>
  <c r="BK134"/>
  <c r="J134"/>
  <c r="J101"/>
  <c r="T134"/>
  <c i="10" r="BK133"/>
  <c r="J133"/>
  <c r="J97"/>
  <c r="P133"/>
  <c r="R133"/>
  <c r="T133"/>
  <c r="BK153"/>
  <c r="J153"/>
  <c r="J98"/>
  <c r="P153"/>
  <c r="R153"/>
  <c r="T153"/>
  <c r="BK158"/>
  <c r="J158"/>
  <c r="J99"/>
  <c r="P158"/>
  <c r="R158"/>
  <c r="T158"/>
  <c r="BK311"/>
  <c r="J311"/>
  <c r="J100"/>
  <c r="P311"/>
  <c r="R311"/>
  <c r="T311"/>
  <c r="BK331"/>
  <c r="J331"/>
  <c r="J101"/>
  <c r="P331"/>
  <c r="R331"/>
  <c r="T331"/>
  <c r="BK354"/>
  <c r="J354"/>
  <c r="J102"/>
  <c r="P354"/>
  <c r="R354"/>
  <c r="T354"/>
  <c r="BK407"/>
  <c r="J407"/>
  <c r="J103"/>
  <c r="P407"/>
  <c r="R407"/>
  <c r="T407"/>
  <c r="BK438"/>
  <c r="J438"/>
  <c r="J104"/>
  <c r="P438"/>
  <c r="R438"/>
  <c r="T438"/>
  <c r="BK444"/>
  <c r="J444"/>
  <c r="J105"/>
  <c r="P444"/>
  <c r="R444"/>
  <c r="T444"/>
  <c r="BK449"/>
  <c r="J449"/>
  <c r="J106"/>
  <c r="P449"/>
  <c r="R449"/>
  <c r="T449"/>
  <c r="BK486"/>
  <c r="J486"/>
  <c r="J107"/>
  <c r="P486"/>
  <c r="R486"/>
  <c r="T486"/>
  <c r="BK492"/>
  <c r="J492"/>
  <c r="J108"/>
  <c r="P492"/>
  <c r="R492"/>
  <c r="T492"/>
  <c r="BK513"/>
  <c r="J513"/>
  <c r="J109"/>
  <c r="P513"/>
  <c r="R513"/>
  <c r="T513"/>
  <c r="BK520"/>
  <c r="J520"/>
  <c r="J110"/>
  <c r="P520"/>
  <c r="R520"/>
  <c r="T520"/>
  <c i="11" r="BK126"/>
  <c r="J126"/>
  <c r="J99"/>
  <c r="P126"/>
  <c r="P123"/>
  <c r="P122"/>
  <c i="1" r="AU104"/>
  <c i="11" r="R126"/>
  <c r="R123"/>
  <c r="R122"/>
  <c r="T126"/>
  <c r="T123"/>
  <c r="T122"/>
  <c r="BK129"/>
  <c r="J129"/>
  <c r="J100"/>
  <c r="P129"/>
  <c r="R129"/>
  <c r="T129"/>
  <c r="BK135"/>
  <c r="J135"/>
  <c r="J101"/>
  <c r="P135"/>
  <c r="R135"/>
  <c r="T135"/>
  <c r="BK146"/>
  <c r="J146"/>
  <c r="J102"/>
  <c r="P146"/>
  <c r="R146"/>
  <c r="T146"/>
  <c i="2" r="E85"/>
  <c r="J89"/>
  <c r="F92"/>
  <c r="BE137"/>
  <c r="BE141"/>
  <c r="BE142"/>
  <c r="BE144"/>
  <c r="BE149"/>
  <c r="BE174"/>
  <c r="BE176"/>
  <c r="BE178"/>
  <c r="BE180"/>
  <c r="BE186"/>
  <c r="BE220"/>
  <c r="BE231"/>
  <c r="BE235"/>
  <c r="BE384"/>
  <c r="BE386"/>
  <c r="BE388"/>
  <c i="4" r="BE338"/>
  <c r="BE345"/>
  <c r="BE351"/>
  <c r="BE353"/>
  <c r="BE377"/>
  <c r="BE402"/>
  <c r="BE423"/>
  <c r="BE425"/>
  <c r="BE430"/>
  <c r="BE433"/>
  <c r="BE434"/>
  <c r="BE435"/>
  <c r="BE436"/>
  <c i="5" r="J91"/>
  <c r="J92"/>
  <c r="J128"/>
  <c r="F131"/>
  <c r="BE182"/>
  <c r="BE188"/>
  <c r="BE226"/>
  <c r="BE280"/>
  <c r="BE299"/>
  <c r="BE330"/>
  <c r="BE344"/>
  <c r="BE364"/>
  <c r="BE365"/>
  <c r="BE374"/>
  <c r="BE383"/>
  <c r="BE388"/>
  <c r="BE398"/>
  <c r="BE403"/>
  <c r="BE409"/>
  <c r="BE414"/>
  <c r="BE419"/>
  <c r="BE429"/>
  <c r="BE442"/>
  <c r="BE472"/>
  <c r="BE480"/>
  <c r="BE482"/>
  <c r="BE483"/>
  <c r="BE493"/>
  <c r="BE504"/>
  <c r="BE508"/>
  <c r="BE513"/>
  <c r="BE520"/>
  <c r="BE524"/>
  <c r="BE530"/>
  <c r="BE533"/>
  <c r="BE534"/>
  <c r="BE536"/>
  <c r="BE539"/>
  <c r="BE548"/>
  <c r="BE556"/>
  <c r="BE560"/>
  <c r="BE561"/>
  <c r="BE562"/>
  <c r="BE563"/>
  <c r="BK155"/>
  <c r="J155"/>
  <c r="J98"/>
  <c i="6" r="E85"/>
  <c r="F91"/>
  <c r="F92"/>
  <c r="J118"/>
  <c r="J119"/>
  <c r="BE130"/>
  <c r="BE132"/>
  <c r="BE134"/>
  <c r="BE135"/>
  <c r="BE142"/>
  <c r="BE148"/>
  <c r="BE150"/>
  <c r="BE153"/>
  <c r="BE155"/>
  <c i="7" r="J89"/>
  <c r="J91"/>
  <c r="J92"/>
  <c r="BE133"/>
  <c r="BE137"/>
  <c r="BE142"/>
  <c r="BE145"/>
  <c r="BE148"/>
  <c r="BE150"/>
  <c r="BE151"/>
  <c r="BE153"/>
  <c r="BE157"/>
  <c r="BE158"/>
  <c r="BE161"/>
  <c r="BE176"/>
  <c r="BE198"/>
  <c r="BE200"/>
  <c r="BE201"/>
  <c r="BE217"/>
  <c r="BE238"/>
  <c r="BE248"/>
  <c r="BE259"/>
  <c r="BE264"/>
  <c r="BE281"/>
  <c r="BE287"/>
  <c r="BE289"/>
  <c r="BE295"/>
  <c r="BE319"/>
  <c r="BE326"/>
  <c r="BE330"/>
  <c r="BE342"/>
  <c r="BE346"/>
  <c r="BE348"/>
  <c r="BE349"/>
  <c r="BE352"/>
  <c r="BE354"/>
  <c r="BE363"/>
  <c r="BE365"/>
  <c r="BE366"/>
  <c r="BE370"/>
  <c r="BE374"/>
  <c r="BE378"/>
  <c r="BE385"/>
  <c r="BE388"/>
  <c r="BE390"/>
  <c r="BE398"/>
  <c r="BE400"/>
  <c r="BE402"/>
  <c r="BE403"/>
  <c r="BE406"/>
  <c r="BE407"/>
  <c r="BE409"/>
  <c r="BE411"/>
  <c r="BE418"/>
  <c r="BE419"/>
  <c r="BE420"/>
  <c r="BE421"/>
  <c r="BE424"/>
  <c r="BE428"/>
  <c r="BE430"/>
  <c r="BE438"/>
  <c r="BE442"/>
  <c r="BE448"/>
  <c r="BE456"/>
  <c i="2" r="F91"/>
  <c r="J92"/>
  <c r="J130"/>
  <c r="BE136"/>
  <c r="BE140"/>
  <c r="BE143"/>
  <c r="BE153"/>
  <c r="BE158"/>
  <c r="BE160"/>
  <c r="BE162"/>
  <c r="BE164"/>
  <c r="BE166"/>
  <c r="BE175"/>
  <c r="BE179"/>
  <c r="BE187"/>
  <c r="BE199"/>
  <c r="BE208"/>
  <c r="BE221"/>
  <c r="BE222"/>
  <c r="BE240"/>
  <c r="BE254"/>
  <c r="BE256"/>
  <c r="BE257"/>
  <c r="BE258"/>
  <c r="BE264"/>
  <c r="BE269"/>
  <c r="BE270"/>
  <c r="BE271"/>
  <c r="BE272"/>
  <c r="BE275"/>
  <c r="BE277"/>
  <c r="BE278"/>
  <c r="BE280"/>
  <c r="BE285"/>
  <c r="BE294"/>
  <c r="BE297"/>
  <c r="BE309"/>
  <c r="BE315"/>
  <c r="BE319"/>
  <c r="BE322"/>
  <c r="BE326"/>
  <c r="BE328"/>
  <c r="BE343"/>
  <c r="BE353"/>
  <c r="BE355"/>
  <c r="BE359"/>
  <c r="BE365"/>
  <c r="BE367"/>
  <c r="BE373"/>
  <c r="BE375"/>
  <c r="BE379"/>
  <c i="3" r="BE134"/>
  <c r="BE136"/>
  <c r="BE138"/>
  <c r="BE140"/>
  <c r="BE141"/>
  <c r="BE142"/>
  <c r="BE144"/>
  <c r="BE145"/>
  <c i="4" r="F91"/>
  <c r="J91"/>
  <c r="J92"/>
  <c r="BE134"/>
  <c r="BE137"/>
  <c r="BE140"/>
  <c r="BE144"/>
  <c r="BE146"/>
  <c r="BE147"/>
  <c r="BE148"/>
  <c r="BE149"/>
  <c r="BE151"/>
  <c r="BE162"/>
  <c r="BE164"/>
  <c r="BE165"/>
  <c r="BE167"/>
  <c r="BE168"/>
  <c r="BE177"/>
  <c r="BE204"/>
  <c r="BE222"/>
  <c r="BE228"/>
  <c r="BE230"/>
  <c r="BE255"/>
  <c r="BE256"/>
  <c r="BE262"/>
  <c r="BE264"/>
  <c r="BE265"/>
  <c r="BE269"/>
  <c r="BE275"/>
  <c r="BE279"/>
  <c r="BE283"/>
  <c r="BE302"/>
  <c r="BE318"/>
  <c r="BE324"/>
  <c r="BE329"/>
  <c r="BE336"/>
  <c r="BE349"/>
  <c r="BE355"/>
  <c r="BE361"/>
  <c r="BE362"/>
  <c r="BE363"/>
  <c r="BE364"/>
  <c r="BE366"/>
  <c r="BE373"/>
  <c r="BE379"/>
  <c r="BE383"/>
  <c r="BE391"/>
  <c r="BE399"/>
  <c r="BE400"/>
  <c r="BE404"/>
  <c r="BE413"/>
  <c r="BE415"/>
  <c r="BE419"/>
  <c r="BK418"/>
  <c r="J418"/>
  <c r="J108"/>
  <c r="BK422"/>
  <c r="J422"/>
  <c r="J110"/>
  <c i="5" r="E85"/>
  <c r="BE140"/>
  <c r="BE145"/>
  <c r="BE165"/>
  <c r="BE170"/>
  <c r="BE190"/>
  <c r="BE191"/>
  <c r="BE192"/>
  <c r="BE193"/>
  <c r="BE194"/>
  <c r="BE209"/>
  <c r="BE210"/>
  <c r="BE263"/>
  <c r="BE268"/>
  <c r="BE282"/>
  <c r="BE310"/>
  <c r="BE333"/>
  <c r="BE345"/>
  <c r="BE347"/>
  <c r="BE349"/>
  <c r="BE350"/>
  <c r="BE361"/>
  <c r="BE369"/>
  <c r="BE402"/>
  <c r="BE405"/>
  <c r="BE434"/>
  <c r="BE438"/>
  <c r="BE446"/>
  <c r="BE452"/>
  <c r="BE454"/>
  <c r="BE458"/>
  <c r="BE462"/>
  <c r="BE466"/>
  <c r="BE474"/>
  <c r="BE476"/>
  <c r="BE484"/>
  <c r="BE486"/>
  <c r="BE488"/>
  <c r="BE491"/>
  <c r="BE511"/>
  <c r="BE515"/>
  <c r="BE516"/>
  <c r="BE521"/>
  <c r="BE522"/>
  <c r="BE525"/>
  <c r="BE526"/>
  <c r="BE527"/>
  <c r="BE528"/>
  <c r="BE532"/>
  <c r="BE537"/>
  <c r="BE538"/>
  <c r="BE540"/>
  <c r="BE541"/>
  <c r="BE547"/>
  <c r="BE552"/>
  <c r="BK542"/>
  <c r="J542"/>
  <c r="J110"/>
  <c i="6" r="J89"/>
  <c r="BE125"/>
  <c r="BE126"/>
  <c r="BE127"/>
  <c r="BE129"/>
  <c r="BE133"/>
  <c r="BE136"/>
  <c r="BE137"/>
  <c r="BE139"/>
  <c r="BE140"/>
  <c r="BE144"/>
  <c r="BE147"/>
  <c r="BE151"/>
  <c r="BE152"/>
  <c r="BE154"/>
  <c i="7" r="E85"/>
  <c r="F91"/>
  <c r="F92"/>
  <c r="BE136"/>
  <c r="BE138"/>
  <c r="BE139"/>
  <c r="BE149"/>
  <c r="BE155"/>
  <c r="BE156"/>
  <c r="BE159"/>
  <c r="BE160"/>
  <c r="BE175"/>
  <c r="BE199"/>
  <c r="BE219"/>
  <c r="BE256"/>
  <c r="BE266"/>
  <c r="BE269"/>
  <c r="BE277"/>
  <c r="BE286"/>
  <c r="BE288"/>
  <c r="BE290"/>
  <c r="BE298"/>
  <c r="BE299"/>
  <c r="BE316"/>
  <c r="BE320"/>
  <c r="BE321"/>
  <c r="BE324"/>
  <c r="BE329"/>
  <c r="BE339"/>
  <c r="BE347"/>
  <c r="BE353"/>
  <c r="BE355"/>
  <c r="BE358"/>
  <c r="BE361"/>
  <c r="BE369"/>
  <c r="BE372"/>
  <c r="BE373"/>
  <c r="BE376"/>
  <c r="BE377"/>
  <c r="BE382"/>
  <c r="BE387"/>
  <c r="BE394"/>
  <c r="BE395"/>
  <c r="BE397"/>
  <c r="BE399"/>
  <c r="BE401"/>
  <c r="BE404"/>
  <c r="BE405"/>
  <c r="BE408"/>
  <c r="BE410"/>
  <c r="BE412"/>
  <c r="BE413"/>
  <c r="BE414"/>
  <c r="BE415"/>
  <c r="BE416"/>
  <c r="BE417"/>
  <c r="BE422"/>
  <c r="BE423"/>
  <c r="BE426"/>
  <c r="BE429"/>
  <c r="BE431"/>
  <c r="BE436"/>
  <c r="BE439"/>
  <c r="BE446"/>
  <c r="BE450"/>
  <c r="BE452"/>
  <c r="BE453"/>
  <c r="BE454"/>
  <c r="BE455"/>
  <c r="BE457"/>
  <c r="BE458"/>
  <c r="BE459"/>
  <c r="BE460"/>
  <c r="BE461"/>
  <c r="BE462"/>
  <c r="BE463"/>
  <c r="BE464"/>
  <c r="BE465"/>
  <c r="BE466"/>
  <c r="BE467"/>
  <c r="BE468"/>
  <c r="BE469"/>
  <c r="BE470"/>
  <c r="BE479"/>
  <c r="BE481"/>
  <c r="BE482"/>
  <c r="BE484"/>
  <c r="BE486"/>
  <c r="BE488"/>
  <c r="BE492"/>
  <c i="2" r="BE390"/>
  <c r="BE404"/>
  <c r="BE413"/>
  <c r="BE414"/>
  <c r="BE416"/>
  <c r="BE418"/>
  <c r="BE420"/>
  <c r="BE423"/>
  <c r="BE428"/>
  <c r="BE431"/>
  <c r="BE436"/>
  <c r="BE443"/>
  <c r="BE444"/>
  <c r="BE447"/>
  <c r="BE449"/>
  <c r="BE450"/>
  <c r="BE454"/>
  <c r="BE455"/>
  <c r="BE456"/>
  <c r="BE459"/>
  <c r="BE460"/>
  <c r="BK165"/>
  <c r="J165"/>
  <c r="J99"/>
  <c r="BK430"/>
  <c r="J430"/>
  <c r="J109"/>
  <c r="BK446"/>
  <c r="J446"/>
  <c r="J112"/>
  <c i="3" r="E85"/>
  <c r="J89"/>
  <c r="F91"/>
  <c r="J91"/>
  <c r="F92"/>
  <c r="J92"/>
  <c r="BE124"/>
  <c r="BE127"/>
  <c r="BE128"/>
  <c r="BE130"/>
  <c r="BE131"/>
  <c r="BE132"/>
  <c r="BE133"/>
  <c r="BE137"/>
  <c r="BE139"/>
  <c i="4" r="E85"/>
  <c r="J89"/>
  <c r="F92"/>
  <c r="BE136"/>
  <c r="BE138"/>
  <c r="BE139"/>
  <c r="BE157"/>
  <c r="BE158"/>
  <c r="BE160"/>
  <c r="BE163"/>
  <c r="BE166"/>
  <c r="BE178"/>
  <c r="BE196"/>
  <c r="BE212"/>
  <c r="BE214"/>
  <c r="BE232"/>
  <c r="BE241"/>
  <c r="BE243"/>
  <c r="BE244"/>
  <c r="BE250"/>
  <c r="BE251"/>
  <c r="BE252"/>
  <c r="BE253"/>
  <c r="BE268"/>
  <c r="BE271"/>
  <c r="BE277"/>
  <c r="BE280"/>
  <c r="BE281"/>
  <c r="BE299"/>
  <c r="BE304"/>
  <c r="BE306"/>
  <c r="BE308"/>
  <c r="BE310"/>
  <c r="BE312"/>
  <c r="BE320"/>
  <c r="BE326"/>
  <c r="BE328"/>
  <c r="BE331"/>
  <c r="BE347"/>
  <c r="BE357"/>
  <c r="BE359"/>
  <c r="BE360"/>
  <c r="BE365"/>
  <c r="BE375"/>
  <c r="BE381"/>
  <c r="BE393"/>
  <c r="BE398"/>
  <c r="BE401"/>
  <c r="BE408"/>
  <c r="BE417"/>
  <c r="BE426"/>
  <c r="BE427"/>
  <c r="BE429"/>
  <c r="BK424"/>
  <c r="J424"/>
  <c r="J111"/>
  <c i="5" r="F91"/>
  <c r="BE136"/>
  <c r="BE139"/>
  <c r="BE141"/>
  <c r="BE142"/>
  <c r="BE148"/>
  <c r="BE151"/>
  <c r="BE152"/>
  <c r="BE153"/>
  <c r="BE154"/>
  <c r="BE156"/>
  <c r="BE179"/>
  <c r="BE186"/>
  <c r="BE189"/>
  <c r="BE212"/>
  <c r="BE225"/>
  <c r="BE243"/>
  <c r="BE283"/>
  <c r="BE284"/>
  <c r="BE321"/>
  <c r="BE346"/>
  <c r="BE366"/>
  <c r="BE371"/>
  <c r="BE397"/>
  <c r="BE401"/>
  <c r="BE424"/>
  <c r="BE448"/>
  <c r="BE470"/>
  <c r="BE473"/>
  <c r="BE485"/>
  <c r="BE487"/>
  <c r="BE489"/>
  <c r="BE490"/>
  <c r="BE492"/>
  <c r="BE514"/>
  <c r="BE517"/>
  <c r="BE518"/>
  <c r="BE523"/>
  <c r="BE529"/>
  <c r="BE531"/>
  <c r="BE535"/>
  <c r="BE543"/>
  <c r="BE549"/>
  <c r="BE553"/>
  <c r="BE554"/>
  <c r="BE557"/>
  <c i="6" r="BE141"/>
  <c r="BE143"/>
  <c r="BE145"/>
  <c i="7" r="BE471"/>
  <c r="BE472"/>
  <c r="BE473"/>
  <c r="BE474"/>
  <c r="BE475"/>
  <c r="BE476"/>
  <c r="BE477"/>
  <c r="BE478"/>
  <c r="BE480"/>
  <c r="BE483"/>
  <c r="BE485"/>
  <c r="BE487"/>
  <c r="BE489"/>
  <c r="BE490"/>
  <c r="BE494"/>
  <c r="BE495"/>
  <c r="BE496"/>
  <c r="BE497"/>
  <c r="BE498"/>
  <c r="BE499"/>
  <c r="BE501"/>
  <c r="BE502"/>
  <c r="BE512"/>
  <c r="BE513"/>
  <c r="BE515"/>
  <c r="BE516"/>
  <c r="BE517"/>
  <c r="BE519"/>
  <c r="BE520"/>
  <c r="BE523"/>
  <c r="BE524"/>
  <c r="BE525"/>
  <c r="BE526"/>
  <c r="BE527"/>
  <c r="BK325"/>
  <c r="J325"/>
  <c r="J100"/>
  <c r="BK362"/>
  <c r="J362"/>
  <c r="J101"/>
  <c i="8" r="E85"/>
  <c r="J89"/>
  <c r="F91"/>
  <c r="J91"/>
  <c r="F92"/>
  <c r="J92"/>
  <c r="BE138"/>
  <c r="BE141"/>
  <c r="BE142"/>
  <c r="BE143"/>
  <c r="BE144"/>
  <c r="BE147"/>
  <c r="BE148"/>
  <c r="BE149"/>
  <c r="BE150"/>
  <c r="BE151"/>
  <c r="BE154"/>
  <c r="BE158"/>
  <c r="BE164"/>
  <c r="BE172"/>
  <c r="BE185"/>
  <c r="BE187"/>
  <c r="BE188"/>
  <c r="BE189"/>
  <c r="BE190"/>
  <c r="BE206"/>
  <c r="BE209"/>
  <c r="BE254"/>
  <c r="BE269"/>
  <c r="BE339"/>
  <c r="BE350"/>
  <c r="BE351"/>
  <c r="BE353"/>
  <c r="BE355"/>
  <c r="BE371"/>
  <c r="BE372"/>
  <c r="BE375"/>
  <c r="BE377"/>
  <c r="BE387"/>
  <c r="BE392"/>
  <c r="BE403"/>
  <c r="BE410"/>
  <c r="BE411"/>
  <c r="BE435"/>
  <c r="BE449"/>
  <c r="BE450"/>
  <c r="BE457"/>
  <c r="BE465"/>
  <c r="BE491"/>
  <c r="BE497"/>
  <c r="BE500"/>
  <c r="BE505"/>
  <c r="BE507"/>
  <c r="BE509"/>
  <c r="BE511"/>
  <c r="BE566"/>
  <c r="BE567"/>
  <c r="BE568"/>
  <c r="BE569"/>
  <c r="BE571"/>
  <c r="BE572"/>
  <c r="BE573"/>
  <c r="BE574"/>
  <c r="BE576"/>
  <c r="BE578"/>
  <c r="BE583"/>
  <c r="BE585"/>
  <c r="BE586"/>
  <c r="BE587"/>
  <c r="BE588"/>
  <c r="BE589"/>
  <c r="BE590"/>
  <c r="BE591"/>
  <c r="BE592"/>
  <c r="BE616"/>
  <c r="BE617"/>
  <c r="BE625"/>
  <c r="BK604"/>
  <c r="J604"/>
  <c r="J111"/>
  <c r="BK612"/>
  <c r="J612"/>
  <c r="J113"/>
  <c i="9" r="F91"/>
  <c r="J91"/>
  <c r="J92"/>
  <c r="BE124"/>
  <c r="BE127"/>
  <c r="BE130"/>
  <c r="BE141"/>
  <c r="BE143"/>
  <c r="BK123"/>
  <c r="J123"/>
  <c r="J98"/>
  <c i="10" r="F91"/>
  <c r="F92"/>
  <c r="E122"/>
  <c r="J126"/>
  <c r="J128"/>
  <c r="J129"/>
  <c r="BE134"/>
  <c r="BE138"/>
  <c r="BE139"/>
  <c r="BE140"/>
  <c r="BE143"/>
  <c r="BE146"/>
  <c r="BE149"/>
  <c r="BE151"/>
  <c r="BE152"/>
  <c r="BE154"/>
  <c r="BE157"/>
  <c r="BE159"/>
  <c r="BE161"/>
  <c r="BE162"/>
  <c r="BE163"/>
  <c r="BE164"/>
  <c r="BE165"/>
  <c r="BE199"/>
  <c r="BE200"/>
  <c r="BE209"/>
  <c r="BE218"/>
  <c r="BE240"/>
  <c r="BE253"/>
  <c r="BE263"/>
  <c r="BE307"/>
  <c r="BE308"/>
  <c r="BE309"/>
  <c r="BE324"/>
  <c r="BE326"/>
  <c r="BE327"/>
  <c r="BE330"/>
  <c r="BE342"/>
  <c r="BE347"/>
  <c r="BE351"/>
  <c r="BE352"/>
  <c r="BE362"/>
  <c r="BE378"/>
  <c r="BE379"/>
  <c r="BE383"/>
  <c r="BE391"/>
  <c r="BE414"/>
  <c r="BE422"/>
  <c r="BE426"/>
  <c i="2" r="BE138"/>
  <c r="BE139"/>
  <c r="BE145"/>
  <c r="BE152"/>
  <c r="BE161"/>
  <c r="BE172"/>
  <c r="BE177"/>
  <c r="BE218"/>
  <c r="BE226"/>
  <c r="BE233"/>
  <c r="BE239"/>
  <c r="BE259"/>
  <c r="BE260"/>
  <c r="BE265"/>
  <c r="BE266"/>
  <c r="BE267"/>
  <c r="BE273"/>
  <c r="BE274"/>
  <c r="BE276"/>
  <c r="BE279"/>
  <c r="BE281"/>
  <c r="BE282"/>
  <c r="BE283"/>
  <c r="BE305"/>
  <c r="BE306"/>
  <c r="BE312"/>
  <c r="BE313"/>
  <c r="BE317"/>
  <c r="BE321"/>
  <c r="BE324"/>
  <c r="BE325"/>
  <c r="BE329"/>
  <c r="BE331"/>
  <c r="BE332"/>
  <c r="BE333"/>
  <c r="BE335"/>
  <c r="BE345"/>
  <c r="BE357"/>
  <c r="BE361"/>
  <c r="BE363"/>
  <c r="BE369"/>
  <c r="BE371"/>
  <c r="BE377"/>
  <c r="BE378"/>
  <c r="BE380"/>
  <c r="BE381"/>
  <c r="BE382"/>
  <c r="BE383"/>
  <c r="BE392"/>
  <c r="BE394"/>
  <c r="BE396"/>
  <c r="BE398"/>
  <c r="BE400"/>
  <c r="BE402"/>
  <c r="BE453"/>
  <c r="BE458"/>
  <c i="3" r="BE125"/>
  <c i="4" r="BE266"/>
  <c r="BE278"/>
  <c r="BE286"/>
  <c r="BE292"/>
  <c r="BE293"/>
  <c r="BE296"/>
  <c i="8" r="BE176"/>
  <c r="BE179"/>
  <c r="BE183"/>
  <c r="BE186"/>
  <c r="BE191"/>
  <c r="BE207"/>
  <c r="BE223"/>
  <c r="BE224"/>
  <c r="BE233"/>
  <c r="BE243"/>
  <c r="BE283"/>
  <c r="BE284"/>
  <c r="BE285"/>
  <c r="BE296"/>
  <c r="BE311"/>
  <c r="BE322"/>
  <c r="BE335"/>
  <c r="BE352"/>
  <c r="BE366"/>
  <c r="BE367"/>
  <c r="BE370"/>
  <c r="BE406"/>
  <c r="BE407"/>
  <c r="BE412"/>
  <c r="BE414"/>
  <c r="BE420"/>
  <c r="BE428"/>
  <c r="BE442"/>
  <c r="BE461"/>
  <c r="BE467"/>
  <c r="BE473"/>
  <c r="BE479"/>
  <c r="BE483"/>
  <c r="BE487"/>
  <c r="BE503"/>
  <c r="BE506"/>
  <c r="BE508"/>
  <c r="BE518"/>
  <c r="BE520"/>
  <c r="BE521"/>
  <c r="BE522"/>
  <c r="BE523"/>
  <c r="BE524"/>
  <c r="BE525"/>
  <c r="BE526"/>
  <c r="BE527"/>
  <c r="BE528"/>
  <c r="BE529"/>
  <c r="BE530"/>
  <c r="BE531"/>
  <c r="BE532"/>
  <c r="BE533"/>
  <c r="BE534"/>
  <c r="BE535"/>
  <c r="BE536"/>
  <c r="BE537"/>
  <c r="BE548"/>
  <c r="BE552"/>
  <c r="BE555"/>
  <c r="BE557"/>
  <c r="BE558"/>
  <c r="BE559"/>
  <c r="BE560"/>
  <c r="BE561"/>
  <c r="BE562"/>
  <c r="BE564"/>
  <c r="BE565"/>
  <c r="BE570"/>
  <c r="BE575"/>
  <c r="BE577"/>
  <c r="BE579"/>
  <c r="BE580"/>
  <c r="BE581"/>
  <c r="BE582"/>
  <c r="BE584"/>
  <c r="BE603"/>
  <c r="BE605"/>
  <c r="BE609"/>
  <c r="BE610"/>
  <c r="BE611"/>
  <c r="BE613"/>
  <c r="BE615"/>
  <c r="BE619"/>
  <c r="BE620"/>
  <c r="BE623"/>
  <c r="BE624"/>
  <c r="BE626"/>
  <c r="BK157"/>
  <c r="J157"/>
  <c r="J99"/>
  <c r="BK608"/>
  <c r="J608"/>
  <c r="J112"/>
  <c i="9" r="E85"/>
  <c r="J89"/>
  <c r="F92"/>
  <c r="BE126"/>
  <c r="BE129"/>
  <c r="BE131"/>
  <c r="BE132"/>
  <c r="BE133"/>
  <c r="BE135"/>
  <c r="BE136"/>
  <c r="BE137"/>
  <c r="BE138"/>
  <c r="BE139"/>
  <c r="BE140"/>
  <c r="BE144"/>
  <c i="10" r="BE137"/>
  <c r="BE150"/>
  <c r="BE166"/>
  <c r="BE167"/>
  <c r="BE183"/>
  <c r="BE184"/>
  <c r="BE197"/>
  <c r="BE262"/>
  <c r="BE264"/>
  <c r="BE268"/>
  <c r="BE277"/>
  <c r="BE282"/>
  <c r="BE297"/>
  <c r="BE310"/>
  <c r="BE312"/>
  <c r="BE321"/>
  <c r="BE325"/>
  <c r="BE332"/>
  <c r="BE338"/>
  <c r="BE348"/>
  <c r="BE353"/>
  <c r="BE355"/>
  <c r="BE368"/>
  <c r="BE372"/>
  <c r="BE374"/>
  <c r="BE376"/>
  <c r="BE387"/>
  <c r="BE395"/>
  <c r="BE403"/>
  <c r="BE406"/>
  <c r="BE408"/>
  <c r="BE425"/>
  <c r="BE429"/>
  <c r="BE432"/>
  <c r="BE436"/>
  <c r="BE437"/>
  <c r="BE439"/>
  <c r="BE440"/>
  <c r="BE441"/>
  <c r="BE442"/>
  <c r="BE443"/>
  <c r="BE445"/>
  <c r="BE448"/>
  <c r="BE450"/>
  <c r="BE451"/>
  <c r="BE452"/>
  <c r="BE453"/>
  <c r="BE454"/>
  <c r="BE455"/>
  <c r="BE456"/>
  <c r="BE457"/>
  <c r="BE458"/>
  <c r="BE459"/>
  <c r="BE460"/>
  <c r="BE461"/>
  <c r="BE462"/>
  <c r="BE463"/>
  <c r="BE464"/>
  <c r="BE465"/>
  <c r="BE466"/>
  <c r="BE467"/>
  <c r="BE468"/>
  <c r="BE479"/>
  <c r="BE482"/>
  <c r="BE483"/>
  <c r="BE484"/>
  <c r="BE485"/>
  <c r="BE487"/>
  <c r="BE488"/>
  <c r="BE489"/>
  <c r="BE490"/>
  <c r="BE491"/>
  <c r="BE493"/>
  <c r="BE494"/>
  <c r="BE495"/>
  <c r="BE496"/>
  <c r="BE497"/>
  <c r="BE498"/>
  <c r="BE499"/>
  <c r="BE500"/>
  <c r="BE501"/>
  <c r="BE502"/>
  <c r="BE503"/>
  <c r="BE504"/>
  <c r="BE505"/>
  <c r="BE506"/>
  <c r="BE507"/>
  <c r="BE508"/>
  <c r="BE509"/>
  <c r="BE510"/>
  <c r="BE511"/>
  <c r="BE512"/>
  <c r="BE514"/>
  <c r="BE518"/>
  <c r="BE519"/>
  <c r="BE521"/>
  <c r="BE522"/>
  <c r="BE523"/>
  <c r="BE525"/>
  <c r="BE526"/>
  <c r="BE529"/>
  <c r="BE530"/>
  <c r="BE531"/>
  <c r="BE532"/>
  <c r="BE534"/>
  <c r="BK524"/>
  <c r="J524"/>
  <c r="J111"/>
  <c r="BK533"/>
  <c r="J533"/>
  <c r="J112"/>
  <c i="11" r="E85"/>
  <c r="J89"/>
  <c r="F91"/>
  <c r="J91"/>
  <c r="F92"/>
  <c r="J92"/>
  <c r="BE125"/>
  <c r="BE127"/>
  <c r="BE128"/>
  <c r="BE130"/>
  <c r="BE131"/>
  <c r="BE132"/>
  <c r="BE133"/>
  <c r="BE134"/>
  <c r="BE136"/>
  <c r="BE137"/>
  <c r="BE138"/>
  <c r="BE139"/>
  <c r="BE140"/>
  <c r="BE141"/>
  <c r="BE142"/>
  <c r="BE144"/>
  <c r="BE145"/>
  <c r="BE147"/>
  <c r="BE148"/>
  <c r="BE149"/>
  <c r="BE150"/>
  <c r="BE151"/>
  <c r="BE152"/>
  <c r="BK124"/>
  <c r="J124"/>
  <c r="J98"/>
  <c i="5" r="F37"/>
  <c i="1" r="BD98"/>
  <c i="2" r="F37"/>
  <c i="1" r="BD95"/>
  <c i="3" r="F34"/>
  <c i="1" r="BA96"/>
  <c i="9" r="F36"/>
  <c i="1" r="BC102"/>
  <c i="10" r="F37"/>
  <c i="1" r="BD103"/>
  <c i="11" r="F35"/>
  <c i="1" r="BB104"/>
  <c i="11" r="F36"/>
  <c i="1" r="BC104"/>
  <c i="4" r="F37"/>
  <c i="1" r="BD97"/>
  <c i="3" r="F36"/>
  <c i="1" r="BC96"/>
  <c i="6" r="F35"/>
  <c i="1" r="BB99"/>
  <c i="2" r="F34"/>
  <c i="1" r="BA95"/>
  <c i="4" r="F36"/>
  <c i="1" r="BC97"/>
  <c i="7" r="F34"/>
  <c i="1" r="BA100"/>
  <c i="7" r="J34"/>
  <c i="1" r="AW100"/>
  <c i="7" r="F35"/>
  <c i="1" r="BB100"/>
  <c i="7" r="F37"/>
  <c i="1" r="BD100"/>
  <c i="8" r="J34"/>
  <c i="1" r="AW101"/>
  <c i="9" r="F35"/>
  <c i="1" r="BB102"/>
  <c i="2" r="J34"/>
  <c i="1" r="AW95"/>
  <c i="3" r="F35"/>
  <c i="1" r="BB96"/>
  <c i="8" r="F34"/>
  <c i="1" r="BA101"/>
  <c i="8" r="F35"/>
  <c i="1" r="BB101"/>
  <c i="9" r="F37"/>
  <c i="1" r="BD102"/>
  <c i="10" r="F34"/>
  <c i="1" r="BA103"/>
  <c i="10" r="F35"/>
  <c i="1" r="BB103"/>
  <c i="11" r="F34"/>
  <c i="1" r="BA104"/>
  <c i="5" r="F35"/>
  <c i="1" r="BB98"/>
  <c i="6" r="J34"/>
  <c i="1" r="AW99"/>
  <c i="4" r="J34"/>
  <c i="1" r="AW97"/>
  <c i="6" r="F36"/>
  <c i="1" r="BC99"/>
  <c i="2" r="F35"/>
  <c i="1" r="BB95"/>
  <c i="3" r="F37"/>
  <c i="1" r="BD96"/>
  <c i="5" r="F34"/>
  <c i="1" r="BA98"/>
  <c i="6" r="F37"/>
  <c i="1" r="BD99"/>
  <c i="3" r="J34"/>
  <c i="1" r="AW96"/>
  <c i="4" r="F35"/>
  <c i="1" r="BB97"/>
  <c i="5" r="J34"/>
  <c i="1" r="AW98"/>
  <c i="6" r="F34"/>
  <c i="1" r="BA99"/>
  <c i="4" r="F34"/>
  <c i="1" r="BA97"/>
  <c i="5" r="F36"/>
  <c i="1" r="BC98"/>
  <c i="7" r="F36"/>
  <c i="1" r="BC100"/>
  <c i="8" r="F37"/>
  <c i="1" r="BD101"/>
  <c i="9" r="F34"/>
  <c i="1" r="BA102"/>
  <c i="2" r="F36"/>
  <c i="1" r="BC95"/>
  <c i="8" r="F36"/>
  <c i="1" r="BC101"/>
  <c i="9" r="J34"/>
  <c i="1" r="AW102"/>
  <c i="10" r="J34"/>
  <c i="1" r="AW103"/>
  <c i="10" r="F36"/>
  <c i="1" r="BC103"/>
  <c i="11" r="J34"/>
  <c i="1" r="AW104"/>
  <c i="11" r="F37"/>
  <c i="1" r="BD104"/>
  <c i="10" l="1" r="T132"/>
  <c r="P132"/>
  <c i="1" r="AU103"/>
  <c i="7" r="T131"/>
  <c r="R131"/>
  <c r="P131"/>
  <c i="1" r="AU100"/>
  <c i="2" r="T134"/>
  <c r="R134"/>
  <c r="P134"/>
  <c i="1" r="AU95"/>
  <c i="6" r="BK123"/>
  <c r="J123"/>
  <c r="J97"/>
  <c i="4" r="T132"/>
  <c i="10" r="R132"/>
  <c i="8" r="R135"/>
  <c r="T135"/>
  <c r="P135"/>
  <c i="1" r="AU101"/>
  <c i="3" r="P122"/>
  <c r="P121"/>
  <c i="1" r="AU96"/>
  <c i="5" r="P134"/>
  <c i="1" r="AU98"/>
  <c i="4" r="R132"/>
  <c i="6" r="P123"/>
  <c r="P122"/>
  <c i="1" r="AU99"/>
  <c i="3" r="T122"/>
  <c r="T121"/>
  <c i="6" r="R123"/>
  <c r="R122"/>
  <c i="3" r="R122"/>
  <c r="R121"/>
  <c i="6" r="T123"/>
  <c r="T122"/>
  <c i="5" r="R134"/>
  <c i="4" r="P132"/>
  <c i="1" r="AU97"/>
  <c i="4" r="BK132"/>
  <c r="J132"/>
  <c r="BK421"/>
  <c r="J421"/>
  <c r="J109"/>
  <c i="6" r="J124"/>
  <c r="J98"/>
  <c i="3" r="BK122"/>
  <c r="J122"/>
  <c r="J97"/>
  <c i="5" r="BK134"/>
  <c r="J134"/>
  <c r="J96"/>
  <c i="2" r="BK445"/>
  <c r="J445"/>
  <c r="J111"/>
  <c i="7" r="BK131"/>
  <c r="J131"/>
  <c r="J96"/>
  <c i="8" r="BK135"/>
  <c r="J135"/>
  <c i="9" r="BK122"/>
  <c r="J122"/>
  <c r="J97"/>
  <c i="10" r="BK132"/>
  <c r="J132"/>
  <c r="J96"/>
  <c i="11" r="BK123"/>
  <c r="J123"/>
  <c r="J97"/>
  <c i="4" r="J30"/>
  <c i="1" r="AG97"/>
  <c i="2" r="J33"/>
  <c i="1" r="AV95"/>
  <c r="AT95"/>
  <c i="3" r="F33"/>
  <c i="1" r="AZ96"/>
  <c i="5" r="J33"/>
  <c i="1" r="AV98"/>
  <c r="AT98"/>
  <c i="8" r="F33"/>
  <c i="1" r="AZ101"/>
  <c i="11" r="F33"/>
  <c i="1" r="AZ104"/>
  <c i="11" r="J33"/>
  <c i="1" r="AV104"/>
  <c r="AT104"/>
  <c i="8" r="J30"/>
  <c i="1" r="AG101"/>
  <c r="BB94"/>
  <c r="W31"/>
  <c i="6" r="J33"/>
  <c i="1" r="AV99"/>
  <c r="AT99"/>
  <c r="BA94"/>
  <c r="AW94"/>
  <c r="AK30"/>
  <c r="BD94"/>
  <c r="W33"/>
  <c i="3" r="J33"/>
  <c i="1" r="AV96"/>
  <c r="AT96"/>
  <c i="4" r="F33"/>
  <c i="1" r="AZ97"/>
  <c i="6" r="F33"/>
  <c i="1" r="AZ99"/>
  <c i="2" r="F33"/>
  <c i="1" r="AZ95"/>
  <c i="7" r="F33"/>
  <c i="1" r="AZ100"/>
  <c i="9" r="F33"/>
  <c i="1" r="AZ102"/>
  <c i="9" r="J33"/>
  <c i="1" r="AV102"/>
  <c r="AT102"/>
  <c i="10" r="F33"/>
  <c i="1" r="AZ103"/>
  <c i="4" r="J33"/>
  <c i="1" r="AV97"/>
  <c r="AT97"/>
  <c i="5" r="F33"/>
  <c i="1" r="AZ98"/>
  <c i="7" r="J33"/>
  <c i="1" r="AV100"/>
  <c r="AT100"/>
  <c r="BC94"/>
  <c r="AY94"/>
  <c i="8" r="J33"/>
  <c i="1" r="AV101"/>
  <c r="AT101"/>
  <c i="10" r="J33"/>
  <c i="1" r="AV103"/>
  <c r="AT103"/>
  <c i="4" l="1" r="J39"/>
  <c i="8" r="J39"/>
  <c i="2" r="BK134"/>
  <c r="J134"/>
  <c r="J96"/>
  <c i="4" r="J96"/>
  <c i="6" r="BK122"/>
  <c r="J122"/>
  <c i="3" r="BK121"/>
  <c r="J121"/>
  <c i="8" r="J96"/>
  <c i="9" r="BK121"/>
  <c r="J121"/>
  <c r="J96"/>
  <c i="11" r="BK122"/>
  <c r="J122"/>
  <c r="J96"/>
  <c i="1" r="AN97"/>
  <c r="AN101"/>
  <c r="AX94"/>
  <c r="W32"/>
  <c i="3" r="J30"/>
  <c i="1" r="AG96"/>
  <c r="AN96"/>
  <c i="10" r="J30"/>
  <c i="1" r="AG103"/>
  <c r="AN103"/>
  <c r="AZ94"/>
  <c r="W29"/>
  <c r="AU94"/>
  <c r="W30"/>
  <c i="6" r="J30"/>
  <c i="1" r="AG99"/>
  <c r="AN99"/>
  <c i="5" r="J30"/>
  <c i="1" r="AG98"/>
  <c r="AN98"/>
  <c i="7" r="J30"/>
  <c i="1" r="AG100"/>
  <c r="AN100"/>
  <c i="6" l="1" r="J96"/>
  <c i="7" r="J39"/>
  <c i="3" r="J96"/>
  <c i="6" r="J39"/>
  <c i="3" r="J39"/>
  <c i="5" r="J39"/>
  <c i="10" r="J39"/>
  <c i="1" r="AV94"/>
  <c r="AK29"/>
  <c i="2" r="J30"/>
  <c i="1" r="AG95"/>
  <c r="AN95"/>
  <c i="9" r="J30"/>
  <c i="1" r="AG102"/>
  <c r="AN102"/>
  <c i="11" r="J30"/>
  <c i="1" r="AG104"/>
  <c r="AN104"/>
  <c i="2" l="1" r="J39"/>
  <c i="9" r="J39"/>
  <c i="11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<sst xmlns="http://schemas.openxmlformats.org/spreadsheetml/2006/main">
  <si>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</si>
  <si>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</si>
  <si>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</si>
  <si>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</si>
  <si>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</si>
  <si>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{ae9d4dfe-b1df-4371-b475-35f6d84ab0f4}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</si>
  <si>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</si>
  <si>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</si>
  <si>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</si>
  <si>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</si>
  <si>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</si>
  <si>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</si>
  <si>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</si>
  <si>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</si>
  <si>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2020/02/1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</si>
  <si>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</si>
  <si>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</si>
  <si>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SPŠ</t>
  </si>
  <si>
    <t>KSO:</t>
  </si>
  <si>
    <t>CC-CZ:</t>
  </si>
  <si>
    <t>Místo:</t>
  </si>
  <si>
    <t xml:space="preserve"> </t>
  </si>
  <si>
    <t>Datum:</t>
  </si>
  <si>
    <t>27. 1. 2020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</si>
  <si>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</si>
  <si>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</si>
  <si>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</si>
  <si>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</si>
  <si>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</si>
  <si>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</si>
  <si>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</si>
  <si>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</si>
  <si>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</si>
  <si>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</si>
  <si>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</si>
  <si>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</si>
  <si>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</si>
  <si>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</si>
  <si>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</si>
  <si>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</si>
  <si>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</si>
  <si>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</si>
  <si>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</si>
  <si>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</si>
  <si>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</si>
  <si>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</si>
  <si>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</si>
  <si>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</si>
  <si>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</si>
  <si>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</si>
  <si>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</si>
  <si>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</si>
  <si>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</si>
  <si>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</si>
  <si>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</si>
  <si>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</si>
  <si>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</si>
  <si>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</si>
  <si>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</si>
  <si>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</si>
  <si>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</si>
  <si>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</si>
  <si>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</si>
  <si>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</si>
  <si>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</si>
  <si>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</si>
  <si>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</si>
  <si>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</si>
  <si>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</si>
  <si>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</si>
  <si>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</si>
  <si>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</si>
  <si>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</si>
  <si>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</si>
  <si>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</si>
  <si>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</si>
  <si>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</si>
  <si>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</si>
  <si>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</si>
  <si>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Objekt A - stavební řešení</t>
  </si>
  <si>
    <t>STA</t>
  </si>
  <si>
    <t>1</t>
  </si>
  <si>
    <t>{ea572516-411c-49fd-b7e0-1868292ab5f1}</t>
  </si>
  <si>
    <t>2</t>
  </si>
  <si>
    <t>SO 01.2</t>
  </si>
  <si>
    <t>Objekt A - ELEKTRO</t>
  </si>
  <si>
    <t>{df7444db-ab34-4070-bd69-980d46ed307c}</t>
  </si>
  <si>
    <t>SO 02</t>
  </si>
  <si>
    <t>Objekt B - stavební řešení</t>
  </si>
  <si>
    <t>{195624ce-7f74-430c-b245-bb11ca0bf523}</t>
  </si>
  <si>
    <t>SO 03</t>
  </si>
  <si>
    <t>Objekt C - stavební řešení</t>
  </si>
  <si>
    <t>{a7f026e4-6510-490f-8762-4a230146fd10}</t>
  </si>
  <si>
    <t>SO 03.2</t>
  </si>
  <si>
    <t xml:space="preserve">Objekt  C - ELEKTRO</t>
  </si>
  <si>
    <t>{878a57a7-3def-4b89-ac4d-81c3a8585318}</t>
  </si>
  <si>
    <t>SO 04</t>
  </si>
  <si>
    <t>Objekt D - stavební řešení</t>
  </si>
  <si>
    <t>{8b44fc63-9c7a-4d57-8f15-2859fc7df83d}</t>
  </si>
  <si>
    <t>SO 05</t>
  </si>
  <si>
    <t>Objekt E - stavební řešení</t>
  </si>
  <si>
    <t>{cbd90fb9-0687-4d8e-8c35-de4ecfa915c7}</t>
  </si>
  <si>
    <t>SO 05.2</t>
  </si>
  <si>
    <t>Objekt E - ELEKTRO</t>
  </si>
  <si>
    <t>{b440ae5a-23b3-46e4-8277-c12cd39236ae}</t>
  </si>
  <si>
    <t>SO 06</t>
  </si>
  <si>
    <t>Objekt F - stavební řešení</t>
  </si>
  <si>
    <t>{713b857f-ceee-4ecf-b139-10d297e85883}</t>
  </si>
  <si>
    <t>SO 06.02</t>
  </si>
  <si>
    <t>Objekt F - ELEKTRO</t>
  </si>
  <si>
    <t>{db1e1747-e16f-4e5e-91c1-c104fac36d8b}</t>
  </si>
  <si>
    <t>KRYCÍ LIST SOUPISU PRACÍ</t>
  </si>
  <si>
    <t>Objekt:</t>
  </si>
  <si>
    <t>SO 01 - Objekt A - 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</si>
  <si>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</si>
  <si>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</si>
  <si>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</si>
  <si>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</si>
  <si>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</si>
  <si>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D6 - ZEMNÍ PRÁCE</t>
  </si>
  <si>
    <t>D7 - LEŠENÍ</t>
  </si>
  <si>
    <t>D8 - SVISLÉ KONSTRUKCE</t>
  </si>
  <si>
    <t>D9 - ÚPRAVY POVRCHŮ</t>
  </si>
  <si>
    <t>D10 - BOURÁNÍ</t>
  </si>
  <si>
    <t>999281211 - POVLAKOVÉ KRYTINY STŘECH</t>
  </si>
  <si>
    <t>D11 - IZOLACE TEPELNÉ</t>
  </si>
  <si>
    <t>D12 - ZDRAVOTNÍ TECHNIKA</t>
  </si>
  <si>
    <t>D13 - KONSTRUKE TESAŘSKÉ</t>
  </si>
  <si>
    <t>D14 - KONSTRUKCE KLEMPÍŘSKÉ</t>
  </si>
  <si>
    <t>D15 - KONSTRUKCE TRUHLÁŘSKÉ</t>
  </si>
  <si>
    <t>D16 - STAVEBNÍ KOVOVÉ KONSTRUKCE</t>
  </si>
  <si>
    <t>D17 - NÁTĚRY</t>
  </si>
  <si>
    <t>D18 - MALBY</t>
  </si>
  <si>
    <t>HSV - HSV</t>
  </si>
  <si>
    <t xml:space="preserve">    998 - Přesun hmot</t>
  </si>
  <si>
    <t xml:space="preserve">      D20 - ON: Ostatní náklady</t>
  </si>
  <si>
    <t xml:space="preserve">      D19 - VN: Vedlejší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</si>
  <si>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</si>
  <si>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</si>
  <si>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</si>
  <si>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</si>
  <si>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</si>
  <si>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</si>
  <si>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</si>
  <si>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</si>
  <si>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</si>
  <si>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</si>
  <si>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</si>
  <si>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</si>
  <si>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</si>
  <si>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D6</t>
  </si>
  <si>
    <t>ZEMNÍ PRÁCE</t>
  </si>
  <si>
    <t>ROZPOCET</t>
  </si>
  <si>
    <t>K</t>
  </si>
  <si>
    <t>R12220700</t>
  </si>
  <si>
    <t>RUČNÍ ODKOP PRO OKAPOVÝ CHODNÍK</t>
  </si>
  <si>
    <t>M3</t>
  </si>
  <si>
    <t>4</t>
  </si>
  <si>
    <t>167101101</t>
  </si>
  <si>
    <t>NAKLADANÍ VÝKOPU</t>
  </si>
  <si>
    <t>CS ÚRS 2019 01</t>
  </si>
  <si>
    <t>3</t>
  </si>
  <si>
    <t>162701105</t>
  </si>
  <si>
    <t>VODOROVNÉ PŘEMÍSTĚNÍ VÝKOPU NA SKLÁDKU do 10000 km</t>
  </si>
  <si>
    <t>6</t>
  </si>
  <si>
    <t>171201201</t>
  </si>
  <si>
    <t>ULOŽENÍ VÝKOPU NA SKLADKU</t>
  </si>
  <si>
    <t>8</t>
  </si>
  <si>
    <t>5</t>
  </si>
  <si>
    <t>171201211</t>
  </si>
  <si>
    <t>POPLATEK ZA SLOŽNÉ VÝKOPU</t>
  </si>
  <si>
    <t>T</t>
  </si>
  <si>
    <t>10</t>
  </si>
  <si>
    <t>711161215</t>
  </si>
  <si>
    <t>Izolace proti zemní vlhkosti nopovou fólií svislá, nopek v 20,0 mm, tl do 1,0 mm</t>
  </si>
  <si>
    <t>m2</t>
  </si>
  <si>
    <t>16</t>
  </si>
  <si>
    <t>-844265471</t>
  </si>
  <si>
    <t>7</t>
  </si>
  <si>
    <t>711161384</t>
  </si>
  <si>
    <t>Izolace proti zemní vlhkosti nopovou fólií ukončení provětrávací lištou</t>
  </si>
  <si>
    <t>m</t>
  </si>
  <si>
    <t>-634292837</t>
  </si>
  <si>
    <t>711161385</t>
  </si>
  <si>
    <t>Izolace proti zemní vlhkosti nopovou fólií připevnění koutové tvarovky</t>
  </si>
  <si>
    <t>kus</t>
  </si>
  <si>
    <t>104570828</t>
  </si>
  <si>
    <t>9</t>
  </si>
  <si>
    <t>711161386</t>
  </si>
  <si>
    <t>Izolace proti zemní vlhkosti nopovou fólií připevnění rohové tvarovky</t>
  </si>
  <si>
    <t>-1295894737</t>
  </si>
  <si>
    <t>637211411</t>
  </si>
  <si>
    <t xml:space="preserve">OKAPNÍ CHODNÍK  Z VIBROLISOVANÉ BETONOVÉ MRAZUVZDORNÉ DLAŽBY</t>
  </si>
  <si>
    <t>M2</t>
  </si>
  <si>
    <t>166</t>
  </si>
  <si>
    <t>VV</t>
  </si>
  <si>
    <t>odolná proti působení vody a rozmrazovacím látkám, vysoce otěruvzdorná</t>
  </si>
  <si>
    <t xml:space="preserve">tryskaná nášlapná vrstva do štěrkového podsypu frakce 16/22 tl  80 mm</t>
  </si>
  <si>
    <t>0,5*(2,8+6+6,2)</t>
  </si>
  <si>
    <t>11</t>
  </si>
  <si>
    <t>637311112</t>
  </si>
  <si>
    <t xml:space="preserve">OKAPNÍ CHODNÍK BETONOVÝ OBRUBNÍK  barva šedá</t>
  </si>
  <si>
    <t>M</t>
  </si>
  <si>
    <t>168</t>
  </si>
  <si>
    <t>2,8+6+6,2</t>
  </si>
  <si>
    <t>D7</t>
  </si>
  <si>
    <t>LEŠENÍ</t>
  </si>
  <si>
    <t>12</t>
  </si>
  <si>
    <t>944511R01</t>
  </si>
  <si>
    <t>Vypracování statického posudku lešení</t>
  </si>
  <si>
    <t>kpl</t>
  </si>
  <si>
    <t>-1207745632</t>
  </si>
  <si>
    <t>13</t>
  </si>
  <si>
    <t>941941031</t>
  </si>
  <si>
    <t>MTŽ LEŠENÍ 1 ŘAD S PODL S1M H10M</t>
  </si>
  <si>
    <t xml:space="preserve">"pohled 2"   (7,15+1,3+9,37+8,3+10,175)*4,85</t>
  </si>
  <si>
    <t xml:space="preserve">"pohled 3"   5,9*4,85+32,5*4,485</t>
  </si>
  <si>
    <t>"pohled 1" (27,795+0,9+2,395+9,725)*6,4</t>
  </si>
  <si>
    <t>Součet</t>
  </si>
  <si>
    <t>14</t>
  </si>
  <si>
    <t>941941191</t>
  </si>
  <si>
    <t xml:space="preserve">PŘÍPL ZKD MĚS POUŽ LEŠ K CENĚ 1031   odhad 2 měsíce</t>
  </si>
  <si>
    <t>20</t>
  </si>
  <si>
    <t>611,625*2</t>
  </si>
  <si>
    <t>941941831</t>
  </si>
  <si>
    <t>DMTŽ LEŠENÍ 1 ŘAD S PODL Š1M H 10M</t>
  </si>
  <si>
    <t>22</t>
  </si>
  <si>
    <t>944951111</t>
  </si>
  <si>
    <t>MONTÁŽ OCHRANNÉ SÍTĚ</t>
  </si>
  <si>
    <t>24</t>
  </si>
  <si>
    <t>17</t>
  </si>
  <si>
    <t>944951211</t>
  </si>
  <si>
    <t xml:space="preserve">PŘÍPLATEK ZA POUŽITÍ     </t>
  </si>
  <si>
    <t>26</t>
  </si>
  <si>
    <t>611,625*60</t>
  </si>
  <si>
    <t>18</t>
  </si>
  <si>
    <t>944511811</t>
  </si>
  <si>
    <t>DEMONTÁŽ OCHRANNÉ SÍTĚ</t>
  </si>
  <si>
    <t>28</t>
  </si>
  <si>
    <t>D8</t>
  </si>
  <si>
    <t>SVISLÉ KONSTRUKCE</t>
  </si>
  <si>
    <t>19</t>
  </si>
  <si>
    <t>310279842</t>
  </si>
  <si>
    <t>ZAZDÍVKA 4M2 ZDIVO POROBETON TL DO 30CM</t>
  </si>
  <si>
    <t>30</t>
  </si>
  <si>
    <t xml:space="preserve">"garáž  nad vraty"  0,3*9,715*1,6</t>
  </si>
  <si>
    <t xml:space="preserve">"okna po vyb luxferu"  0,25*2,3*1,75*2</t>
  </si>
  <si>
    <t xml:space="preserve">"vedle vrat"  0,3*(0,885+0,865)*3,6</t>
  </si>
  <si>
    <t>D9</t>
  </si>
  <si>
    <t>ÚPRAVY POVRCHŮ</t>
  </si>
  <si>
    <t>622131121</t>
  </si>
  <si>
    <t>Penetrační disperzní nátěr vnějších stěn nanášený ručně</t>
  </si>
  <si>
    <t>1974424247</t>
  </si>
  <si>
    <t>409,695+254,93*0,4+93,376</t>
  </si>
  <si>
    <t>622135001</t>
  </si>
  <si>
    <t>Vyrovnání podkladu vnějších stěn maltou vápenocementovou tl do 10 mm</t>
  </si>
  <si>
    <t>-822672398</t>
  </si>
  <si>
    <t>622135011</t>
  </si>
  <si>
    <t>Vyrovnání podkladu vnějších stěn tmelem tl do 2 mm</t>
  </si>
  <si>
    <t>-374200527</t>
  </si>
  <si>
    <t>23</t>
  </si>
  <si>
    <t>622135095</t>
  </si>
  <si>
    <t>Příplatek k vyrovnání vnějších stěn tmelem za každý dalších 1 mm tl</t>
  </si>
  <si>
    <t>-1300271801</t>
  </si>
  <si>
    <t>622142001</t>
  </si>
  <si>
    <t>Potažení vnějších stěn sklovláknitým pletivem vtlačeným do tenkovrstvé hmoty</t>
  </si>
  <si>
    <t>-2041373180</t>
  </si>
  <si>
    <t>25</t>
  </si>
  <si>
    <t>622525201</t>
  </si>
  <si>
    <t>Oprava tenkovrstvé omítky stěn v rozsahu do 10%</t>
  </si>
  <si>
    <t>-338200781</t>
  </si>
  <si>
    <t>985131111</t>
  </si>
  <si>
    <t>Očištění ploch stěn, rubu kleneb a podlah tlakovou vodou</t>
  </si>
  <si>
    <t>1914290095</t>
  </si>
  <si>
    <t>27</t>
  </si>
  <si>
    <t>978019371</t>
  </si>
  <si>
    <t>Otlučení (osekání) vnější vápenné nebo vápenocementové omítky stupně členitosti 3 až 5 do 65%</t>
  </si>
  <si>
    <t>-1263655900</t>
  </si>
  <si>
    <t>"sklobet"-( 1,59*2,1*4)</t>
  </si>
  <si>
    <t>"v garáži" (1,85+1,5*4+0,75*3+0,25)*4,82</t>
  </si>
  <si>
    <t>"hlavní vstup" 7,525*0,85</t>
  </si>
  <si>
    <t>"pohled 1" (20,295+9,725)*4,85</t>
  </si>
  <si>
    <t>622325317</t>
  </si>
  <si>
    <t>Oprava vnější vápenocementové štukové omítky složitosti 2 v rozsahu do 65%</t>
  </si>
  <si>
    <t>-476141341</t>
  </si>
  <si>
    <t>29</t>
  </si>
  <si>
    <t>622711124</t>
  </si>
  <si>
    <t xml:space="preserve">KONTAKTNÍ ZATEPLOVACÍ SYSTÉM - komplet skladba dle PD OP01 z polystyrénových desek EPS šedý, tl. 140 mm,  λ=0,032 (W·m-1·K-1)</t>
  </si>
  <si>
    <t>38</t>
  </si>
  <si>
    <t>"okna2" -(3*1,5)</t>
  </si>
  <si>
    <t>"pohled 3" 6*(4,85-0,3)</t>
  </si>
  <si>
    <t>(7+1,5+0,14*3)*4,85</t>
  </si>
  <si>
    <t>"pohled 2" (7,15+1,3+9,19)*(4,85-0,3)+15*8,5</t>
  </si>
  <si>
    <t>"okna" - 2,1*2,4*11</t>
  </si>
  <si>
    <t>"okna" -1,5*2,1*6+1,8*3,17</t>
  </si>
  <si>
    <t>"pohled 1" (20,295+0,9+2,395+9,725)*4,85</t>
  </si>
  <si>
    <t>622712222</t>
  </si>
  <si>
    <t>KONTAKTNÍ ZATEPLOVACÍ SYSTÉM - komplet skladba dle PD OP02 - sokl z XPS tl. 120 mm, λ=0,035 (W·m-1·K-1)</t>
  </si>
  <si>
    <t>60</t>
  </si>
  <si>
    <t>"pohled 3" 4*0,3</t>
  </si>
  <si>
    <t>"okna 4" -(1,5*1,5*5+0,75*1,45+0,8*1,7)</t>
  </si>
  <si>
    <t>"okna 3" -1,8*0,9*18</t>
  </si>
  <si>
    <t>(14,4+8)*1+32*1</t>
  </si>
  <si>
    <t>(6,7+6,3)*1*(1,5+0,38)</t>
  </si>
  <si>
    <t>"pohled 2" (7,15+1,3+9,37)*0,3</t>
  </si>
  <si>
    <t>"pohled 1.1" (20,17+1,11+1,8+9,725)*1,55</t>
  </si>
  <si>
    <t>31</t>
  </si>
  <si>
    <t xml:space="preserve">λD  0,032 (W·m-1·K-</t>
  </si>
  <si>
    <t xml:space="preserve">KONTAKTNÍ ZATEPLOVACÍ SYSTÉM ostění  š. 200 mm penetrace podkladu disperzním vodou ředitelným nátěrem, desky z extrudovaného polystyrenu tl 40 mm, jednosložková lepící hmota na bázi cementu s výztužnou vrstvou skleněné síťoviny, λ = 0,032 (W·m-1·K-1)</t>
  </si>
  <si>
    <t>76</t>
  </si>
  <si>
    <t>1,55+1,7*2</t>
  </si>
  <si>
    <t>(1,8+0,9*2)*18</t>
  </si>
  <si>
    <t>1,5*3*5</t>
  </si>
  <si>
    <t>1,8+3,17*2</t>
  </si>
  <si>
    <t>1,8+3,32*2</t>
  </si>
  <si>
    <t>3+1,5*2</t>
  </si>
  <si>
    <t>(1,5+2,1*2)*6</t>
  </si>
  <si>
    <t>(2,1+2,4*2)*11+25*1,2</t>
  </si>
  <si>
    <t>32</t>
  </si>
  <si>
    <t>622531021.1</t>
  </si>
  <si>
    <t xml:space="preserve">DEKORATIVNÍ TENKOVRSTVÁ  stěrková omítka, zrnitost 1,5 mm, bílá, RAL 9010 + text výšky 300 mm, barva černá. Mezi okny, dle PD šedá, RAL dle skládané fasády</t>
  </si>
  <si>
    <t>-235940257</t>
  </si>
  <si>
    <t>409,695+254,93*0,4</t>
  </si>
  <si>
    <t>33</t>
  </si>
  <si>
    <t>622531021.1.1</t>
  </si>
  <si>
    <t>Příplatek za pracnost při provádění textu</t>
  </si>
  <si>
    <t>-1514379543</t>
  </si>
  <si>
    <t>34</t>
  </si>
  <si>
    <t>622531021.1.2</t>
  </si>
  <si>
    <t>Příplatek za styk dvou barev</t>
  </si>
  <si>
    <t>279692264</t>
  </si>
  <si>
    <t>35</t>
  </si>
  <si>
    <t>622511111</t>
  </si>
  <si>
    <t>AKRYL MOZAIK OMÍTKA STŘED VNĚ STĚNA marmolit dekorativní omítka, zrnitost 2, šedá, RAL 7016</t>
  </si>
  <si>
    <t>102</t>
  </si>
  <si>
    <t>"OP2" 93,376</t>
  </si>
  <si>
    <t xml:space="preserve">"ostění  wo06-w08"   192,25*0,2</t>
  </si>
  <si>
    <t>36</t>
  </si>
  <si>
    <t>622751324</t>
  </si>
  <si>
    <t>KZS LIŠTA SOKLOVÁ AL TL 1MM Š 143MM</t>
  </si>
  <si>
    <t>108</t>
  </si>
  <si>
    <t>"pohled 1" 20,295+0,9+2,395+9,725+7,525</t>
  </si>
  <si>
    <t>"pohled 2" 7,15+1,3+9,37+7+10,5+1,5</t>
  </si>
  <si>
    <t>"pohled 3" 6+50</t>
  </si>
  <si>
    <t>37</t>
  </si>
  <si>
    <t>622752221</t>
  </si>
  <si>
    <t>KZS LIŠTA ROH AL+TKANINA 10X10MM</t>
  </si>
  <si>
    <t>116</t>
  </si>
  <si>
    <t>"viz ostění" 254,93</t>
  </si>
  <si>
    <t>612425931</t>
  </si>
  <si>
    <t>OMÍT VNI OSTENÍ OKNA DVEŘ VÁP ŠTUK</t>
  </si>
  <si>
    <t>118</t>
  </si>
  <si>
    <t xml:space="preserve">"viz venek"   254,93*0,3</t>
  </si>
  <si>
    <t>39</t>
  </si>
  <si>
    <t>612474116</t>
  </si>
  <si>
    <t xml:space="preserve">VNI OMÍTKA STĚN SMS    dozdívky garáž</t>
  </si>
  <si>
    <t>122</t>
  </si>
  <si>
    <t>"okna"2,3*1,7*2</t>
  </si>
  <si>
    <t>"vrata" 0,875*3,6*2+9*1,6</t>
  </si>
  <si>
    <t>40</t>
  </si>
  <si>
    <t>622474116</t>
  </si>
  <si>
    <t xml:space="preserve">VNĚ OMÍTKA STĚN SMS    dozdívky garáž</t>
  </si>
  <si>
    <t>128</t>
  </si>
  <si>
    <t>41</t>
  </si>
  <si>
    <t>620991121</t>
  </si>
  <si>
    <t>ZAKRÝVÁNÍ VÝPLŇ VNĚ OTVORŮ LEŠENÍ</t>
  </si>
  <si>
    <t>130</t>
  </si>
  <si>
    <t>okna</t>
  </si>
  <si>
    <t xml:space="preserve">"w01"   2,1*2,4*11</t>
  </si>
  <si>
    <t xml:space="preserve">"w02"  1,5*2,1*6</t>
  </si>
  <si>
    <t xml:space="preserve">"w03"  3*1,5</t>
  </si>
  <si>
    <t>"w04" 1,8*3,32</t>
  </si>
  <si>
    <t>"w05" 1,8*3,17</t>
  </si>
  <si>
    <t>"w06" 1,5*1,5*5</t>
  </si>
  <si>
    <t xml:space="preserve">"w07"  1,8*0,9*18</t>
  </si>
  <si>
    <t xml:space="preserve">"w08"  0,75*1,45+0,8*1,7</t>
  </si>
  <si>
    <t>"w11" 7,025*3,32</t>
  </si>
  <si>
    <t xml:space="preserve">"vstupní portál"    6*6</t>
  </si>
  <si>
    <t xml:space="preserve">"garáž"     12,238</t>
  </si>
  <si>
    <t>42</t>
  </si>
  <si>
    <t>952901107</t>
  </si>
  <si>
    <t>Čištění budov omytí dvojitých nebo zdvojených oken nebo balkonových dveří plochy do 2,5m2</t>
  </si>
  <si>
    <t>-168242249</t>
  </si>
  <si>
    <t>"2x" 204,941*2</t>
  </si>
  <si>
    <t>43</t>
  </si>
  <si>
    <t>952901111R</t>
  </si>
  <si>
    <t>Vyčištění budov bytové a občanské výstavby při výšce podlaží do 4 m</t>
  </si>
  <si>
    <t>873132358</t>
  </si>
  <si>
    <t>44</t>
  </si>
  <si>
    <t>622481118</t>
  </si>
  <si>
    <t>POTAŽENÍ VNĚ STĚN SKLOVL+TMEL</t>
  </si>
  <si>
    <t>154</t>
  </si>
  <si>
    <t>45</t>
  </si>
  <si>
    <t>612481118</t>
  </si>
  <si>
    <t xml:space="preserve">POTAŽENÍ VNITŘ  STĚN SKLOVL+TMEL</t>
  </si>
  <si>
    <t>156</t>
  </si>
  <si>
    <t>46</t>
  </si>
  <si>
    <t>R950000000</t>
  </si>
  <si>
    <t xml:space="preserve">VETRACI PVC MRIŽKY ATIKY VE FASADE   barva bílá+prořez otvoru v polys</t>
  </si>
  <si>
    <t>KUS</t>
  </si>
  <si>
    <t>158</t>
  </si>
  <si>
    <t>47</t>
  </si>
  <si>
    <t>632451023</t>
  </si>
  <si>
    <t>VYROV POTĚR TL -4CM MC15 PÁS</t>
  </si>
  <si>
    <t>160</t>
  </si>
  <si>
    <t xml:space="preserve">"parapety -  w01-w08"    78,27*(0,525-0,14)</t>
  </si>
  <si>
    <t>"atika - viz bednění"38,728</t>
  </si>
  <si>
    <t>48</t>
  </si>
  <si>
    <t>629 - R02</t>
  </si>
  <si>
    <t>Zkouška přídržnosti a soudržnosti zateplovacího systému</t>
  </si>
  <si>
    <t>1745279135</t>
  </si>
  <si>
    <t>49</t>
  </si>
  <si>
    <t>629 - R03</t>
  </si>
  <si>
    <t>Požadavek na vysazení 3 barevných vzorků silikonové omítky od každé barvy dle barevného řešení</t>
  </si>
  <si>
    <t>2100537251</t>
  </si>
  <si>
    <t>50</t>
  </si>
  <si>
    <t>629 - R04</t>
  </si>
  <si>
    <t>Zhotovéní kladečského plánu, včetně statického posouzení</t>
  </si>
  <si>
    <t>-1318603308</t>
  </si>
  <si>
    <t>51</t>
  </si>
  <si>
    <t>629- R01</t>
  </si>
  <si>
    <t>Výtažné zkoušky na hmoždinky</t>
  </si>
  <si>
    <t>1413757382</t>
  </si>
  <si>
    <t>D10</t>
  </si>
  <si>
    <t>BOURÁNÍ</t>
  </si>
  <si>
    <t>52</t>
  </si>
  <si>
    <t>968071136</t>
  </si>
  <si>
    <t>VYVĚŠENÍ KOV VRAT 4M2</t>
  </si>
  <si>
    <t>170</t>
  </si>
  <si>
    <t>53</t>
  </si>
  <si>
    <t>968072559</t>
  </si>
  <si>
    <t>VYBOUR OCEL VRAT 5M2-</t>
  </si>
  <si>
    <t>172</t>
  </si>
  <si>
    <t>54</t>
  </si>
  <si>
    <t>962081131</t>
  </si>
  <si>
    <t xml:space="preserve">BOUR PŘÍČ TVÁRNICE SKLO TL10CM   COPILIT</t>
  </si>
  <si>
    <t>174</t>
  </si>
  <si>
    <t>55</t>
  </si>
  <si>
    <t>962081141</t>
  </si>
  <si>
    <t xml:space="preserve">BOUR PŘÍČ TVÁRNICE SKLO TL15CM   LUXFERY+B192</t>
  </si>
  <si>
    <t>176</t>
  </si>
  <si>
    <t>56</t>
  </si>
  <si>
    <t>968062376</t>
  </si>
  <si>
    <t>VYB OKEN+KŘ RÁM DŘ ZDVOJ -4M2</t>
  </si>
  <si>
    <t>178</t>
  </si>
  <si>
    <t>57</t>
  </si>
  <si>
    <t>968062377</t>
  </si>
  <si>
    <t>VYB OKEN+KŘ RÁM DŘ ZDVOJ 4M2-</t>
  </si>
  <si>
    <t>180</t>
  </si>
  <si>
    <t>58</t>
  </si>
  <si>
    <t>968062375</t>
  </si>
  <si>
    <t>VYB OKEN+KŘ RÁM DŘ ZDVOJ -2M2</t>
  </si>
  <si>
    <t>182</t>
  </si>
  <si>
    <t>59</t>
  </si>
  <si>
    <t>968072456</t>
  </si>
  <si>
    <t>VYB DVEŘNÍ ZÁRUB KOV 2M2-</t>
  </si>
  <si>
    <t>184</t>
  </si>
  <si>
    <t>968072641</t>
  </si>
  <si>
    <t>VYB STĚN KOV PLNÉ I ZASKLENÉ</t>
  </si>
  <si>
    <t>186</t>
  </si>
  <si>
    <t>61</t>
  </si>
  <si>
    <t>981011312</t>
  </si>
  <si>
    <t>DEMOLICE BUDOV PODÍL KCE 15% MVC přístavek</t>
  </si>
  <si>
    <t>188</t>
  </si>
  <si>
    <t>62</t>
  </si>
  <si>
    <t>979082111</t>
  </si>
  <si>
    <t>VNITROSTAV DOPRAVA SUTI DO 10M</t>
  </si>
  <si>
    <t>190</t>
  </si>
  <si>
    <t>63</t>
  </si>
  <si>
    <t>979082121</t>
  </si>
  <si>
    <t>VNITROSTAV DOPRAVA SUTI ZKD 5M</t>
  </si>
  <si>
    <t>192</t>
  </si>
  <si>
    <t>64</t>
  </si>
  <si>
    <t>979088212</t>
  </si>
  <si>
    <t>NAKLÁDÁNÍ SUTI</t>
  </si>
  <si>
    <t>194</t>
  </si>
  <si>
    <t>65</t>
  </si>
  <si>
    <t>979080000</t>
  </si>
  <si>
    <t>ODVOZ SUTI NA SKLÁDKU VCETNE POPLATKU ZA SLOZ odvoz do 20 km</t>
  </si>
  <si>
    <t>196</t>
  </si>
  <si>
    <t>66</t>
  </si>
  <si>
    <t>950000000</t>
  </si>
  <si>
    <t>LABORATORNI ROZBOR SUTI</t>
  </si>
  <si>
    <t>KPL</t>
  </si>
  <si>
    <t>198</t>
  </si>
  <si>
    <t>999281211</t>
  </si>
  <si>
    <t>POVLAKOVÉ KRYTINY STŘECH</t>
  </si>
  <si>
    <t>67</t>
  </si>
  <si>
    <t>712300000</t>
  </si>
  <si>
    <t>PROREZANI BOULI+VYOVNANI PODKLADU STAV STRECH</t>
  </si>
  <si>
    <t>200</t>
  </si>
  <si>
    <t>vyrovnání přířezy z asfalt pásů, vysušení podkladu</t>
  </si>
  <si>
    <t>(9,245+0,12)*9,12</t>
  </si>
  <si>
    <t>(1,5+3,25)*0,5*(9,245+0,12)</t>
  </si>
  <si>
    <t>18*(9,245+0,12)</t>
  </si>
  <si>
    <t>4,76*(9,41+6,48-0,78)</t>
  </si>
  <si>
    <t>5,06*(9,65+6,42+0,12)</t>
  </si>
  <si>
    <t>"SVĚTLÍK" -5,9*5,3</t>
  </si>
  <si>
    <t>68</t>
  </si>
  <si>
    <t>R412000000.1</t>
  </si>
  <si>
    <t xml:space="preserve">DODAVKA   TEXTILIE Z NETKANYCH POLYPROPYLENOVYCG VLAKEN</t>
  </si>
  <si>
    <t>-1602742927</t>
  </si>
  <si>
    <t>o plošné hmotnosti 500.gm - 2</t>
  </si>
  <si>
    <t>522,038</t>
  </si>
  <si>
    <t>69</t>
  </si>
  <si>
    <t>712391171</t>
  </si>
  <si>
    <t>IZOL STŘECH -10° TEXTILIE PODKLAD.</t>
  </si>
  <si>
    <t>214</t>
  </si>
  <si>
    <t>400,224*2</t>
  </si>
  <si>
    <t>"atiky"</t>
  </si>
  <si>
    <t>"K20" 115*0,65</t>
  </si>
  <si>
    <t xml:space="preserve">"K21"  (0,17+0,31)*19,7</t>
  </si>
  <si>
    <t>"K 22" (0,17+1,06)*12,7</t>
  </si>
  <si>
    <t>"K24" (0,17+0,165)*11</t>
  </si>
  <si>
    <t>70</t>
  </si>
  <si>
    <t>712361703</t>
  </si>
  <si>
    <t>IZOL STŘECH -10° FOLIE PŘILEPENÁ</t>
  </si>
  <si>
    <t>226</t>
  </si>
  <si>
    <t>71</t>
  </si>
  <si>
    <t>R412000000</t>
  </si>
  <si>
    <t>228</t>
  </si>
  <si>
    <t>o plošné hmotnosti 300.gm - 2</t>
  </si>
  <si>
    <t>72</t>
  </si>
  <si>
    <t>R712000000</t>
  </si>
  <si>
    <t xml:space="preserve">DODAVKA  FOLIE Z MĚKČENÉHO PVC URČENÁ k mechanickému kotvení</t>
  </si>
  <si>
    <t>232</t>
  </si>
  <si>
    <t xml:space="preserve">vyztužená polyesterovou  rohoží</t>
  </si>
  <si>
    <t>73</t>
  </si>
  <si>
    <t>R712000000.1</t>
  </si>
  <si>
    <t>ODRIZNUTI IZOLACE PO OBVODU ATIKY</t>
  </si>
  <si>
    <t>234</t>
  </si>
  <si>
    <t>74</t>
  </si>
  <si>
    <t>712300833</t>
  </si>
  <si>
    <t>ODSTRANENI POVLAKOVE KRYTINY</t>
  </si>
  <si>
    <t>238</t>
  </si>
  <si>
    <t xml:space="preserve">"lem atiky"    0,4*133,79</t>
  </si>
  <si>
    <t>75</t>
  </si>
  <si>
    <t>998712201</t>
  </si>
  <si>
    <t>PŘESUN % POVL KRYTINA OBJEKT V -6M</t>
  </si>
  <si>
    <t>%</t>
  </si>
  <si>
    <t>236</t>
  </si>
  <si>
    <t>D11</t>
  </si>
  <si>
    <t>IZOLACE TEPELNÉ</t>
  </si>
  <si>
    <t>713141152</t>
  </si>
  <si>
    <t>Montáž izolace tepelné střech plochých kladené volně 2 vrstvy rohoží, pásů, dílců, desek</t>
  </si>
  <si>
    <t>1842798762</t>
  </si>
  <si>
    <t>77</t>
  </si>
  <si>
    <t>713000121</t>
  </si>
  <si>
    <t xml:space="preserve">dílce z polystyrénových desek EPS 150 S,  tl. 120+120 mm,  λ=0,035 (W·m-1·K-1)</t>
  </si>
  <si>
    <t>1464029509</t>
  </si>
  <si>
    <t>800,448*1,1</t>
  </si>
  <si>
    <t>78</t>
  </si>
  <si>
    <t>713131145</t>
  </si>
  <si>
    <t xml:space="preserve">IZOL TEP STĚN LEPENÍM  ATIKA</t>
  </si>
  <si>
    <t>246</t>
  </si>
  <si>
    <t>79</t>
  </si>
  <si>
    <t>713000001</t>
  </si>
  <si>
    <t xml:space="preserve">dílce z polystyrénových desek tl. 60 mm,  λ=0,035 (W·m-1·K-1)</t>
  </si>
  <si>
    <t>-764361142</t>
  </si>
  <si>
    <t>54,854*1,1</t>
  </si>
  <si>
    <t>80</t>
  </si>
  <si>
    <t>713111125.1</t>
  </si>
  <si>
    <t xml:space="preserve">IZOLACE TEP STROPŮ VRCHEM  hlava atiky</t>
  </si>
  <si>
    <t>250</t>
  </si>
  <si>
    <t>81</t>
  </si>
  <si>
    <t>713000000.2</t>
  </si>
  <si>
    <t>EXTRUDOVANY SPADOVY POLYSTYREN TL TL 50-25 MM</t>
  </si>
  <si>
    <t>252</t>
  </si>
  <si>
    <t>82</t>
  </si>
  <si>
    <t>713000000.3</t>
  </si>
  <si>
    <t>MONTAZ A DODAVKA ATIK NABEHOVEHO KLINIU</t>
  </si>
  <si>
    <t>254</t>
  </si>
  <si>
    <t>9,244+9,38+1,5+18+9,745+3,25+18+9,7*2+6,42+9,65+6,8+(5,9+5,3)*2</t>
  </si>
  <si>
    <t>83</t>
  </si>
  <si>
    <t>713000000.4</t>
  </si>
  <si>
    <t>MECHANICKE KOTVENI STRESNI SKLADBY S VYTAH ZKOUSKOU</t>
  </si>
  <si>
    <t>256</t>
  </si>
  <si>
    <t>84</t>
  </si>
  <si>
    <t>998713201</t>
  </si>
  <si>
    <t>PŘESUN % TEP IZOLACE OBJEKT V -6M</t>
  </si>
  <si>
    <t>258</t>
  </si>
  <si>
    <t>D12</t>
  </si>
  <si>
    <t>ZDRAVOTNÍ TECHNIKA</t>
  </si>
  <si>
    <t>85</t>
  </si>
  <si>
    <t>721000000</t>
  </si>
  <si>
    <t>STRESNI VTOK S PVC MANZETOU DVOUSTĚNÁ+OCHRANNÝ KOŠ</t>
  </si>
  <si>
    <t>260</t>
  </si>
  <si>
    <t>86</t>
  </si>
  <si>
    <t>R721000000</t>
  </si>
  <si>
    <t>DEMONTAZ STRESNIHO VTOKU</t>
  </si>
  <si>
    <t>264</t>
  </si>
  <si>
    <t>87</t>
  </si>
  <si>
    <t>998721201</t>
  </si>
  <si>
    <t>PŘESUN HMOT</t>
  </si>
  <si>
    <t>262</t>
  </si>
  <si>
    <t>D13</t>
  </si>
  <si>
    <t>KONSTRUKE TESAŘSKÉ</t>
  </si>
  <si>
    <t>88</t>
  </si>
  <si>
    <t>R762000000</t>
  </si>
  <si>
    <t>CELOPLOSNE BEDNENI ATIKY TL 25 MM</t>
  </si>
  <si>
    <t>266</t>
  </si>
  <si>
    <t xml:space="preserve">kotvené do2*  latě  30/35 osazené do cem potěru</t>
  </si>
  <si>
    <t xml:space="preserve">"k 20"  0,34*52</t>
  </si>
  <si>
    <t xml:space="preserve">"k21"  0,34*19,7</t>
  </si>
  <si>
    <t>"k 22" 1,06*12,7</t>
  </si>
  <si>
    <t>"K24" 0,165*11</t>
  </si>
  <si>
    <t xml:space="preserve">"K 26"   0,08*13,2</t>
  </si>
  <si>
    <t>89</t>
  </si>
  <si>
    <t>998762201</t>
  </si>
  <si>
    <t xml:space="preserve">PŘESUN HMOT  DO 12 M V</t>
  </si>
  <si>
    <t>278</t>
  </si>
  <si>
    <t>D14</t>
  </si>
  <si>
    <t>KONSTRUKCE KLEMPÍŘSKÉ</t>
  </si>
  <si>
    <t>90</t>
  </si>
  <si>
    <t>R76450000</t>
  </si>
  <si>
    <t xml:space="preserve">OPLECHOVÁNÍ PARAPETŮ TIZN RŠ 355  TL 0,7 MM přírodní</t>
  </si>
  <si>
    <t>280</t>
  </si>
  <si>
    <t xml:space="preserve">"K01"     2,16*11</t>
  </si>
  <si>
    <t xml:space="preserve">"K02"     1,56*6</t>
  </si>
  <si>
    <t xml:space="preserve">"K03"    3,06</t>
  </si>
  <si>
    <t xml:space="preserve">"K06"    1,56*5</t>
  </si>
  <si>
    <t xml:space="preserve">"K07"   1,86*18</t>
  </si>
  <si>
    <t xml:space="preserve">"K08"    0,81</t>
  </si>
  <si>
    <t>91</t>
  </si>
  <si>
    <t>R764530000</t>
  </si>
  <si>
    <t xml:space="preserve">OPLECHOVÁNÍ TIZN ZDÍ RŠ  660  TL 0,7 MM přírodní</t>
  </si>
  <si>
    <t>294</t>
  </si>
  <si>
    <t>"K20" 52</t>
  </si>
  <si>
    <t>92</t>
  </si>
  <si>
    <t>R764453000</t>
  </si>
  <si>
    <t xml:space="preserve">OPLECHOVÁNÍ TIZN ZDÍ RŠ 560  TL 0,7 MM  přírodní</t>
  </si>
  <si>
    <t>296</t>
  </si>
  <si>
    <t>"K21" 19,7</t>
  </si>
  <si>
    <t>93</t>
  </si>
  <si>
    <t>R764530000.1</t>
  </si>
  <si>
    <t xml:space="preserve">OPLECHOVÁNÍ TIZN ZDÍ RŠ 1330  TL 0,7 MM  přírodní</t>
  </si>
  <si>
    <t>298</t>
  </si>
  <si>
    <t>"K22" 12,7</t>
  </si>
  <si>
    <t>94</t>
  </si>
  <si>
    <t>R764000000</t>
  </si>
  <si>
    <t xml:space="preserve">OPLECHOVANI STAV SVETLIKU RS 155 TL 0,7 MM  přírodní</t>
  </si>
  <si>
    <t>300</t>
  </si>
  <si>
    <t>"K23" 22,5</t>
  </si>
  <si>
    <t>95</t>
  </si>
  <si>
    <t>R764530000.2</t>
  </si>
  <si>
    <t xml:space="preserve">OPLECHOVÁNÍ TIZN ZDÍ RŠ 410 MM  TL 0,7 MM  přírodní</t>
  </si>
  <si>
    <t>302</t>
  </si>
  <si>
    <t>"K24" 11</t>
  </si>
  <si>
    <t>96</t>
  </si>
  <si>
    <t>764554502</t>
  </si>
  <si>
    <t xml:space="preserve">ODPADNÍ TROUBY TIZN KRUHOVÉ D 100  TL 0,7 MM  přírodní</t>
  </si>
  <si>
    <t>304</t>
  </si>
  <si>
    <t>"K25" 8,7</t>
  </si>
  <si>
    <t>97</t>
  </si>
  <si>
    <t>764541362</t>
  </si>
  <si>
    <t>KOTLÍK HRANATÝ PRO PODOKAPNÍ ŽLABY Z TIZN přírodní</t>
  </si>
  <si>
    <t>306</t>
  </si>
  <si>
    <t>"K25B" 1</t>
  </si>
  <si>
    <t>98</t>
  </si>
  <si>
    <t>R764530000.3</t>
  </si>
  <si>
    <t xml:space="preserve">OPLECHOVÁNÍ TIZN ZDÍ RŠ 460   TL 0,7 MM  přírodní</t>
  </si>
  <si>
    <t>308</t>
  </si>
  <si>
    <t>"K26" 13,2</t>
  </si>
  <si>
    <t>99</t>
  </si>
  <si>
    <t>764252501</t>
  </si>
  <si>
    <t xml:space="preserve">ŽLAB TIZN PODOKAP PŮLKRUH RŠ 200   TL 0,7 MM  přírodní</t>
  </si>
  <si>
    <t>310</t>
  </si>
  <si>
    <t>"K27" 9,3</t>
  </si>
  <si>
    <t>100</t>
  </si>
  <si>
    <t>R764220000</t>
  </si>
  <si>
    <t xml:space="preserve">LEM  TIZN OKAP  RŠ 295  TL 0,7 MM   přírodní</t>
  </si>
  <si>
    <t>312</t>
  </si>
  <si>
    <t>"K28" 9,3</t>
  </si>
  <si>
    <t>101</t>
  </si>
  <si>
    <t>764541362.2</t>
  </si>
  <si>
    <t>KOTLÍK ČTVERHRANNÝ - REPLIKA STÁVAJÍCÍHO, TIZN 0,7MM PŘÍRODNÍ</t>
  </si>
  <si>
    <t>1010795919</t>
  </si>
  <si>
    <t>"K29" 1</t>
  </si>
  <si>
    <t>764410850</t>
  </si>
  <si>
    <t>DMTŽ OPLECH PARAPETU RŠ -330</t>
  </si>
  <si>
    <t>316</t>
  </si>
  <si>
    <t>78,27+2,3*2</t>
  </si>
  <si>
    <t>103</t>
  </si>
  <si>
    <t>764430840</t>
  </si>
  <si>
    <t>DMTŽ OPLECHOVÁNÍ ZDÍ RŠ -500</t>
  </si>
  <si>
    <t>318</t>
  </si>
  <si>
    <t>104</t>
  </si>
  <si>
    <t>764430850</t>
  </si>
  <si>
    <t>DMTŽ OPLECHOVÁNÍ ZDÍ RŠ 600</t>
  </si>
  <si>
    <t>320</t>
  </si>
  <si>
    <t>105</t>
  </si>
  <si>
    <t>764323830</t>
  </si>
  <si>
    <t>DMTŽ OPLECH OKAP LEPEN KRYT RŠ 330</t>
  </si>
  <si>
    <t>322</t>
  </si>
  <si>
    <t>106</t>
  </si>
  <si>
    <t>764352800</t>
  </si>
  <si>
    <t>DMTŽ ŽLAB PODOK PŮLKR ROV RŠ250-30°</t>
  </si>
  <si>
    <t>324</t>
  </si>
  <si>
    <t>107</t>
  </si>
  <si>
    <t>764454802</t>
  </si>
  <si>
    <t>DMTŽ TROUBY KRUHOVÉ D 120MM</t>
  </si>
  <si>
    <t>326</t>
  </si>
  <si>
    <t>764359810</t>
  </si>
  <si>
    <t>DMTŽ KOTLÍK KÓNICKÝ -30°</t>
  </si>
  <si>
    <t>328</t>
  </si>
  <si>
    <t>109</t>
  </si>
  <si>
    <t>R764000000.1</t>
  </si>
  <si>
    <t>DEMONTÁŽ LEMOVÁNÍ SVĚTLÍKU</t>
  </si>
  <si>
    <t>330</t>
  </si>
  <si>
    <t>110</t>
  </si>
  <si>
    <t>998764201</t>
  </si>
  <si>
    <t>PŘESUN % KLEMPÍŘ KCE OBJEKT V 6M</t>
  </si>
  <si>
    <t>314</t>
  </si>
  <si>
    <t>D15</t>
  </si>
  <si>
    <t>KONSTRUKCE TRUHLÁŘSKÉ</t>
  </si>
  <si>
    <t>111</t>
  </si>
  <si>
    <t>R766000000.1</t>
  </si>
  <si>
    <t>PLASTOVE OKNO 2100x2400, W01, U= 0,96 W/km2, spec. dle PD</t>
  </si>
  <si>
    <t>334</t>
  </si>
  <si>
    <t>112</t>
  </si>
  <si>
    <t>R766000000.2</t>
  </si>
  <si>
    <t>PLASTOVE OKNO 2100x2400, W01B, U= 0,96 W/km2, spec. dle PD</t>
  </si>
  <si>
    <t>336</t>
  </si>
  <si>
    <t>113</t>
  </si>
  <si>
    <t>R766000000.3</t>
  </si>
  <si>
    <t>PLASTOVE OKNO 1500x2100, W02, U= 0,96 W/km2, spec. dle PD</t>
  </si>
  <si>
    <t>338</t>
  </si>
  <si>
    <t>114</t>
  </si>
  <si>
    <t>R766000000.4</t>
  </si>
  <si>
    <t>PLASTOVE OKNO, 1500x3000, W03, U= 0,96 W/km2, spec. dle PD</t>
  </si>
  <si>
    <t>340</t>
  </si>
  <si>
    <t>115</t>
  </si>
  <si>
    <t>R766000000.5</t>
  </si>
  <si>
    <t>PLASTOVE VSTUPNÍ DVEŘE 1800x3320, W04, U= 1,0 W/km2, spec. dle PD</t>
  </si>
  <si>
    <t>342</t>
  </si>
  <si>
    <t>R766000000.6</t>
  </si>
  <si>
    <t>PLASTOVE VSTUPNÍ DVEŘE 1800x2100(3170), W05, U= 1,0 W/km2, spec. dle PD</t>
  </si>
  <si>
    <t>344</t>
  </si>
  <si>
    <t>117</t>
  </si>
  <si>
    <t>R766000000.7</t>
  </si>
  <si>
    <t>PLASTOVE OKNO 1500x1500, W06, U= 0,96 W/km2, spec. dle PD</t>
  </si>
  <si>
    <t>346</t>
  </si>
  <si>
    <t>R766000000.8</t>
  </si>
  <si>
    <t>PLASTOVE OKNO 1800x900, W07, U= 0,96 W/km2, spec. dle PD</t>
  </si>
  <si>
    <t>348</t>
  </si>
  <si>
    <t>119</t>
  </si>
  <si>
    <t>R766000000.9</t>
  </si>
  <si>
    <t>PLASTOVE OKNO 1550x1450-1700, W08, U= 0,96 W/km2, spec. dle PD</t>
  </si>
  <si>
    <t>350</t>
  </si>
  <si>
    <t>120</t>
  </si>
  <si>
    <t>R766000000.10</t>
  </si>
  <si>
    <t xml:space="preserve">MONT+DOD VNITŘNÍ PARAPETY MDF  DESKA  S FOLII IMITACE DŘEVA</t>
  </si>
  <si>
    <t>354</t>
  </si>
  <si>
    <t xml:space="preserve">šíře  250 mm+ přesah přes zdivo 25 mm</t>
  </si>
  <si>
    <t xml:space="preserve">"P01"   2,1*11</t>
  </si>
  <si>
    <t xml:space="preserve">"P02"   1,5*6</t>
  </si>
  <si>
    <t xml:space="preserve">"P03"    3</t>
  </si>
  <si>
    <t xml:space="preserve">"P06"   1,5*6</t>
  </si>
  <si>
    <t xml:space="preserve">"P07"  1,8*18</t>
  </si>
  <si>
    <t xml:space="preserve">"P 08"  0,75*1</t>
  </si>
  <si>
    <t>121</t>
  </si>
  <si>
    <t>R766000000.11</t>
  </si>
  <si>
    <t>DEMONTÁŽ OKENNÍCH PARAPETŮ</t>
  </si>
  <si>
    <t>370</t>
  </si>
  <si>
    <t>998766201</t>
  </si>
  <si>
    <t>PŘESUN HMOT DO 6 M V</t>
  </si>
  <si>
    <t>368</t>
  </si>
  <si>
    <t>D16</t>
  </si>
  <si>
    <t>STAVEBNÍ KOVOVÉ KONSTRUKCE</t>
  </si>
  <si>
    <t>123</t>
  </si>
  <si>
    <t>767000000</t>
  </si>
  <si>
    <t xml:space="preserve">D+M D01+D02 - SEKCNI VRATA  2400/3600 MM+DVERE 865/2100, U= 1,2 W/km2, SPEC. DLE PD</t>
  </si>
  <si>
    <t>372</t>
  </si>
  <si>
    <t>124</t>
  </si>
  <si>
    <t>767000000.1</t>
  </si>
  <si>
    <t>D+M HLINÍKOVÁ VSTUPNÍ STĚNA 7025X3320, W11, U= 0,96 W/km2, spec. dle PD</t>
  </si>
  <si>
    <t>376</t>
  </si>
  <si>
    <t>125</t>
  </si>
  <si>
    <t>767000000.2</t>
  </si>
  <si>
    <t xml:space="preserve">UPRAVA MRIZI ANGLICKYCH DVORKU ODREZ 150 MM                   Z01-Z04</t>
  </si>
  <si>
    <t>380</t>
  </si>
  <si>
    <t>úprava rámu doplnění L 30/30/4 mm</t>
  </si>
  <si>
    <t>35,22</t>
  </si>
  <si>
    <t>126</t>
  </si>
  <si>
    <t>767000000.3</t>
  </si>
  <si>
    <t xml:space="preserve">OKA ZACHYTNEHO SYSTEMU                                                                           Z11</t>
  </si>
  <si>
    <t>382</t>
  </si>
  <si>
    <t xml:space="preserve">vývrt do zdiva atiky hl 250 mm,výroba a osazení kotvícího oka, </t>
  </si>
  <si>
    <t>kruhová broušená tyč D 20 mm žárově zinkovaná, úchyt R 60 mm</t>
  </si>
  <si>
    <t>zatmelení v oplechování silikonem</t>
  </si>
  <si>
    <t>127</t>
  </si>
  <si>
    <t>155000000</t>
  </si>
  <si>
    <t>Demontáž stávajícího hromosvodu. Dodávka a montáž kompletního nového hromosvodu, vč. revize</t>
  </si>
  <si>
    <t>400</t>
  </si>
  <si>
    <t>D17</t>
  </si>
  <si>
    <t>NÁTĚRY</t>
  </si>
  <si>
    <t>R78300000</t>
  </si>
  <si>
    <t>OBROUŠENÍ A OČIŠTĚNÍ,ZÁKLADNÍ NÁTĚR+FINÁLNÍ RAL 9007</t>
  </si>
  <si>
    <t>386</t>
  </si>
  <si>
    <t>šedý hliník</t>
  </si>
  <si>
    <t>rohože+rám angl dvorky</t>
  </si>
  <si>
    <t>35,22*0,85*2</t>
  </si>
  <si>
    <t>D18</t>
  </si>
  <si>
    <t>MALBY</t>
  </si>
  <si>
    <t>129</t>
  </si>
  <si>
    <t>784455921</t>
  </si>
  <si>
    <t>OBNOV 2XDISPERZNI OMYV BÍLÁ M-3,8</t>
  </si>
  <si>
    <t>388</t>
  </si>
  <si>
    <t xml:space="preserve">"1 pp"  3,12*(8,6+17,185+5,5)</t>
  </si>
  <si>
    <t xml:space="preserve">           3,12*(2,075+1,2+5,85+9,7)</t>
  </si>
  <si>
    <t xml:space="preserve">"1 np"  3,67*(8,6+0,9+2,395+3+6,55+0,05+8,875+2,345)</t>
  </si>
  <si>
    <t xml:space="preserve">         3,67*(20,4+1,3+9)</t>
  </si>
  <si>
    <t xml:space="preserve"> "garáž"       4,85*(7+10,4)-(7*3,6-4)</t>
  </si>
  <si>
    <t>784121001</t>
  </si>
  <si>
    <t>Oškrabání malby v mísnostech výšky do 3,80 m</t>
  </si>
  <si>
    <t>92893511</t>
  </si>
  <si>
    <t>131</t>
  </si>
  <si>
    <t>784181101</t>
  </si>
  <si>
    <t>Základní akrylátová jednonásobná penetrace podkladu v místnostech výšky do 3,80m</t>
  </si>
  <si>
    <t>-2034125918</t>
  </si>
  <si>
    <t>HSV</t>
  </si>
  <si>
    <t>998</t>
  </si>
  <si>
    <t>Přesun hmot</t>
  </si>
  <si>
    <t>132</t>
  </si>
  <si>
    <t>998011002</t>
  </si>
  <si>
    <t>Přesun hmot pro budovy zděné v do 12 m</t>
  </si>
  <si>
    <t>t</t>
  </si>
  <si>
    <t>-767182606</t>
  </si>
  <si>
    <t>D20</t>
  </si>
  <si>
    <t>ON: Ostatní náklady</t>
  </si>
  <si>
    <t>133</t>
  </si>
  <si>
    <t>ON.01</t>
  </si>
  <si>
    <t>Zkoušky a revize náklady na zajištění všech nezbytných zkoušek a atestů dle ČSN a případně jiných právních předpisů platných v době provádění díla kterými bude prokázáno dosažení předepsané kvality a předepsaných parametrů díla</t>
  </si>
  <si>
    <t>Kč</t>
  </si>
  <si>
    <t>-2052127711</t>
  </si>
  <si>
    <t>134</t>
  </si>
  <si>
    <t>ON.02</t>
  </si>
  <si>
    <t>Vyregulování otopné soustavy - po provedení zateplení a výměně výplní otvoru. Bude provedena oprava teplotního spádu topné vody, těsnost soustavy a případná výměna některých prvků soustavy dle zjištěného stavu. Bude provedena tlaková a topná zkouška.</t>
  </si>
  <si>
    <t>368006930</t>
  </si>
  <si>
    <t>Dle podmínek dotačního programu bude provedeno zavedení či rozšíření energetického managementu.</t>
  </si>
  <si>
    <t>135</t>
  </si>
  <si>
    <t>ON.03</t>
  </si>
  <si>
    <t>Fotodokumentace prováděného díla náklady na zajištění průběžné fotodokumentace provádění díla zhotovitel zajistí a předá objednateli průběžnou fotodokumentaci realizace díla v digitálním vyhotovení, zejména části stavby a konstrukce před jejich zakrytím</t>
  </si>
  <si>
    <t>-620931173</t>
  </si>
  <si>
    <t>136</t>
  </si>
  <si>
    <t>ON.04</t>
  </si>
  <si>
    <t>Koordinační a kompletační činnost náklady na zajištění koordinační činnost subdodavatelů zhotovitele zajištění a provedneí všech nezbytných opatření organizačního a stavebně technologického charakteru k řádnému provedení díla předání všech podkladů o doko</t>
  </si>
  <si>
    <t>929661785</t>
  </si>
  <si>
    <t>137</t>
  </si>
  <si>
    <t>ON.05</t>
  </si>
  <si>
    <t>Dokumentace skutečného provedení stavby</t>
  </si>
  <si>
    <t>295033886</t>
  </si>
  <si>
    <t>138</t>
  </si>
  <si>
    <t>ON.06</t>
  </si>
  <si>
    <t>Povinná publicita velkoplošný informační panel</t>
  </si>
  <si>
    <t>988219788</t>
  </si>
  <si>
    <t>D19</t>
  </si>
  <si>
    <t>VN: Vedlejší náklady</t>
  </si>
  <si>
    <t>139</t>
  </si>
  <si>
    <t>VN.01</t>
  </si>
  <si>
    <t>Vybudování,provoz, údržba a odstranění zařízení staveniště zřízení staveniště- doprava stav buňky a dočasné připojení vody a elektronájem buňky, nájem za mobilní wcpoplatky za stavební odběr elektřiny vodné a stočnézajištěni proti přístupu nepovolaných os</t>
  </si>
  <si>
    <t>-1529116443</t>
  </si>
  <si>
    <t>140</t>
  </si>
  <si>
    <t>VN.02</t>
  </si>
  <si>
    <t>Dopravní vlivy</t>
  </si>
  <si>
    <t>-1262549562</t>
  </si>
  <si>
    <t>141</t>
  </si>
  <si>
    <t>VN.03</t>
  </si>
  <si>
    <t>Provozní a územní vlivy náklady na úpravu pozemků , jež nejsou součástí díla, ale budou stavbou dotčeny uvede zhotovitel beprodleně do původního stavu, náklady na zajištění opatření k dočasné ochraně vzrostlých dřevin</t>
  </si>
  <si>
    <t>-114154443</t>
  </si>
  <si>
    <t>SO 01.2 - Objekt A - ELEKTRO</t>
  </si>
  <si>
    <t xml:space="preserve">    01 - Rozvaděče</t>
  </si>
  <si>
    <t xml:space="preserve">    02 - Kabely</t>
  </si>
  <si>
    <t xml:space="preserve">    03 - Zednické práce</t>
  </si>
  <si>
    <t xml:space="preserve">    04 - Ostatní</t>
  </si>
  <si>
    <t>01</t>
  </si>
  <si>
    <t>Rozvaděče</t>
  </si>
  <si>
    <t>Pol01</t>
  </si>
  <si>
    <t>Dozbrojení rozvaděče RM3, pavilon "A" 1.NP, dle výkresové dokumentace</t>
  </si>
  <si>
    <t>1223623615</t>
  </si>
  <si>
    <t>Pol02</t>
  </si>
  <si>
    <t>Dozbrojení rozvaděče RM3/A, pavilon "A" 1.NP, dle výkresové dokumentace</t>
  </si>
  <si>
    <t>-411866960</t>
  </si>
  <si>
    <t>02</t>
  </si>
  <si>
    <t>Kabely</t>
  </si>
  <si>
    <t>Pol03</t>
  </si>
  <si>
    <t>CYKY-J 3x2,5</t>
  </si>
  <si>
    <t>496206449</t>
  </si>
  <si>
    <t>Pol4</t>
  </si>
  <si>
    <t>CYKY-J 3x1,5</t>
  </si>
  <si>
    <t>72013811</t>
  </si>
  <si>
    <t>03</t>
  </si>
  <si>
    <t>Zednické práce</t>
  </si>
  <si>
    <t>Pol05</t>
  </si>
  <si>
    <t>Vysekání rýhy pro montáž kabelů, hloubka 5cm, šířka 5cm</t>
  </si>
  <si>
    <t>930564526</t>
  </si>
  <si>
    <t>Pol06</t>
  </si>
  <si>
    <t>Průrazy zdí pro průchod kabeláží ve zdi (hrubá omítka)</t>
  </si>
  <si>
    <t>1714135690</t>
  </si>
  <si>
    <t>Pol07</t>
  </si>
  <si>
    <t>Začištění po kabeláží ve zdi (hrubá omítka)</t>
  </si>
  <si>
    <t>-310876475</t>
  </si>
  <si>
    <t>Pol08</t>
  </si>
  <si>
    <t>Začištění po kabeláží ve zdi (štuk)</t>
  </si>
  <si>
    <t>2045677576</t>
  </si>
  <si>
    <t>Pol09</t>
  </si>
  <si>
    <t>Začištění po kabeláží ve zdi (výmalba)</t>
  </si>
  <si>
    <t>-711943820</t>
  </si>
  <si>
    <t>04</t>
  </si>
  <si>
    <t>Ostatní</t>
  </si>
  <si>
    <t>Pol10</t>
  </si>
  <si>
    <t>Podružný a spojovací materiál</t>
  </si>
  <si>
    <t>507919573</t>
  </si>
  <si>
    <t>Pol11</t>
  </si>
  <si>
    <t>Flexitrubka D25</t>
  </si>
  <si>
    <t>469322896</t>
  </si>
  <si>
    <t>Pol12</t>
  </si>
  <si>
    <t>Příchytka pro trubku D25</t>
  </si>
  <si>
    <t>-2090177673</t>
  </si>
  <si>
    <t>Pol13</t>
  </si>
  <si>
    <t>Montážní práce</t>
  </si>
  <si>
    <t>-600636918</t>
  </si>
  <si>
    <t>Pol14</t>
  </si>
  <si>
    <t>Doprava osob a přeprava materiálu</t>
  </si>
  <si>
    <t>105067519</t>
  </si>
  <si>
    <t>Pol15</t>
  </si>
  <si>
    <t>Dokumentace skutečného provedení</t>
  </si>
  <si>
    <t>1167506505</t>
  </si>
  <si>
    <t>Pol16</t>
  </si>
  <si>
    <t>Regulace, zprovoznění a zaškolení</t>
  </si>
  <si>
    <t>hod</t>
  </si>
  <si>
    <t>-1948743293</t>
  </si>
  <si>
    <t>1000*0,01 'Přepočtené koeficientem množství</t>
  </si>
  <si>
    <t>Pol17</t>
  </si>
  <si>
    <t>Revize</t>
  </si>
  <si>
    <t>1893218829</t>
  </si>
  <si>
    <t>Pol18</t>
  </si>
  <si>
    <t>Stavební přímoce a ostatní práce nedefinované PD a rozpočtem</t>
  </si>
  <si>
    <t>464341783</t>
  </si>
  <si>
    <t>SO 02 - Objekt B - stavební řešení</t>
  </si>
  <si>
    <t>D11 - SVISLÉ KONSTRUKCE</t>
  </si>
  <si>
    <t>D12 - ÚPRAVY POVRCHŮ</t>
  </si>
  <si>
    <t>D13 - OSTATNÍ PRÁCE A BOURÁNÍ</t>
  </si>
  <si>
    <t>D14 - POVLAKOVÉ KRYTINY STŘECH</t>
  </si>
  <si>
    <t>D15 - IZOLACE TEPELNÉ</t>
  </si>
  <si>
    <t>D16 - KONSTRUKE TESAŘSKÉ</t>
  </si>
  <si>
    <t>D17 - KONSTRUKCE KLEMPÍŘSKÉ</t>
  </si>
  <si>
    <t>D18 - KONSTRUKCE TRUHLÁŘSKÉ</t>
  </si>
  <si>
    <t>D19 - Z: Zámečnické výrobky</t>
  </si>
  <si>
    <t>D21 - MALBY</t>
  </si>
  <si>
    <t>D22 - HROMOSVOD</t>
  </si>
  <si>
    <t>VRN - Vedlejší rozpočtové náklady</t>
  </si>
  <si>
    <t xml:space="preserve">    D20 - ON: Ostatní náklady</t>
  </si>
  <si>
    <t>0,5*(30,7+20,3+25,925)*0,12</t>
  </si>
  <si>
    <t>VODOROVNÉ PŘEMÍSTĚNÍ VÝKOPU NA SKLÁDKU</t>
  </si>
  <si>
    <t>0,5*(30,7+20,3+25,925)</t>
  </si>
  <si>
    <t>38,463/0,5</t>
  </si>
  <si>
    <t>-945860373</t>
  </si>
  <si>
    <t>1400483391</t>
  </si>
  <si>
    <t>967062147</t>
  </si>
  <si>
    <t>1784278031</t>
  </si>
  <si>
    <t>R31113200</t>
  </si>
  <si>
    <t xml:space="preserve">ZVÝŠENÍ  ATIKY DOZDĚNÍM - ZTRACENE BEDNENI  PD 500*150*250 mm</t>
  </si>
  <si>
    <t>vibrolisovaný beton tvárnice prolité betonem, ZVÝŠENÉ ZTRATNÉ</t>
  </si>
  <si>
    <t>"čelo" 0,3*0,255*30,7</t>
  </si>
  <si>
    <t xml:space="preserve">"boky"  0,3*0,255*10,64*2</t>
  </si>
  <si>
    <t>0,3*(7,585-1,71)*8,15*2</t>
  </si>
  <si>
    <t>612425931.1</t>
  </si>
  <si>
    <t>Omítka vápenná štuková vnitřního ostění okenního nebo dveřního</t>
  </si>
  <si>
    <t>1454085284</t>
  </si>
  <si>
    <t>Potažení vnitřních stěn sklovláknitým pletivem vtlačením do tmele</t>
  </si>
  <si>
    <t>882554229</t>
  </si>
  <si>
    <t>673114898</t>
  </si>
  <si>
    <t>631,525+110,346+240,54*0,4</t>
  </si>
  <si>
    <t>-268327387</t>
  </si>
  <si>
    <t>-384661972</t>
  </si>
  <si>
    <t>1152039877</t>
  </si>
  <si>
    <t>-349775059</t>
  </si>
  <si>
    <t>-419784602</t>
  </si>
  <si>
    <t>825718110</t>
  </si>
  <si>
    <t>-1408299630</t>
  </si>
  <si>
    <t>8,15*(7,585-1,78)</t>
  </si>
  <si>
    <t>"okna w01" -0,9*0,9*8</t>
  </si>
  <si>
    <t>"w02" -1,3*4,3</t>
  </si>
  <si>
    <t>"do dvora"24,925*(6,79-0,33)+0,51*(7,585-6,79)*2</t>
  </si>
  <si>
    <t>"okna"-(0,9*0,9*4+1,2*4,25)</t>
  </si>
  <si>
    <t>"k A01" 8,15*(7,5-0,675)</t>
  </si>
  <si>
    <t>-1140214422</t>
  </si>
  <si>
    <t xml:space="preserve">KONTAKTNÍ ZATEPLOVACÍ SYSTÉM - komplet skladba dle PD -  OP01 desky z čedičové vaty,  tl. 160 mm,  λ=0,032 (W·m-1·K-1)</t>
  </si>
  <si>
    <t xml:space="preserve">"vstup"  30,7*(7,755-0,68)+30,7*4,2</t>
  </si>
  <si>
    <t>"okna w01" -0,9*0,9*4</t>
  </si>
  <si>
    <t>"okna" -2,5*4,25*6</t>
  </si>
  <si>
    <t>"štít" 11,15*(7,755-0,68+6,63)*0,5</t>
  </si>
  <si>
    <t>5,925*(7,115-0,725)</t>
  </si>
  <si>
    <t>"w04"-2,5*0,85*6</t>
  </si>
  <si>
    <t>"okna"-2,5*2,62*6</t>
  </si>
  <si>
    <t>"na střeše"11,3*3,95</t>
  </si>
  <si>
    <t>"w01" -0,9*0,9*3</t>
  </si>
  <si>
    <t>3,6</t>
  </si>
  <si>
    <t xml:space="preserve">KONTAKTNÍ ZATEPLOVACÍ SYSTÉM - komplet skladba dle PD -  OP02 sokl z XPS tl. 120 mm, λ=0,035 (W·m-1·K-1)</t>
  </si>
  <si>
    <t>"vstup"18,6*(1,03+0,33)*0,5+12,1*0,33++25*1,5</t>
  </si>
  <si>
    <t>"štít" 11,15*(0,35+0,33)*0,5+11,15*2</t>
  </si>
  <si>
    <t>8,15*(0,43+0,93)*0,5</t>
  </si>
  <si>
    <t>"do dvora" 21,925*0,3</t>
  </si>
  <si>
    <t>5,925*0,725</t>
  </si>
  <si>
    <t>"k 01"(1,5*1,5*5+0,75*1,45+0,8*1,7)</t>
  </si>
  <si>
    <t>622731212</t>
  </si>
  <si>
    <t xml:space="preserve">KONTAKTNÍ ZATEPLOVACÍ SYSTÉM ostění  š. 200 mm penetrace podkladu disperzním vodou ředitelným nátěrem, desky z extrudovaného polystyrenu tl 40 mm, λ=0,032 (W·m-1·K-1), jednosložková lepící hmota na bázi cementu s výztužnou vrstvou skleněné síťoviny</t>
  </si>
  <si>
    <t xml:space="preserve">"w01"  0,9*3*19</t>
  </si>
  <si>
    <t>"w02"(1,3+4,3*2)</t>
  </si>
  <si>
    <t>"w03"1,2+4,25*2</t>
  </si>
  <si>
    <t>"w04"(2,5+0,85*2)*6</t>
  </si>
  <si>
    <t>"stáv okna"(2,5+4,25*2)*6</t>
  </si>
  <si>
    <t>(2,5+2,62*2)*6+32</t>
  </si>
  <si>
    <t>622272001</t>
  </si>
  <si>
    <t>Skládáná fasáda z velkoformátových desek, imitace monolitického betonu, kompletní provedení</t>
  </si>
  <si>
    <t>1594847183</t>
  </si>
  <si>
    <t>631,525+240,54*0,4</t>
  </si>
  <si>
    <t>"vstup"18,6*(1,03+0,33)*0,5+12,1*0,33+25*1,5</t>
  </si>
  <si>
    <t>"vstup" 30+0,7</t>
  </si>
  <si>
    <t>"šíít" 19+0,3</t>
  </si>
  <si>
    <t>"dvůr" 24,925+5,925</t>
  </si>
  <si>
    <t>"k 01"8,14+8,15</t>
  </si>
  <si>
    <t>"viz ostění"240,54</t>
  </si>
  <si>
    <t>622753111</t>
  </si>
  <si>
    <t>KZS LIŠTA DILATAČNÍ</t>
  </si>
  <si>
    <t>7,55-0,35+7,55</t>
  </si>
  <si>
    <t>146</t>
  </si>
  <si>
    <t xml:space="preserve">"w01"   0,9*0,9*19</t>
  </si>
  <si>
    <t xml:space="preserve">"w02"  1,3*4,3</t>
  </si>
  <si>
    <t xml:space="preserve">"w03"  1,2*4,25</t>
  </si>
  <si>
    <t xml:space="preserve">"w04"  2,5*0,85*6</t>
  </si>
  <si>
    <t xml:space="preserve">"stáv okna"     2,5*4,25*6</t>
  </si>
  <si>
    <t xml:space="preserve">                       2,5*2,62*6</t>
  </si>
  <si>
    <t>-315903354</t>
  </si>
  <si>
    <t>"umytí 2x" 141,88*2</t>
  </si>
  <si>
    <t>-1945262181</t>
  </si>
  <si>
    <t>parapety</t>
  </si>
  <si>
    <t xml:space="preserve">"w01-w04"   64,6*0,5</t>
  </si>
  <si>
    <t>atika</t>
  </si>
  <si>
    <t>"viz bednění atiky" 55,5</t>
  </si>
  <si>
    <t>1724898610</t>
  </si>
  <si>
    <t>-397944927</t>
  </si>
  <si>
    <t>-376224107</t>
  </si>
  <si>
    <t>-1572186641</t>
  </si>
  <si>
    <t>OSTATNÍ PRÁCE A BOURÁNÍ</t>
  </si>
  <si>
    <t>-1624251604</t>
  </si>
  <si>
    <t>"vstup" 31,7*(7,755-0,35+7,755+0,35)*0,5</t>
  </si>
  <si>
    <t>"štít" 21,3*(7,55-0,35+7,755-0,68)*0,5+2,187</t>
  </si>
  <si>
    <t>"ze dvora" 26,925*(6,79-1,33)</t>
  </si>
  <si>
    <t>"k 01"(9+5,925)*7,5+8,5*7,5</t>
  </si>
  <si>
    <t xml:space="preserve">PŘÍPL ZKD MĚS POUŽ LEŠ K CENĚ 1031   odhad 3 měsíce</t>
  </si>
  <si>
    <t>722,749*3</t>
  </si>
  <si>
    <t>722,749*3*30</t>
  </si>
  <si>
    <t>"W04" 2,5*0,85*6</t>
  </si>
  <si>
    <t>"w02" 1,3*4,3</t>
  </si>
  <si>
    <t>"w03" 1,2*4,25</t>
  </si>
  <si>
    <t>"w01" 0,9*0,9*19</t>
  </si>
  <si>
    <t>ODVOZ SUTI NA SKLÁDKU VCETNE POPLATKU ZA SLOZ., odvoz do 20 km</t>
  </si>
  <si>
    <t>(29,68+0,12)*10,7+(23,905+0,12)*8,15+20*1,5</t>
  </si>
  <si>
    <t>544,664</t>
  </si>
  <si>
    <t>"lem K10" (0,51+0,15)*29,68</t>
  </si>
  <si>
    <t>(0,51+0,15+0,51+0,795)*0,5*18,79*2</t>
  </si>
  <si>
    <t>Mezisoučet</t>
  </si>
  <si>
    <t>571,176*2</t>
  </si>
  <si>
    <t>208</t>
  </si>
  <si>
    <t>210</t>
  </si>
  <si>
    <t>656,851</t>
  </si>
  <si>
    <t>-1255208083</t>
  </si>
  <si>
    <t>216</t>
  </si>
  <si>
    <t>29,8+18,85*2</t>
  </si>
  <si>
    <t>R71230000</t>
  </si>
  <si>
    <t>220</t>
  </si>
  <si>
    <t xml:space="preserve">"lem atiky"       67,5*0,5</t>
  </si>
  <si>
    <t>998712202</t>
  </si>
  <si>
    <t>PŘESUN % POVL KRYTINA OBJEKT V -12M</t>
  </si>
  <si>
    <t>218</t>
  </si>
  <si>
    <t>1280036318</t>
  </si>
  <si>
    <t>656,841*2</t>
  </si>
  <si>
    <t xml:space="preserve">dílce z polystyrénových desek EPS 150S tl. 120+120 mm,  λ=0,035 (W·m-1·K-1)</t>
  </si>
  <si>
    <t>1921905978</t>
  </si>
  <si>
    <t>1313,682*1,1</t>
  </si>
  <si>
    <t>230</t>
  </si>
  <si>
    <t>"atika" (0,15+0,2)*29,68</t>
  </si>
  <si>
    <t>"odskok"0,585*23,905</t>
  </si>
  <si>
    <t>"boky pult"(0,15+0,2+0,255+0,2)*0,5*10,64*2</t>
  </si>
  <si>
    <t>(0,52+0,2+0,795+0,2)*0,5*8,15*2</t>
  </si>
  <si>
    <t>R713000000.1</t>
  </si>
  <si>
    <t>240</t>
  </si>
  <si>
    <t>46,914*1,02</t>
  </si>
  <si>
    <t>242</t>
  </si>
  <si>
    <t>"k10" 0,51*70</t>
  </si>
  <si>
    <t>"k17"0,3*11</t>
  </si>
  <si>
    <t>R713000000.3</t>
  </si>
  <si>
    <t>29,68+(10,64+8,15)*2</t>
  </si>
  <si>
    <t>R713000000.2</t>
  </si>
  <si>
    <t>248</t>
  </si>
  <si>
    <t>(0,05+0,025)*0,5*39 *1,02</t>
  </si>
  <si>
    <t>R713000000.4</t>
  </si>
  <si>
    <t>998713202</t>
  </si>
  <si>
    <t>PŘESUN % TEP IZOLACE OBJEKT V -12M</t>
  </si>
  <si>
    <t>"K10" 0,51*70</t>
  </si>
  <si>
    <t>"K15" 0,3*55</t>
  </si>
  <si>
    <t>"K17" 0,3*11</t>
  </si>
  <si>
    <t>268</t>
  </si>
  <si>
    <t>"K01" 0,96*19</t>
  </si>
  <si>
    <t>"K02" 1,36</t>
  </si>
  <si>
    <t>"K03" 1,26</t>
  </si>
  <si>
    <t>"K04" 2,56*6</t>
  </si>
  <si>
    <t>"K05" 2,56*12</t>
  </si>
  <si>
    <t xml:space="preserve">OPLECHOVÁNÍ TIZN ZDÍ RŠ  830  TL 0,7 MM přírodní</t>
  </si>
  <si>
    <t>"K10" 70</t>
  </si>
  <si>
    <t xml:space="preserve">ČELO OKAPNÍHO  HRANATÉHO ŽLABU RŠ 370 MM TL 0,7 MM přírodní</t>
  </si>
  <si>
    <t>282</t>
  </si>
  <si>
    <t>"K11" 4</t>
  </si>
  <si>
    <t xml:space="preserve">OKAPNÍ ŽLAB ČTYŘHRAN TIZN  RŠ 370 MM  TL 0,7 MM  přírodní</t>
  </si>
  <si>
    <t>284</t>
  </si>
  <si>
    <t>"K12+K14" 31+24</t>
  </si>
  <si>
    <t xml:space="preserve">DEŠŤOVÝ SVOD ČTYŘHRAN TIZN RŠ 480  MM TL 0,7 MM  přírodní</t>
  </si>
  <si>
    <t>286</t>
  </si>
  <si>
    <t>"K13+K14" 17,5+24</t>
  </si>
  <si>
    <t xml:space="preserve">LEMOVÁNÍ OKAPŮ TIZN  RŠ  395 MM TL 0,7 MM  přírodní</t>
  </si>
  <si>
    <t>290</t>
  </si>
  <si>
    <t>"K15" 55</t>
  </si>
  <si>
    <t>R 76400000</t>
  </si>
  <si>
    <t>ŽLABOVÝ KOTLÍK ČETYŘHRANNÝ + 4ČELA PRO SVOD 120/120</t>
  </si>
  <si>
    <t>292</t>
  </si>
  <si>
    <t>"K16" 3</t>
  </si>
  <si>
    <t xml:space="preserve">OPLECHOVÁNÍ TIZN ZDÍ RŠ  395  TL 0,7 MM přírodní</t>
  </si>
  <si>
    <t>"K17" 11</t>
  </si>
  <si>
    <t xml:space="preserve">DMTŽ OPLECHOVÁNÍ ZDÍ RŠ  -500</t>
  </si>
  <si>
    <t>DMTŽ OPLECHOVÁNÍ ZDÍ RŠ 600 -</t>
  </si>
  <si>
    <t>DMTŽ ŽLAB PODOK ČTYŘHRAN ROV RŠ250-30°</t>
  </si>
  <si>
    <t>764454804</t>
  </si>
  <si>
    <t xml:space="preserve">DMTŽ TROUBY ČTYŘHRAN  ČTVERCOVÉ 120MM</t>
  </si>
  <si>
    <t>764359820</t>
  </si>
  <si>
    <t>"w01"0,9*3*19</t>
  </si>
  <si>
    <t>"w03" (1,2+4,25*2)*6</t>
  </si>
  <si>
    <t>"w04" (2,5+0,8*2)*6</t>
  </si>
  <si>
    <t>95,25*0,25</t>
  </si>
  <si>
    <t>998764202</t>
  </si>
  <si>
    <t>PŘESUN % KLEMPÍŘ KCE OBJEKT V 12M</t>
  </si>
  <si>
    <t>WO1 Plastové okno, rozměr 900 x 900 mm, U=0,96 W/Km2, spec. dle PD</t>
  </si>
  <si>
    <t>W02 Plastové okno, rozměr 1300 x 4300 mm, U=0,96 W/Km2, spec. dle PD</t>
  </si>
  <si>
    <t>W03 Plastové okno, rozměr 1200 x 4250 mm, U=0,96 W/Km2, spec. dle PD</t>
  </si>
  <si>
    <t>W04 Plastové okno, rozměr 2000 x 1440 mm, U=0,96 W/Km2, spec. dle PD</t>
  </si>
  <si>
    <t xml:space="preserve">"P01"   0,9*19</t>
  </si>
  <si>
    <t xml:space="preserve">"P02"   1,3</t>
  </si>
  <si>
    <t xml:space="preserve">"P03"    1,2</t>
  </si>
  <si>
    <t xml:space="preserve">"P04"   2,5*6</t>
  </si>
  <si>
    <t xml:space="preserve">"P05"   2,5*12</t>
  </si>
  <si>
    <t>998766202</t>
  </si>
  <si>
    <t>PŘESUN HMOT DO 12 M V</t>
  </si>
  <si>
    <t>Z: Zámečnické výrobky</t>
  </si>
  <si>
    <t>R767000000</t>
  </si>
  <si>
    <t>R767000000.1</t>
  </si>
  <si>
    <t xml:space="preserve">DEMONTAZ+MONTAZ OCEL ZEBRIKU  výlez na střechu</t>
  </si>
  <si>
    <t>R767000000.2</t>
  </si>
  <si>
    <t>NASTAVENI KOTVENI ZEBRIKU 140 MM</t>
  </si>
  <si>
    <t>R767000000.3</t>
  </si>
  <si>
    <t>DEMONTAZ OKENNICH MRIZI</t>
  </si>
  <si>
    <t>998767202</t>
  </si>
  <si>
    <t>R767000000.4</t>
  </si>
  <si>
    <t>OST01 Větrací mřížka - zachovat</t>
  </si>
  <si>
    <t>-2016159099</t>
  </si>
  <si>
    <t>D21</t>
  </si>
  <si>
    <t>352</t>
  </si>
  <si>
    <t>"1.NP" 2,85*(3,6+10+5,7*2+9,9)</t>
  </si>
  <si>
    <t>"2.NP" 3,35*(3,6+10+5,7*2+9,9)</t>
  </si>
  <si>
    <t>784455923</t>
  </si>
  <si>
    <t>OBNOV 2XDISPERZNI OMYV BÍLÁ M - 8</t>
  </si>
  <si>
    <t>358</t>
  </si>
  <si>
    <t>5,5*23,72</t>
  </si>
  <si>
    <t>-2,5*4,25*6</t>
  </si>
  <si>
    <t>"přes 4 m2" 4*6</t>
  </si>
  <si>
    <t>OBROUŠENÍ A OČIŠTĚNÍ,2*ZÁKLADNÍ NÁTĚR+FINÁLNÍ RAL 9010</t>
  </si>
  <si>
    <t>"žebřík" 4*0,5*2</t>
  </si>
  <si>
    <t>913232836</t>
  </si>
  <si>
    <t>216,38+90,710</t>
  </si>
  <si>
    <t>1567443223</t>
  </si>
  <si>
    <t>D22</t>
  </si>
  <si>
    <t>HROMOSVOD</t>
  </si>
  <si>
    <t>R155000000</t>
  </si>
  <si>
    <t>366</t>
  </si>
  <si>
    <t>-1740621446</t>
  </si>
  <si>
    <t>VRN</t>
  </si>
  <si>
    <t>Vedlejší rozpočtové náklady</t>
  </si>
  <si>
    <t>1679101057</t>
  </si>
  <si>
    <t>-732983614</t>
  </si>
  <si>
    <t>16727244</t>
  </si>
  <si>
    <t>1723082304</t>
  </si>
  <si>
    <t>1339522830</t>
  </si>
  <si>
    <t>-210785553</t>
  </si>
  <si>
    <t>-1990876894</t>
  </si>
  <si>
    <t>929121654</t>
  </si>
  <si>
    <t>-1357274470</t>
  </si>
  <si>
    <t>SO 03 - Objekt C - stavební řešení</t>
  </si>
  <si>
    <t>D2 - 001.: Zemní práce</t>
  </si>
  <si>
    <t>D3 - 0031: Nosné a výplňové zdivo</t>
  </si>
  <si>
    <t>D4 - 0061: Úprava povrchů vnitřní</t>
  </si>
  <si>
    <t>D5 - 0062: Úprava povrchů vnější</t>
  </si>
  <si>
    <t>D7 - 0094: Lešení, systémové bednění a stavební výtahy</t>
  </si>
  <si>
    <t>D8 - 0096: Bourací práce</t>
  </si>
  <si>
    <t>D10 - 712.: Povlakové krytiny</t>
  </si>
  <si>
    <t>D11 - 713.: Izolace tepelné</t>
  </si>
  <si>
    <t>D12 - 720.: Zdravotní technika</t>
  </si>
  <si>
    <t>D13 - 762.: Konstrukce tesařské</t>
  </si>
  <si>
    <t>D14 - 764.: Konstrukce klempířské</t>
  </si>
  <si>
    <t>D15 - 767.: Konstrukce zámečnické</t>
  </si>
  <si>
    <t>D16 - 7681: Okna plastová</t>
  </si>
  <si>
    <t>D17 - 783.: Nátěry</t>
  </si>
  <si>
    <t>D18 - 784.: Malby</t>
  </si>
  <si>
    <t>D19 - VN: Vedlejší náklady</t>
  </si>
  <si>
    <t>D20 - ON: Ostatní náklady</t>
  </si>
  <si>
    <t>D2</t>
  </si>
  <si>
    <t>001.: Zemní práce</t>
  </si>
  <si>
    <t xml:space="preserve">"okapový chodník"  (15,93+0,775 +42,48 +4,25+21,43+1,975)*0,50*0,12</t>
  </si>
  <si>
    <t>Nakládání výkopku z hornin tř. 1 až 4 do 100 m3</t>
  </si>
  <si>
    <t>m3</t>
  </si>
  <si>
    <t xml:space="preserve">Vodorovné přemístění  výkopku/sypaniny z horniny tř. 1 až 4 na skládku</t>
  </si>
  <si>
    <t>Uložení sypaniny na skládky</t>
  </si>
  <si>
    <t>Poplatek za uložení odpadu ze sypaniny na skládce (skládkovné)</t>
  </si>
  <si>
    <t>5,21 *1,8</t>
  </si>
  <si>
    <t xml:space="preserve">OKAPNÍ CHODNÍK  Z VIBROLISOVANÉ BETONOVÉ MRAZUVZDORNÉ DLAŽBY odolná proti působení vody a rozmrazovacím látkám, vysoce otěruvzdorná tryskaná nášlapná vrstva do štěrkového podsypu frakce 16/22 tl  80 mm</t>
  </si>
  <si>
    <t xml:space="preserve">"okapový chodník"  (15,93+0,775 +42,48 +4,25+21,43+1,975)*0,50</t>
  </si>
  <si>
    <t xml:space="preserve">"okapový chodník"  (15,93+0,775 +0,50+42,48 +3,75+21,43+1,975)</t>
  </si>
  <si>
    <t>1342721988</t>
  </si>
  <si>
    <t>-1989672162</t>
  </si>
  <si>
    <t>53556280</t>
  </si>
  <si>
    <t>-1447875307</t>
  </si>
  <si>
    <t>D3</t>
  </si>
  <si>
    <t>0031: Nosné a výplňové zdivo</t>
  </si>
  <si>
    <t xml:space="preserve">ZAZDÍVKA 4M2 ZDIVO POROBETON TL DO 30CM - tvárnice z autoklávovaného porobetonu kat I, profilování  s dvojitým perem a úchopovými kapsami, PDK hladké HK</t>
  </si>
  <si>
    <t>1.np</t>
  </si>
  <si>
    <t xml:space="preserve">"u schodiště a u F" (1,20*2,10*0,50 +1,20*2,10*0,23  +0,20*1,50*0,50)</t>
  </si>
  <si>
    <t xml:space="preserve">"parapet viz řez A-A"  (1,50*1,60*0,50)</t>
  </si>
  <si>
    <t>2.np</t>
  </si>
  <si>
    <t xml:space="preserve">"u F"  (0,20*1,50*0,50)</t>
  </si>
  <si>
    <t>3.np</t>
  </si>
  <si>
    <t>R31113201</t>
  </si>
  <si>
    <t xml:space="preserve">ZVÝŠENÍ  ATIKY DOZDĚNÍM - ZTRACENE BEDNENI  PD 500*130*250 mm - vibrolisovaný beton tvárnice prolité betonem, ZVÝŠENÉ ZTRATNÉ</t>
  </si>
  <si>
    <t>zvýšení atiky</t>
  </si>
  <si>
    <t>(15,55+0,775 +42,75 +15,95+0,775 +33,55+1,975 +1,975+0,45)*0,33*0,13</t>
  </si>
  <si>
    <t>D4</t>
  </si>
  <si>
    <t>0061: Úprava povrchů vnitřní</t>
  </si>
  <si>
    <t xml:space="preserve">VNI OMÍTKA STĚN SMS    dozdívky</t>
  </si>
  <si>
    <t xml:space="preserve">"u schodiště a u F" (1,20*2,10 +1,20*2,10  +0,20*1,50)</t>
  </si>
  <si>
    <t xml:space="preserve">"parapet viz řez A-A"  (1,50*1,60)</t>
  </si>
  <si>
    <t xml:space="preserve">"u F"  (0,20*1,50)</t>
  </si>
  <si>
    <t xml:space="preserve">"viz ostění"  562,60 *0,35 </t>
  </si>
  <si>
    <t>(8,34 + 196,91)</t>
  </si>
  <si>
    <t>D5</t>
  </si>
  <si>
    <t>0062: Úprava povrchů vnější</t>
  </si>
  <si>
    <t>742341588</t>
  </si>
  <si>
    <t>1228,545+95,571</t>
  </si>
  <si>
    <t>-1382870652</t>
  </si>
  <si>
    <t>-394323312</t>
  </si>
  <si>
    <t>1491765452</t>
  </si>
  <si>
    <t>-1604133266</t>
  </si>
  <si>
    <t>-45098195</t>
  </si>
  <si>
    <t>-885974396</t>
  </si>
  <si>
    <t>-1018367337</t>
  </si>
  <si>
    <t>objekt C</t>
  </si>
  <si>
    <t>pohled 01</t>
  </si>
  <si>
    <t>(33,70*11,86 +1,975*11,86 )</t>
  </si>
  <si>
    <t>"odpočet otvorů" -(2,40*2,10*18 )</t>
  </si>
  <si>
    <t>pohled 02</t>
  </si>
  <si>
    <t>(43,05*11,76)/2</t>
  </si>
  <si>
    <t>"odpočet otvorů" -(2,40*2,10*42)</t>
  </si>
  <si>
    <t>pohled 03</t>
  </si>
  <si>
    <t>(0,775*11,66)</t>
  </si>
  <si>
    <t>pohled 04</t>
  </si>
  <si>
    <t>(16,25*8,33 )</t>
  </si>
  <si>
    <t xml:space="preserve">"odpočet zeteplení tl. 100 mm"  -26,929</t>
  </si>
  <si>
    <t>-230849698</t>
  </si>
  <si>
    <t>-299422418</t>
  </si>
  <si>
    <t>"2x" 404,82*2</t>
  </si>
  <si>
    <t>Zakrývání výplní venkovních otvorů před nástřikem plastických maltovin z lešení</t>
  </si>
  <si>
    <t>"otvory" (2,40*2,10*18 +2,10*2,10*3 +2,50*9,30)</t>
  </si>
  <si>
    <t>"otvory" (0,90*0,90*4)</t>
  </si>
  <si>
    <t>"otvory" (2,40*2,10*42)</t>
  </si>
  <si>
    <t>"otvory" (0,90*0,90*12)</t>
  </si>
  <si>
    <t>"otvory" (1,30*2,10*4 +1,30*1,50*8)</t>
  </si>
  <si>
    <t>"otvory" (2,10*2,10*6)</t>
  </si>
  <si>
    <t>1862263518</t>
  </si>
  <si>
    <t xml:space="preserve">KONTAKTNÍ ZATEPLOVACÍ SYSTÉM - komplet skladba dle PD -  OP01 z polystyrénových desek, EPS šedý, tl. 140 mm,  λ=0,032 (W·m-1·K-1)</t>
  </si>
  <si>
    <t>(33,70*11,86 +1,975*11,86 -5,25*3,81)</t>
  </si>
  <si>
    <t>"odpočet otvorů" -(2,40*2,10*18 +2,10*2,10*3 +2,50*9,30)</t>
  </si>
  <si>
    <t>(43,05*11,76)+2,5*11,76</t>
  </si>
  <si>
    <t>(15,45*11,66 +0,775*11,66)</t>
  </si>
  <si>
    <t>"odpočet otvorů" -(1,30*2,10*4 +1,30*1,50*8)</t>
  </si>
  <si>
    <t>(16,25*8,33 +0,775*8,33 +3,70*3,33)</t>
  </si>
  <si>
    <t>"odpočet otvorů" -(2,10*2,10*6)</t>
  </si>
  <si>
    <t>622711124_1</t>
  </si>
  <si>
    <t xml:space="preserve">KONTAKTNÍ ZATEPLOVACÍ SYSTÉM - komplet skladba dle PD -  OP02 z XPS, tl. 120 mm, λ=0,035 (W·m-1·K-1)</t>
  </si>
  <si>
    <t>-2034764881</t>
  </si>
  <si>
    <t>zeslabení v atice</t>
  </si>
  <si>
    <t xml:space="preserve">(15,63+0,775  +43,15  +16,35+0,775  +33,55+1,975) *0,24+28,5*0,24</t>
  </si>
  <si>
    <t xml:space="preserve">"marmolit"  ((17,40+1,975)*0,30 +10,90*(0,30+0,60)/2)</t>
  </si>
  <si>
    <t xml:space="preserve">"omítka - dvorek"  (5,75*1,20)</t>
  </si>
  <si>
    <t>"odpočet otvorů" -(0,90*0,90*4)</t>
  </si>
  <si>
    <t xml:space="preserve">"marmolit"  (20,88*(0,30+0,73)/2 +1,08*(0,73+0,28)/2 +2,85*0,30 +18,09*0,23)</t>
  </si>
  <si>
    <t xml:space="preserve">"omítka"  ((22,17+18,23)/2*1,57)+22,17*1,5</t>
  </si>
  <si>
    <t>"odpočet otvorů" -(0,90*0,90*12)</t>
  </si>
  <si>
    <t xml:space="preserve">"marmolit"  (15,45*0,30)</t>
  </si>
  <si>
    <t xml:space="preserve">"marmolit"  (3,70*1,35)</t>
  </si>
  <si>
    <t xml:space="preserve">KONTAKTNÍ ZATEPLOVACÍ SYSTÉM - komplet skladba dle PD -  OP03- dozdění atik z EPS šedý, tl. 140 mm,  U=0,032 W/Km2</t>
  </si>
  <si>
    <t>1711105407</t>
  </si>
  <si>
    <t xml:space="preserve">KONTAKTNÍ ZATEPLOVACÍ SYSTÉM ostění  š. 250 mm penetrace podkladu disperzním vodou ředitelným nátěrem, desky z extrudovaného polystyrenu tl 40 mm, λ=0,032 (W·m-1·K-1) jednosložková lepící hmota na bázi cementu s výztužnou vrstvou skleněné síťoviny</t>
  </si>
  <si>
    <t>"ostění otvorů" ((2,40+2*2,10)*18 +(2,10+2*2,10)*3 +2,50+2*9,30)</t>
  </si>
  <si>
    <t>"ostění otvorů" ((2,40+2*2,10)*42)+42*1,5</t>
  </si>
  <si>
    <t>"ostění otvorů" ((0,90+2*0,90)*12)</t>
  </si>
  <si>
    <t>"ostění otvorů" ((1,30+2*2,10)*4 +(1,30+2*1,50)*8)</t>
  </si>
  <si>
    <t>"ostění otvorů" ((2,10+2*2,10)*6)</t>
  </si>
  <si>
    <t xml:space="preserve">DEKORATIVNÍ TENKOVRSTVÁ  stěrková omítka, zrnitost 1,5 mm, bílá, RAL 9010 + text výšky 300 mm, barva černá.  Mezi okny, dle PD šedá, RAL dle skládané fasády</t>
  </si>
  <si>
    <t>1012672897</t>
  </si>
  <si>
    <t>978,305+625,6*0,4</t>
  </si>
  <si>
    <t>429330835</t>
  </si>
  <si>
    <t>-1010175837</t>
  </si>
  <si>
    <t>KZS lišta zakládací soklová Al tl 1 mm šířky 143 mm</t>
  </si>
  <si>
    <t>(33,70 +1,975)</t>
  </si>
  <si>
    <t>(43,05)</t>
  </si>
  <si>
    <t>(15,45 +0,775)</t>
  </si>
  <si>
    <t>(16,25 +0,775 +3,70)</t>
  </si>
  <si>
    <t>KZS lišta rohová stěnová Al s tkaninou 10/10 mm</t>
  </si>
  <si>
    <t xml:space="preserve">"ostění oken"  625,6</t>
  </si>
  <si>
    <t>rohy</t>
  </si>
  <si>
    <t xml:space="preserve">"pohled 01"  (12,16)</t>
  </si>
  <si>
    <t xml:space="preserve">"pohled 02"  (11,96+12,96)</t>
  </si>
  <si>
    <t xml:space="preserve">"pohled 03"  (11,96)</t>
  </si>
  <si>
    <t xml:space="preserve">"pohled 04"  (12,91+8,33)</t>
  </si>
  <si>
    <t>odskok v atice</t>
  </si>
  <si>
    <t xml:space="preserve">(15,63+0,775  +43,15  +16,35+0,775  +33,55+1,975)</t>
  </si>
  <si>
    <t xml:space="preserve">VNĚ OMÍTKA STĚN SMS    dozdívky</t>
  </si>
  <si>
    <t xml:space="preserve">"u schodiště a u F"  (1,20*2,10 +(0,20+0,10)*1,50)</t>
  </si>
  <si>
    <t xml:space="preserve">"u F"  ((0,20+0,10)*1,50)</t>
  </si>
  <si>
    <t>6,27</t>
  </si>
  <si>
    <t>Vyrovnávací potěr tl do 40 mm z MC 15 provedený v pásu</t>
  </si>
  <si>
    <t xml:space="preserve">"parapety" (2,40*18 +2,10*3 +2,50   +0,90*12) *0,50</t>
  </si>
  <si>
    <t xml:space="preserve">"parapety"  (2,40*42   +0,90*4) *0,50</t>
  </si>
  <si>
    <t xml:space="preserve">"parapety"  (1,30*4 +1,30*8) *0,50</t>
  </si>
  <si>
    <t xml:space="preserve">"parapety"  (2,10*6) *0,50</t>
  </si>
  <si>
    <t>1844761357</t>
  </si>
  <si>
    <t>1893818999</t>
  </si>
  <si>
    <t>-173364305</t>
  </si>
  <si>
    <t>252593970</t>
  </si>
  <si>
    <t>0094: Lešení, systémové bednění a stavební výtahy</t>
  </si>
  <si>
    <t>-1781209814</t>
  </si>
  <si>
    <t>(34,70*12,20 +1,975*12,20 -5,25*3,81)+12,5*5,8</t>
  </si>
  <si>
    <t>(45,05*12,40 +20,50*1,05)+2,35*4,56</t>
  </si>
  <si>
    <t>(15,45*11,96 +0,775*11,96)+12,5*1,5</t>
  </si>
  <si>
    <t>(16,25*8,33 +0,775*8,33 +3,70*4,70)+16,25*2,8</t>
  </si>
  <si>
    <t xml:space="preserve">"předpoklad 4 měs"  1508,303*4</t>
  </si>
  <si>
    <t xml:space="preserve">PŘÍPLATEK ZA POUŽITÍ  (120 dnů)</t>
  </si>
  <si>
    <t xml:space="preserve">"předpoklad 60 dnů"  1508,303*120</t>
  </si>
  <si>
    <t>0096: Bourací práce</t>
  </si>
  <si>
    <t xml:space="preserve">"otvor"  1,80*0,80</t>
  </si>
  <si>
    <t>Vybourání dřevěných rámů oken zdvojených včetně křídel pl do 2 m2</t>
  </si>
  <si>
    <t>"otvory" (1,30*1,50*8)</t>
  </si>
  <si>
    <t>Vybourání dřevěných rámů oken zdvojených včetně křídel pl do 4 m2</t>
  </si>
  <si>
    <t>"otvory" (1,30*2,10*4)</t>
  </si>
  <si>
    <t>Vybourání dřevěných rámů oken zdvojených včetně křídel pl přes 4 m2</t>
  </si>
  <si>
    <t>Vnitrostaveništní vodorovná doprava suti a vybouraných hmot do 10 m</t>
  </si>
  <si>
    <t>Vnitrostaveništní vodorovná doprava suti a vybouraných hmot ZKD 5 m přes 10 m</t>
  </si>
  <si>
    <t>14,528 *4</t>
  </si>
  <si>
    <t>Nakládání suti a vybouraných hmot</t>
  </si>
  <si>
    <t>ODVOZ SUTI NA SKLÁDKU VCETNE POPLATKU ZA SLOZ, odvoz do 20 km</t>
  </si>
  <si>
    <t>712.: Povlakové krytiny</t>
  </si>
  <si>
    <t>PROREZANI BOULI+VYROVNANI PODKLADU STAV STRECH vyrovnání přířezy z asfalt pásů, vysušení podkladu</t>
  </si>
  <si>
    <t xml:space="preserve">"plocha viz dwg"  630,79+42,5</t>
  </si>
  <si>
    <t>IZOL STŘECH -10° TEXTILIE PODKLADNÍ A KRYCÍ</t>
  </si>
  <si>
    <t xml:space="preserve">"plocha viz dwg - včetně atik"  694,40 *2</t>
  </si>
  <si>
    <t xml:space="preserve">"vytažení na atiku"  (44,01*2+15,66*2+1,975*2)*0,45 *2</t>
  </si>
  <si>
    <t xml:space="preserve">DODAVKA   TEXTILIE Z NETKANYCH POLYPROPYLENOVYCH VLAKEN - o plošné hmotnosti 300 g/m2</t>
  </si>
  <si>
    <t xml:space="preserve">"plocha viz dwg - včetně atik"  694,40</t>
  </si>
  <si>
    <t xml:space="preserve">"vytažení na atiku"  (44,01*2+15,66*2+1,975*2)*0,45</t>
  </si>
  <si>
    <t>R412000001</t>
  </si>
  <si>
    <t xml:space="preserve">DODAVKA   TEXTILIE Z NETKANYCH POLYPROPYLENOVYCH VLAKEN - o plošné hmotnosti 500 g/m2</t>
  </si>
  <si>
    <t>R712000122</t>
  </si>
  <si>
    <t>DODÁVKA - FOLIE Z MĚKČENÉHO PVC URČENÁ k přitížení a do vegetačních střech, vyztužená skelnou rohoží</t>
  </si>
  <si>
    <t>712120025</t>
  </si>
  <si>
    <t>Násyp z kačírku frakce 16/32, dodávka a montáž</t>
  </si>
  <si>
    <t xml:space="preserve">"plocha viz dwg - bez atik"  630,79+42,5</t>
  </si>
  <si>
    <t>R712000001</t>
  </si>
  <si>
    <t xml:space="preserve">"vytažení na atiku"  (44,01*2+15,66*2+1,975*2)</t>
  </si>
  <si>
    <t>Odstranění povlakové krytiny střech do 10° třívrstvé</t>
  </si>
  <si>
    <t xml:space="preserve">"lem atiky"  (44,01*2+15,66*2+1,975*2)*0,40</t>
  </si>
  <si>
    <t>Přesun hmot procentní pro krytiny povlakové v objektech v do 12 m</t>
  </si>
  <si>
    <t>713.: Izolace tepelné</t>
  </si>
  <si>
    <t>347117168</t>
  </si>
  <si>
    <t xml:space="preserve">"plocha viz dwg - bez atik"  673,29 *2</t>
  </si>
  <si>
    <t>713000121.1</t>
  </si>
  <si>
    <t xml:space="preserve">dílce z polystyrénových desek EPS 150S,  tl. 120+120 mm,  λ=0,035 (W·m-1·K-1)</t>
  </si>
  <si>
    <t>1882721053</t>
  </si>
  <si>
    <t>1346,58*1,1</t>
  </si>
  <si>
    <t xml:space="preserve">"zateplení atiky"  (44,01*2+15,66*2+1,975*2)*0,68</t>
  </si>
  <si>
    <t xml:space="preserve">dílce z polystyrenových desek,  tl. 50 mm, λ=0,032 (W·m-1·K-1)</t>
  </si>
  <si>
    <t>1609026991</t>
  </si>
  <si>
    <t>713000003</t>
  </si>
  <si>
    <t xml:space="preserve">"klín na atiku"  (44,01*2+15,66*2+1,975*2)</t>
  </si>
  <si>
    <t>713000004</t>
  </si>
  <si>
    <t xml:space="preserve">"plocha viz dwg - bez atik"  630,79</t>
  </si>
  <si>
    <t>Přesun hmot procentní pro izolace tepelné v objektech v do 12 m</t>
  </si>
  <si>
    <t>720.: Zdravotní technika</t>
  </si>
  <si>
    <t>998721202</t>
  </si>
  <si>
    <t>Přesun hmot procentní pro vnitřní kanalizace v objektech v do 12 m</t>
  </si>
  <si>
    <t>762.: Konstrukce tesařské</t>
  </si>
  <si>
    <t xml:space="preserve">"vytažení na atiku"  (44,01*2+15,66*2+1,975*2 +0,34*6) *0,34</t>
  </si>
  <si>
    <t>998762202</t>
  </si>
  <si>
    <t>Přesun hmot procentní pro kce tesařské v objektech v do 12 m</t>
  </si>
  <si>
    <t>764.: Konstrukce klempířské</t>
  </si>
  <si>
    <t>K01/K01B</t>
  </si>
  <si>
    <t>oplechování parapetu okna, materiál titanzinkový plech, tl. 0,7 mm, barva přírodní, rš 355 mm, d. 2400 mm</t>
  </si>
  <si>
    <t>K02</t>
  </si>
  <si>
    <t>oplechování parapetu okna, materiál titanzinkový plech, tl. 0,7 mm, barva přírodní, rš 355 mm, d. 1500 mm</t>
  </si>
  <si>
    <t>K03</t>
  </si>
  <si>
    <t>oplechování parapetu okna,materiál titanzinkový plech, tl. 0,7 mm, barva přírodní, rš 355 mm, d. 2500 mm</t>
  </si>
  <si>
    <t>K04/K4B</t>
  </si>
  <si>
    <t xml:space="preserve">oplechování parapetu okna, materiál titanzinkový plech, tl. 0,7 mm, barva přírodní, rš 355 mm, d.  2100 mm</t>
  </si>
  <si>
    <t>K05</t>
  </si>
  <si>
    <t>K06</t>
  </si>
  <si>
    <t>oplechování parapetu okna, materiál titanzinkový plech, tl. 0,7 mm, barva přírodní, rš 355 mm, d. 900 mm</t>
  </si>
  <si>
    <t>K08</t>
  </si>
  <si>
    <t>oplechování parapetu okna, materiál titanzinkový plech, tl. 0,7 mm, barva přírodní, rš 355 mm, d. 2100 mm</t>
  </si>
  <si>
    <t>142</t>
  </si>
  <si>
    <t>K09</t>
  </si>
  <si>
    <t xml:space="preserve">oplechování parapetu okna, materiál titanzinkový plech, tl. 0,7 mm, barva přírodní, rš 355 mm, d.  1300 mm</t>
  </si>
  <si>
    <t>144</t>
  </si>
  <si>
    <t>K10</t>
  </si>
  <si>
    <t>K20</t>
  </si>
  <si>
    <t>oplechování atiky o celkové šířce 335 , materiál titanzinkový plech, tl. 0,7 mm, barva přírodní, rš 665 mm, d. 115</t>
  </si>
  <si>
    <t>bm</t>
  </si>
  <si>
    <t>148</t>
  </si>
  <si>
    <t>K21</t>
  </si>
  <si>
    <t>oplechování soklu atiky, materiál titanzinkový plech, tl. 0,7 mm, barva přírodní, rš 410 mm</t>
  </si>
  <si>
    <t>150</t>
  </si>
  <si>
    <t>Demontáž oplechování parapetu rš do 330 mm</t>
  </si>
  <si>
    <t>152</t>
  </si>
  <si>
    <t xml:space="preserve">"parapety" (2,40*18 +2,10*3 +2,50   +0,90*12 +1,20)</t>
  </si>
  <si>
    <t xml:space="preserve">"parapety"  (2,40*42   +0,90*4)</t>
  </si>
  <si>
    <t xml:space="preserve">"parapety"  (1,30*4 +1,30*8)</t>
  </si>
  <si>
    <t>"parapety" (2,10*6)</t>
  </si>
  <si>
    <t>Demontáž oplechování zdí rš do 500 mm</t>
  </si>
  <si>
    <t xml:space="preserve">"atika"  (44,01*2+15,66*2+1,975*2)</t>
  </si>
  <si>
    <t>R764000001</t>
  </si>
  <si>
    <t xml:space="preserve">"výlez"  (1,02*2+0,98*2)</t>
  </si>
  <si>
    <t>Přesun hmot procentní pro konstrukce klempířské v objektech v do 12 m</t>
  </si>
  <si>
    <t>767.: Konstrukce zámečnické</t>
  </si>
  <si>
    <t>Z01</t>
  </si>
  <si>
    <t>Stávající ocelové vlakové stožáry - demontáž, zpětná montáž</t>
  </si>
  <si>
    <t>Z02</t>
  </si>
  <si>
    <t>Stávající ocelové mříže budou odříznuty + osazeny úhelníky pro odříznuté zpětně položené mříže s kotvami do stávajících svislých stěn</t>
  </si>
  <si>
    <t>162</t>
  </si>
  <si>
    <t>Z04</t>
  </si>
  <si>
    <t>Demontáž, opravy a nahrazení krytů (dveří) elektroskříní</t>
  </si>
  <si>
    <t>164</t>
  </si>
  <si>
    <t>Z05</t>
  </si>
  <si>
    <t>Z07</t>
  </si>
  <si>
    <t>Oka záchytného systému, sloužící k čištění fasády</t>
  </si>
  <si>
    <t>Přesun hmot procentní pro zámečnické konstrukce v objektech v do 12 m</t>
  </si>
  <si>
    <t>7681: Okna plastová</t>
  </si>
  <si>
    <t>W01</t>
  </si>
  <si>
    <t>Plastové okno, rozměr 2400 x 2100 mm, U=0,96 W/Km2, spec. dle PD</t>
  </si>
  <si>
    <t>W02</t>
  </si>
  <si>
    <t>Plastové okno, rozměr 1500 x 2100 mm, U=0,96 W/Km2, spec. dle PD</t>
  </si>
  <si>
    <t>W03</t>
  </si>
  <si>
    <t>Plastové okno, rozměr 2500 x 9300 mm, U=0,96 W/Km2, spec. dle PD</t>
  </si>
  <si>
    <t>W04</t>
  </si>
  <si>
    <t>Plastové okno, rozměr 2100 x 2100 mm, U=0,96 W/Km2, spec. dle PD</t>
  </si>
  <si>
    <t>W05</t>
  </si>
  <si>
    <t>Plastové okno, rozměr 1500 x 1500 mm, U=0,96 W/Km2, spec. dle PD</t>
  </si>
  <si>
    <t>W01B</t>
  </si>
  <si>
    <t>W04B</t>
  </si>
  <si>
    <t>W06</t>
  </si>
  <si>
    <t>Plastové okno, rozměr 900 x 900 mm, U=0,96 W/Km2, spec. dle PD</t>
  </si>
  <si>
    <t>-1801347385</t>
  </si>
  <si>
    <t>W08</t>
  </si>
  <si>
    <t>W09</t>
  </si>
  <si>
    <t>Plastové okno, rozměr 1300 x 1500 mm, U=0,96 W/Km2, spec. dle PD</t>
  </si>
  <si>
    <t>W10</t>
  </si>
  <si>
    <t>Plastové okno, rozměr 1300 x 2100 mm, U=0,96 W/Km2, spec. dle PD</t>
  </si>
  <si>
    <t>P01</t>
  </si>
  <si>
    <t>parapetní deska interiérová, d 2400 mm</t>
  </si>
  <si>
    <t>P02</t>
  </si>
  <si>
    <t>parapetní deska interiérová, d 1500 mm</t>
  </si>
  <si>
    <t>P03</t>
  </si>
  <si>
    <t>parapetní deska interiérová, d 2500 mm</t>
  </si>
  <si>
    <t>P04</t>
  </si>
  <si>
    <t>parapetní deska interiérová, d 2100 mm</t>
  </si>
  <si>
    <t>P05</t>
  </si>
  <si>
    <t>parapetní deska interérová, d 1500 mm</t>
  </si>
  <si>
    <t>P06</t>
  </si>
  <si>
    <t>parapetní deska interiérová d 900 mm</t>
  </si>
  <si>
    <t>202</t>
  </si>
  <si>
    <t>P08</t>
  </si>
  <si>
    <t>parapetní deska interiérová d 2100 mm</t>
  </si>
  <si>
    <t>204</t>
  </si>
  <si>
    <t>P09</t>
  </si>
  <si>
    <t>parapetní deska interiérová d 1300 mm</t>
  </si>
  <si>
    <t>206</t>
  </si>
  <si>
    <t>P10</t>
  </si>
  <si>
    <t>R766000000</t>
  </si>
  <si>
    <t>Přesun hmot procentní pro konstrukce truhlářské v objektech v do 12 m</t>
  </si>
  <si>
    <t>212</t>
  </si>
  <si>
    <t>783.: Nátěry</t>
  </si>
  <si>
    <t>"rohože+rám angl dvorky" (5,95*0,92)</t>
  </si>
  <si>
    <t>784.: Malby</t>
  </si>
  <si>
    <t>Obnova malby - směsi tekuté disperzní bílé omyvatelné dvojnásobně v místnostech v do 3,8 m</t>
  </si>
  <si>
    <t>287959031</t>
  </si>
  <si>
    <t>-1623347236</t>
  </si>
  <si>
    <t>222</t>
  </si>
  <si>
    <t>Zkoušky a revize náklady na zajištění všech nezbytných akoušek a atestů dle ČSN a případně jiných právních předpisů platných v době provádění díla kterými bude prokázáno dosažení předepsané kvality a předepsaných parametrů díla</t>
  </si>
  <si>
    <t>224</t>
  </si>
  <si>
    <t xml:space="preserve">SO 03.2 - Objekt  C - ELEKTRO</t>
  </si>
  <si>
    <t xml:space="preserve">    05 - Osvětlení</t>
  </si>
  <si>
    <t>Dozbrojení rozvaděče RS5, pavilon "C" 1.NP, dle výkresové dokumentace</t>
  </si>
  <si>
    <t>155474910</t>
  </si>
  <si>
    <t>Dozbrojení rozvaděče RS6.1, pavilon "C" 2.NP, dle výkresové dokumentace</t>
  </si>
  <si>
    <t>1429673798</t>
  </si>
  <si>
    <t>Pol019</t>
  </si>
  <si>
    <t>Dozbrojení rozvaděče RS7, pavilon "C" 3.NP, dle výkresové dokumentace</t>
  </si>
  <si>
    <t>66658440</t>
  </si>
  <si>
    <t>1116599166</t>
  </si>
  <si>
    <t>1898908715</t>
  </si>
  <si>
    <t>1194067733</t>
  </si>
  <si>
    <t>Pol20</t>
  </si>
  <si>
    <t>Vysekání rýhy pro montáž kabelů, hloubka 5cm, šířka 10cm</t>
  </si>
  <si>
    <t>-400098408</t>
  </si>
  <si>
    <t>1549154464</t>
  </si>
  <si>
    <t>-1303152483</t>
  </si>
  <si>
    <t>326276371</t>
  </si>
  <si>
    <t>1141201071</t>
  </si>
  <si>
    <t>-670913061</t>
  </si>
  <si>
    <t>1991120677</t>
  </si>
  <si>
    <t>845828245</t>
  </si>
  <si>
    <t>523211268</t>
  </si>
  <si>
    <t>-2124655109</t>
  </si>
  <si>
    <t>-207691127</t>
  </si>
  <si>
    <t>-1541321964</t>
  </si>
  <si>
    <t>1200*0,01 'Přepočtené koeficientem množství</t>
  </si>
  <si>
    <t>880808733</t>
  </si>
  <si>
    <t>1909562836</t>
  </si>
  <si>
    <t>05</t>
  </si>
  <si>
    <t>Osvětlení</t>
  </si>
  <si>
    <t>Pol31</t>
  </si>
  <si>
    <t>Demontáž svítidel s uložením na skládku</t>
  </si>
  <si>
    <t>912928697</t>
  </si>
  <si>
    <t>Pol32</t>
  </si>
  <si>
    <t>Demontáž kabelového vedení k osvětlení</t>
  </si>
  <si>
    <t>-1289139963</t>
  </si>
  <si>
    <t>Pol33</t>
  </si>
  <si>
    <t>D+M Zářivkové svítidlo s mřížkou, 1x58W, včetně zdroje, specifikace dle PD</t>
  </si>
  <si>
    <t>-1605569622</t>
  </si>
  <si>
    <t>Pol34</t>
  </si>
  <si>
    <t>CYKY - J 3x1,5 - nová kabeláž ke svítidlům</t>
  </si>
  <si>
    <t>-1675830109</t>
  </si>
  <si>
    <t>Pol35</t>
  </si>
  <si>
    <t xml:space="preserve">D+M Vypínač podomítkový, 230A </t>
  </si>
  <si>
    <t>-966749551</t>
  </si>
  <si>
    <t>Pol36</t>
  </si>
  <si>
    <t>Dopojení nových kabelů na stávající rozvody</t>
  </si>
  <si>
    <t>566305791</t>
  </si>
  <si>
    <t>SO 04 - Objekt D - stavební řešení</t>
  </si>
  <si>
    <t>D2 - 001: Zemní práce</t>
  </si>
  <si>
    <t>D3 - 006: Úpravy povrchů</t>
  </si>
  <si>
    <t>D4 - 094: Lešení</t>
  </si>
  <si>
    <t>D5 - 096: Bourání</t>
  </si>
  <si>
    <t>D7 - 712: Povlakové krytiny</t>
  </si>
  <si>
    <t>D8 - 713: Izolace tepelné</t>
  </si>
  <si>
    <t>D9 - 763: Konstrukce montované</t>
  </si>
  <si>
    <t>D10 - 764: Konstrukce klempířské</t>
  </si>
  <si>
    <t>D11 - 765: Konstrukce tesařské</t>
  </si>
  <si>
    <t>D12 - 766.1: Výplně otvorů</t>
  </si>
  <si>
    <t>D13 - 767: Konstrukce zámečnické</t>
  </si>
  <si>
    <t>D14 - 784: Malby</t>
  </si>
  <si>
    <t>D15 - VN: Vedlejší náklady</t>
  </si>
  <si>
    <t>D16 - ON: Ostatní náklady</t>
  </si>
  <si>
    <t>001: Zemní práce</t>
  </si>
  <si>
    <t>(1,05+27,10+0,50*2+4,80+3,00+4,55+0,30+1,00+6,00)*0,50*0,15</t>
  </si>
  <si>
    <t>3,66*2,00</t>
  </si>
  <si>
    <t xml:space="preserve">Okapový chodník z betonových  dlaždic tl 60 mm do kameniva - odolná proti působení vody a rozmrazovacím látkám, vysoce otěruvzdorná tryskaná nášlapná vrstva / do štěrkového podsypu frakce 16/22 tl  80 mm</t>
  </si>
  <si>
    <t>(1,05+27,10+0,50*2+4,80+3,00+4,55+0,30+1,00+6,00)*0,50</t>
  </si>
  <si>
    <t>Okapový chodník z betonových obrubníků stojatých - barva šedá</t>
  </si>
  <si>
    <t>(1,05+0,50+27,10+0,50*2+4,80+3,00+4,55+0,50+0,30+1,00+6,00)</t>
  </si>
  <si>
    <t>560029782</t>
  </si>
  <si>
    <t>315205246</t>
  </si>
  <si>
    <t>-1496112581</t>
  </si>
  <si>
    <t>1900913795</t>
  </si>
  <si>
    <t>006: Úpravy povrchů</t>
  </si>
  <si>
    <t>2105887681</t>
  </si>
  <si>
    <t>935,364+356,46*0,4</t>
  </si>
  <si>
    <t>-33219872</t>
  </si>
  <si>
    <t>-1249860401</t>
  </si>
  <si>
    <t>-479443376</t>
  </si>
  <si>
    <t>648223723</t>
  </si>
  <si>
    <t>-519226447</t>
  </si>
  <si>
    <t>864678975</t>
  </si>
  <si>
    <t>-284438488</t>
  </si>
  <si>
    <t>dům</t>
  </si>
  <si>
    <t>ulice</t>
  </si>
  <si>
    <t>27,10*10,0</t>
  </si>
  <si>
    <t>dvůr</t>
  </si>
  <si>
    <t>9,50*4,00+8,2*13,6</t>
  </si>
  <si>
    <t>štíty</t>
  </si>
  <si>
    <t>12,50*2,00+1,05*10,00</t>
  </si>
  <si>
    <t>otvory</t>
  </si>
  <si>
    <t>-(1,80*2,10*17 +0,60*1,80*3)</t>
  </si>
  <si>
    <t>-(2,37*0,90*3+1,20*0,60*2)</t>
  </si>
  <si>
    <t>-(1,80*0,60*5+0,60*2,38*2)</t>
  </si>
  <si>
    <t>82,5</t>
  </si>
  <si>
    <t>-620429663</t>
  </si>
  <si>
    <t>629995213</t>
  </si>
  <si>
    <t>Očištění vnějších ploch otryskáním nesušeným křemičitým pískem kamenného tvrdého povrchu</t>
  </si>
  <si>
    <t>1225022385</t>
  </si>
  <si>
    <t>sokl</t>
  </si>
  <si>
    <t xml:space="preserve">"do ulice"   64,02</t>
  </si>
  <si>
    <t xml:space="preserve">"dvůr"   15,00+21,60</t>
  </si>
  <si>
    <t xml:space="preserve">"štíty"   1,90+33,50+4,40*2+7,90+8,2*13</t>
  </si>
  <si>
    <t>-(2*1,44*2+2*1,41)</t>
  </si>
  <si>
    <t>-2,04*0,56*2</t>
  </si>
  <si>
    <t>-1,43*1,07</t>
  </si>
  <si>
    <t>-1,57*0,80</t>
  </si>
  <si>
    <t>-1,49*1,36</t>
  </si>
  <si>
    <t>-0,96*2,13</t>
  </si>
  <si>
    <t>-(0,905*1,99+2,40*1,15)</t>
  </si>
  <si>
    <t>ostění</t>
  </si>
  <si>
    <t>((2,00+1,44)*2*2+(2,00+1,41)*2)*0,40</t>
  </si>
  <si>
    <t>(2,04+0,56)*2*2*0,40</t>
  </si>
  <si>
    <t>(1,43+1,07)*2*0,40</t>
  </si>
  <si>
    <t>(1,57+0,80)*2*0,40</t>
  </si>
  <si>
    <t>(1,49+2*1,36)*0,40</t>
  </si>
  <si>
    <t>(2*2,13+0,96)*0,40</t>
  </si>
  <si>
    <t>((0,95+2*1,99)+(2*2,4+1,15))*0,40</t>
  </si>
  <si>
    <t>-1195616747</t>
  </si>
  <si>
    <t>629995223</t>
  </si>
  <si>
    <t>Příplatek k cenám očištění vnějších ploch otryskáním za práci ve stísněném nebo uzavřeném prostoru</t>
  </si>
  <si>
    <t>1153277814</t>
  </si>
  <si>
    <t>985131311</t>
  </si>
  <si>
    <t>Ruční dočištění ploch stěn, rubu kleneb a podlah ocelových kartáči - sokl, skladba OP 2</t>
  </si>
  <si>
    <t>303483954</t>
  </si>
  <si>
    <t>(1,80*2,10*17 +0,60*1,80*3)</t>
  </si>
  <si>
    <t>(1,20*2,10*2+1,80*1,80*7)</t>
  </si>
  <si>
    <t>(1,20*1,80*4+1,80*1,203)</t>
  </si>
  <si>
    <t>(1,80*0,90+(1,19*1,20+1,20*0,525)*2)</t>
  </si>
  <si>
    <t>(2,37*0,90*3+1,20*0,60*2)</t>
  </si>
  <si>
    <t>(1,80*0,60*5+0,60*2,38*2)</t>
  </si>
  <si>
    <t>(27,10+0,15*2+12,50+0,15*2)*2</t>
  </si>
  <si>
    <t>-1670892343</t>
  </si>
  <si>
    <t>336,112*2</t>
  </si>
  <si>
    <t xml:space="preserve">KONTAKTNÍ ZATEPLOVACÍ SYSTÉM - komplet skladba dle PD  OP01 z polystyrénových desek EPS šedý, tl. 140 mm,  λ=0,032 (W·m-1·K-1)</t>
  </si>
  <si>
    <t>27,10*10,00+10,80*2,00+1,80*1,50/2*2</t>
  </si>
  <si>
    <t>27,10*10,00+9,50*4,00+8,2*13,6</t>
  </si>
  <si>
    <t>12,50*10,00+3,00*2*4,00</t>
  </si>
  <si>
    <t>-(1,20*2,10*2+1,80*1,80*7)</t>
  </si>
  <si>
    <t>-(1,20*1,80*4+1,80*1,203)</t>
  </si>
  <si>
    <t>-(1,80*0,90+(1,19*1,20+1,20*0,525)*2)</t>
  </si>
  <si>
    <t>622711124.1</t>
  </si>
  <si>
    <t xml:space="preserve">KONTAKTNÍ ZATEPLOVACÍ SYSTÉM - komplet skladba dle PD  OP03 římsy,  z XPS, tl. 50 mm,  λ=0,035 (W·m-1·K-1)</t>
  </si>
  <si>
    <t>647955332</t>
  </si>
  <si>
    <t>27,10*0,3</t>
  </si>
  <si>
    <t>12,50*0,3</t>
  </si>
  <si>
    <t xml:space="preserve">KZS vnějšího ostění hloubky špalet do 200 mm deskami z polystyrénu XPS tl 40 mm, λ=0,032 (W·m-1·K-1), penetrace podkladu disperzním vodou ředitelným nátěrem,  jednosložková lepící hmota na bázi cementu s výztužnou vrstvou skleněné síť</t>
  </si>
  <si>
    <t>((1,80+2,10)*2*17 +(0,60+1,80)*2*3)+0,9*42</t>
  </si>
  <si>
    <t>((1,20+2,10)*2+(1,80+1,80)*2*7)</t>
  </si>
  <si>
    <t>((1,20+1,80)*2*4+(1,80+1,23)*2)</t>
  </si>
  <si>
    <t>((1,80+0,9)*2+(1,19+1,2+1,2+0,525)*2*2)</t>
  </si>
  <si>
    <t>((2,37+0,9)*2*3+(1,2+0,6)*2*2)</t>
  </si>
  <si>
    <t>((1,8+0,6)*2*5+(0,6+2,38)*2*2)</t>
  </si>
  <si>
    <t>1,05+27,10+12,50+3,00+1,35+5,80+12,75+23,5</t>
  </si>
  <si>
    <t xml:space="preserve">"dle špalet"   356,46</t>
  </si>
  <si>
    <t>10,00*4,00+2,00*2+4,00*3</t>
  </si>
  <si>
    <t>622531021</t>
  </si>
  <si>
    <t>Dekorativní tenkovrstvá stěrková omítka, zrnitost 1,5 mm, bílá, RAL 9010</t>
  </si>
  <si>
    <t>935,364+356,46*0,4+23,76</t>
  </si>
  <si>
    <t>317230001</t>
  </si>
  <si>
    <t>Vyspravení říms nezateplených pod oplechování</t>
  </si>
  <si>
    <t>(27,10+0,15*2+12,50+0,15*2)*2*2-9,80+2,40*2</t>
  </si>
  <si>
    <t>Potažení vnějších stěn sklovláknitým pletivem vtlačením do tmele - kolem oken</t>
  </si>
  <si>
    <t>((1,80+2,10)*2*17 +(0,60+1,80)*2*3)*0,20+0,50*0,20*(17*4+3*4)</t>
  </si>
  <si>
    <t>((1,20+2,10)*2+(1,80+1,80)*7)*0,20+0,50*0,20*(2+7)*4</t>
  </si>
  <si>
    <t>((1,20+1,80)*2*4+(1,80+1,23)*2)*0,20+0,50*0,20*(4+1)*4</t>
  </si>
  <si>
    <t>((1,80+0,9)*2+(1,19+1,2+1,2+0,525)*2*2)*0,20+0,50*0,20*3*4</t>
  </si>
  <si>
    <t>((2,37+0,9)*2*3+(1,2+0,6)*2*2)*0,20+0,50*0,20*5*4</t>
  </si>
  <si>
    <t>((1,8+0,6)*2*5+(0,6+2,38)*2*2)*0,20+0,50*0,20*7*4</t>
  </si>
  <si>
    <t>0,60*(1,80*17+0,60*3+1,20+1,80*7+1,20*4+1,80+1,80+(1,19+1,20)*2)</t>
  </si>
  <si>
    <t>0,60*(2,37*3+1,20*2+1,80*5+0,60*2)</t>
  </si>
  <si>
    <t>621211000</t>
  </si>
  <si>
    <t xml:space="preserve">Kontaktní zateplení podhledů z minerální vaty, tl. 100mm,  λ=0,036 (W·m-1·K-1)</t>
  </si>
  <si>
    <t>1.PP</t>
  </si>
  <si>
    <t>6,70*(7,65+9,75+7,75)</t>
  </si>
  <si>
    <t>4,15*25,90</t>
  </si>
  <si>
    <t>1000905299</t>
  </si>
  <si>
    <t>1166095926</t>
  </si>
  <si>
    <t>-1851555172</t>
  </si>
  <si>
    <t>-519992391</t>
  </si>
  <si>
    <t>765191R01</t>
  </si>
  <si>
    <t>D+M Oprava stávajících komínů</t>
  </si>
  <si>
    <t>385427903</t>
  </si>
  <si>
    <t>Bude provedeno vyškrabání spár zdiva do min. hloubky 20 mm, vyspárování cementovou spárovací maltou</t>
  </si>
  <si>
    <t>Odbourání stávajících zákrytových desek a budou vybetonovány nové zakrytové desky beton C 25/30 s vleženou KARI sítí 100/100/8</t>
  </si>
  <si>
    <t>Komínová tělesa budou v nadstřešní části opláštěna falcovaným plechem tl. 0,8mm</t>
  </si>
  <si>
    <t>765191R02</t>
  </si>
  <si>
    <t>D+M Trojbudka 150x150x980mm</t>
  </si>
  <si>
    <t>95516103</t>
  </si>
  <si>
    <t>094: Lešení</t>
  </si>
  <si>
    <t>-97235440</t>
  </si>
  <si>
    <t>27,10*10,00+10,80*2,00+1,80*1,50/2*2+1,8*24</t>
  </si>
  <si>
    <t>27,10*10,00+9,50*4,00+5,2*8</t>
  </si>
  <si>
    <t>.</t>
  </si>
  <si>
    <t xml:space="preserve">"dvůr"  15,00+21,60</t>
  </si>
  <si>
    <t xml:space="preserve">"štíty"   1,90+33,50+4,40*2+7,90</t>
  </si>
  <si>
    <t>1,20*(11,30+12,50 +13,20+11,50)</t>
  </si>
  <si>
    <t>1084,52*3</t>
  </si>
  <si>
    <t xml:space="preserve">PŘÍPLATEK ZA POUŽITÍ  za každý den</t>
  </si>
  <si>
    <t>1084,52*3*30</t>
  </si>
  <si>
    <t>Demontáž ochranné sítě z textilie z umělých vláken</t>
  </si>
  <si>
    <t>096: Bourání</t>
  </si>
  <si>
    <t>978015341</t>
  </si>
  <si>
    <t>Otlučení vnější vápenné nebo vápenocementové vnější omítky stupně členitosti 1 a 2 rozsahu do 30%</t>
  </si>
  <si>
    <t xml:space="preserve">"dle omytí"  951,308</t>
  </si>
  <si>
    <t>0,60*1,80*3+1,80*0,90</t>
  </si>
  <si>
    <t>(1,19*1,20+1,20*0,525)*2</t>
  </si>
  <si>
    <t>1,20*0,60*2</t>
  </si>
  <si>
    <t>2,04*0,56*2</t>
  </si>
  <si>
    <t>1,43*1,07</t>
  </si>
  <si>
    <t>1,57*0,80</t>
  </si>
  <si>
    <t>Vybourání kovových dveřních zárubní pl přes 2 m2</t>
  </si>
  <si>
    <t>0,96*2,13+0,905*1,99+2,40*1,15</t>
  </si>
  <si>
    <t>978012191</t>
  </si>
  <si>
    <t>Otlučení vnitřní vápenné nebo vápenocementové omítky stropů rákosových v rozsahu do 100 %</t>
  </si>
  <si>
    <t>28,40*2,40*2+9,80*2,40*2+5,00*2</t>
  </si>
  <si>
    <t>9,50*27,10+67,75</t>
  </si>
  <si>
    <t>712300800</t>
  </si>
  <si>
    <t>Odstranění souvrství na ploché střeše</t>
  </si>
  <si>
    <t>764430800</t>
  </si>
  <si>
    <t>Demontáž oplechování</t>
  </si>
  <si>
    <t>48,022*4</t>
  </si>
  <si>
    <t>ODVOZ SUTI NA SKLÁDKU VCETNE POPLATKU ZA SLOZ, do 20 km</t>
  </si>
  <si>
    <t>7650000001</t>
  </si>
  <si>
    <t>Stržení stávající krytiny (eternitu) s bedněním včetně likvidace ve zvláštním režimu</t>
  </si>
  <si>
    <t>28,40*13,80*1,639</t>
  </si>
  <si>
    <t>7650000R01</t>
  </si>
  <si>
    <t>Příplatek za práci s nebezpečným odpadem</t>
  </si>
  <si>
    <t>1260735982</t>
  </si>
  <si>
    <t>765191911</t>
  </si>
  <si>
    <t>Demontáž pojistné hydroizolační fólie kladené ve sklonu přes 30°</t>
  </si>
  <si>
    <t>718193511</t>
  </si>
  <si>
    <t>-1890903293</t>
  </si>
  <si>
    <t>712: Povlakové krytiny</t>
  </si>
  <si>
    <t>712341001</t>
  </si>
  <si>
    <t>Povlakové krytiny střech pásy přitavením v plné ploše - hydroizolační pás z asfaltu modifikovaného SBS s PES vložkou a minerálním posypem tl. 4 mm / dodávka a montáž</t>
  </si>
  <si>
    <t>712330001</t>
  </si>
  <si>
    <t>Provedení povlakové krytiny střech z podkladní vrstvy pásy na sucho samolepící - hydroizolační pás z asfaltu modifikovaného SBS se skleněnou vložkou tl 4 mm / dodávka a montáž</t>
  </si>
  <si>
    <t>22,00*2</t>
  </si>
  <si>
    <t>712641559</t>
  </si>
  <si>
    <t>Provedení povlakové krytiny střech přes 30° pásy přitavením NAIP</t>
  </si>
  <si>
    <t>-281587214</t>
  </si>
  <si>
    <t>62855001</t>
  </si>
  <si>
    <t>pás asfaltový natavitelný modifikovaný SBS tl 4,0mm s vložkou z polyesterové rohože a spalitelnou PE fólií nebo jemnozrnný minerálním posypem na horním povrchu</t>
  </si>
  <si>
    <t>328081584</t>
  </si>
  <si>
    <t>642,522*1,15 'Přepočtené koeficientem množství</t>
  </si>
  <si>
    <t>712771R01</t>
  </si>
  <si>
    <t>D+M separační vrstvy z prostorové smyčkové rohože tl. 5 mm střechy sklon přes 25°</t>
  </si>
  <si>
    <t>1837443141</t>
  </si>
  <si>
    <t>765191000</t>
  </si>
  <si>
    <t>Difúzně propustná fólie lehkého typu - dodávka a montáž</t>
  </si>
  <si>
    <t>998712203</t>
  </si>
  <si>
    <t>Přesun hmot procentní pro krytiny povlakové v objektech v do 24 m</t>
  </si>
  <si>
    <t>713: Izolace tepelné</t>
  </si>
  <si>
    <t>713140001</t>
  </si>
  <si>
    <t>Tepelná izolace střech plochých lepené - spádové klíny z expandovaného polystyrénu lepené(kotvené) k podkladu, tloušťka 0-45mm / dodávka a montáž</t>
  </si>
  <si>
    <t>71314002</t>
  </si>
  <si>
    <t xml:space="preserve">Tepelná izolace střech plochých lepená skladba R2 - dílce z XPS, tl. 240 mm,  λ=0,035 (W·m-1·K-1),  dodávka a montáž</t>
  </si>
  <si>
    <t>713150001</t>
  </si>
  <si>
    <t xml:space="preserve">Skladba R1 + R1b - Pásy ze skleněných vláken umístěné mezi krokve nebo na stávající nosnou kci,dílce z polystyrénových desek tl. 160 mm,   λ=0,035 (W·m-1·K-1)</t>
  </si>
  <si>
    <t>9,50*27,10+27,1*2,5</t>
  </si>
  <si>
    <t>713150002</t>
  </si>
  <si>
    <t xml:space="preserve">Desky na bázi polyiskyanurátu (PIR), tepelně izolační vrstva tl, 60 mm,  λ=0,022 (W·m-1·K-1) - skladba R1b, dodávka a montáž</t>
  </si>
  <si>
    <t>713150002.1</t>
  </si>
  <si>
    <t xml:space="preserve">Desky na bázi polyiskyanurátu (PIR), tepelně izolační vrstva tl, 80 mm,  λ=0,022 (W·m-1·K-1) - skladba R1, dodávka a montáž</t>
  </si>
  <si>
    <t>208132007</t>
  </si>
  <si>
    <t>518,56-193,36</t>
  </si>
  <si>
    <t>765191001</t>
  </si>
  <si>
    <t>Fólie lehkého typu s hliníkovou vrstvou, spojkami přisponkována k deskám PIR - dodávka a montáž</t>
  </si>
  <si>
    <t>998713203</t>
  </si>
  <si>
    <t>Přesun hmot procentní pro izolace tepelné v objektech v do 24 m</t>
  </si>
  <si>
    <t>763: Konstrukce montované</t>
  </si>
  <si>
    <t>763161721</t>
  </si>
  <si>
    <t>SDK podkroví deska 1xDF 12,5 bez TI dvouvrstvá spodní kce profil CD+UD REI 30</t>
  </si>
  <si>
    <t>763131714</t>
  </si>
  <si>
    <t>SDK podhled základní penetrační nátěr</t>
  </si>
  <si>
    <t>998763403</t>
  </si>
  <si>
    <t>Přesun hmot procentní pro sádrokartonové konstrukce v objektech v do 24 m</t>
  </si>
  <si>
    <t>764: Konstrukce klempířské</t>
  </si>
  <si>
    <t>K01</t>
  </si>
  <si>
    <t>oplechování parapetu okna, , materiál titanzinkový plech, tl. 0,7 mm, barva přírodní, rš 355 mm, d. 1800 mm</t>
  </si>
  <si>
    <t>oplechování parapetu okna, , materiál titanzinkový plech, tl. 0,7 mm, barva přírodní, rš 355 mm, d. 600 mm</t>
  </si>
  <si>
    <t>oplechování parapetu okna, , materiál titanzinkový plech, tl. 0,7 mm, barva přírodní, rš 355 mm, d. 1200 mm</t>
  </si>
  <si>
    <t>K04</t>
  </si>
  <si>
    <t>K07</t>
  </si>
  <si>
    <t>oplechování parapetu dvou sad oken, , materiál titanzinkový plech, tl. 0,7 mm, barva přírodní, rš 355 mm, d. 1200 mm</t>
  </si>
  <si>
    <t>oplechování parapetu okna, , materiál titanzinkový plech, tl. 0,7 mm, barva přírodní, rš 355 mm, d. 2370 mm</t>
  </si>
  <si>
    <t>K11</t>
  </si>
  <si>
    <t>K12</t>
  </si>
  <si>
    <t>oplechování parapetu okna, , materiál titanzinkový plech, tl. 0,7 mm, barva přírodní, rš 355 mm, d. 2380 mm</t>
  </si>
  <si>
    <t>K13</t>
  </si>
  <si>
    <t>oplechování parapetu okna, , materiál titanzinkový plech, tl. 0,7 mm, barva přírodní, rš 355 mm, d. 2000 mm</t>
  </si>
  <si>
    <t>K14</t>
  </si>
  <si>
    <t>K15</t>
  </si>
  <si>
    <t>oplechování parapetu okna, , materiál titanzinkový plech, tl. 0,7 mm, barva přírodní, rš 355 mm, d. 590 mm</t>
  </si>
  <si>
    <t>K16</t>
  </si>
  <si>
    <t>oplechování parapetu okna, , materiál titanzinkový plech, tl. 0,7 mm, barva přírodní, rš 355 mm, d. 2040 mm</t>
  </si>
  <si>
    <t>K17</t>
  </si>
  <si>
    <t>oplechování parapetu okna, , materiál titanzinkový plech, tl. 0,7 mm, barva přírodní, rš 355 mm, d. 1430 mm</t>
  </si>
  <si>
    <t>oplechování římsy v 1.NP, materiál titanzinkový plech, tl. 0,7 mm, barva přírodní, rš 295 mm</t>
  </si>
  <si>
    <t>oplechování parapetu okna, , materiál titanzinkový plech, tl. 0,7 mm, barva přírodní, rš 355 mm, d. 800 mm</t>
  </si>
  <si>
    <t>K21A</t>
  </si>
  <si>
    <t>oplechování říms, materiál titanzinkový plech, tl. 0,7 mm, barva přírodní, rš 295 mm</t>
  </si>
  <si>
    <t>K22</t>
  </si>
  <si>
    <t>okapní žlab průměrz 150 mm, materiál titanzinkový plech, tl. 0,7 mm, barva přírodní, rš 188 mm</t>
  </si>
  <si>
    <t>K23</t>
  </si>
  <si>
    <t>svod dešťové kanalizace svislé vody průměr 100 mm, materiál titanzinkový plech, tl. 0,7 mm, barva přírodní, rš 314 mm- ale stávající</t>
  </si>
  <si>
    <t>K24</t>
  </si>
  <si>
    <t>oplechování komínů - celoplošně, tl. 0,7 mm, Al plech</t>
  </si>
  <si>
    <t>K25</t>
  </si>
  <si>
    <t>Typový střešní výlez 600x600mm, specifikace dle PD</t>
  </si>
  <si>
    <t>327311676</t>
  </si>
  <si>
    <t>K26</t>
  </si>
  <si>
    <t xml:space="preserve">Oplechování okapnice, TiZn plech 0,7mm, r.š. 195mm,  barva přírodní, specifikace dle PD</t>
  </si>
  <si>
    <t>394114008</t>
  </si>
  <si>
    <t>K27</t>
  </si>
  <si>
    <t xml:space="preserve">Žlabový kotlík čtverhranný, TiZn 0,7mm, barva přírodní,  specifikace dle PD</t>
  </si>
  <si>
    <t>-2018285505</t>
  </si>
  <si>
    <t>K28</t>
  </si>
  <si>
    <t>Nástřešní žlab, Al plech 0,8mm, r.š. 660mm, specifikace dle PD</t>
  </si>
  <si>
    <t>-1260055128</t>
  </si>
  <si>
    <t>764002851</t>
  </si>
  <si>
    <t>Demontáž oplechování parapetů do suti</t>
  </si>
  <si>
    <t>-217009342</t>
  </si>
  <si>
    <t>17*1,8+3*0,6+2*1,2+1,8*7+1,2*4+1,8+1,8+4*1,2+3*2,37+2*1,2+5*1,8+2*2,38+2*2+2+0,6+2*2,04+1,5+2*5</t>
  </si>
  <si>
    <t>764002861</t>
  </si>
  <si>
    <t>Demontáž oplechování říms a ozdobných prvků do suti</t>
  </si>
  <si>
    <t>1350564311</t>
  </si>
  <si>
    <t>79,5+63,5</t>
  </si>
  <si>
    <t>764004801</t>
  </si>
  <si>
    <t>Demontáž podokapního žlabu do suti</t>
  </si>
  <si>
    <t>-282772721</t>
  </si>
  <si>
    <t>764004861</t>
  </si>
  <si>
    <t>Demontáž svodu do suti</t>
  </si>
  <si>
    <t>2080784233</t>
  </si>
  <si>
    <t>764001891</t>
  </si>
  <si>
    <t>Demontáž úžlabí do suti</t>
  </si>
  <si>
    <t>-1629324182</t>
  </si>
  <si>
    <t>764121453</t>
  </si>
  <si>
    <t>D+M Krytina střechy rovné ze šablon z Al plechu do 10 ks/m2 sklonu do 60°</t>
  </si>
  <si>
    <t>134349270</t>
  </si>
  <si>
    <t xml:space="preserve">"Nová střešní krytina bude provedena včetně všech tvarovek pro stáv. kanalizace, prostupy, kabelové vedení, odvětrání hřebene a nároží, lemování </t>
  </si>
  <si>
    <t>komínu a úžlabí, okapová hrany, bezpečnostní háky, sněhové zábrany</t>
  </si>
  <si>
    <t>Prvky budou systémové dle zvoleného dodavatele krytiny</t>
  </si>
  <si>
    <t>642,522</t>
  </si>
  <si>
    <t>998764203</t>
  </si>
  <si>
    <t>Přesun hmot procentní pro konstrukce klempířské v objektech v do 24 m</t>
  </si>
  <si>
    <t>765: Konstrukce tesařské</t>
  </si>
  <si>
    <t>762342400</t>
  </si>
  <si>
    <t>Kontralatě na krokve, KVH latě rozměr 40x60 mm - dodávka a montáž včetně imregnace</t>
  </si>
  <si>
    <t>762301000</t>
  </si>
  <si>
    <t xml:space="preserve">Přídavné dřevěné profily,  rozměr 60x60 mm, upevněny ke stávající nosné konstrukci stropu - dodávka a montáž</t>
  </si>
  <si>
    <t>9,50*27,10</t>
  </si>
  <si>
    <t>762812811</t>
  </si>
  <si>
    <t>Demontáž záklopů stropů z hoblovaných prken tl do 32 mm</t>
  </si>
  <si>
    <t>-1928819814</t>
  </si>
  <si>
    <t>"demontáž 60% dle PD" 642,522*0,6</t>
  </si>
  <si>
    <t>"R01+R01B" 518,56</t>
  </si>
  <si>
    <t>762812370</t>
  </si>
  <si>
    <t>Montáž vrchního záklopu z hoblovaných prken na pero a drážku nebo polodrážku</t>
  </si>
  <si>
    <t>-455565960</t>
  </si>
  <si>
    <t>"R03"385,513</t>
  </si>
  <si>
    <t>60515111</t>
  </si>
  <si>
    <t>řezivo jehličnaté boční prkno 20-30mm</t>
  </si>
  <si>
    <t>-1701081350</t>
  </si>
  <si>
    <t>0,024*385,513*1,2</t>
  </si>
  <si>
    <t>998765203</t>
  </si>
  <si>
    <t>Přesun hmot procentní v objektech v do 24 m</t>
  </si>
  <si>
    <t>766.1: Výplně otvorů</t>
  </si>
  <si>
    <t>Plastové okno, rozměr 1800 x 2100 mm, U=0,96 W/Km2, spec. dle PD</t>
  </si>
  <si>
    <t>Plastové okno, rozměr 600 x 1800 mm, U=0,96 W/Km2, spec. dle PD</t>
  </si>
  <si>
    <t>Plastové okno, rozměr 1200 x 2100 mm, U=0,96 W/Km2, spec. dle PD</t>
  </si>
  <si>
    <t>Plastové okno, rozměr 1800 x 1800 mm, U=0,96 W/Km2, spec. dle PD</t>
  </si>
  <si>
    <t>Plastové okno, rozměr 1200 x 1800 mm, U=0,96 W/Km2, spec. dle PD</t>
  </si>
  <si>
    <t>Plastové okno, rozměr 1800 x 1230 mm, U=0,96 W/Km2, spec. dle PD</t>
  </si>
  <si>
    <t>W07</t>
  </si>
  <si>
    <t>Plastové okno, rozměr 1800 x 900 mm, U=0,96 W/Km2, spec. dle PD</t>
  </si>
  <si>
    <t>Plastové okno, rozměr 1200x1190+ 1200x525 mm, U=0,96 W/Km2, spec. dle PD</t>
  </si>
  <si>
    <t>Plastové okno, rozměr 2370 x 900 mm, U=0,96 W/Km2, spec. dle PD</t>
  </si>
  <si>
    <t>Plastové okno, rozměr 1200 x 600 mm, U=0,96 W/Km2, spec. dle PD</t>
  </si>
  <si>
    <t>W11</t>
  </si>
  <si>
    <t>Plastové okno, rozměr 1800 x 600 mm, U=0,96 W/Km2, spec. dle PD</t>
  </si>
  <si>
    <t>W12</t>
  </si>
  <si>
    <t>Plastové okno, rozměr 2380 x 600 mm, U=0,96 W/Km2, spec. dle PD</t>
  </si>
  <si>
    <t>W13</t>
  </si>
  <si>
    <t>Plastové okno, rozměr 2000 x 1440 mm, U=0,96 W/Km2, spec. dle PD</t>
  </si>
  <si>
    <t>W14</t>
  </si>
  <si>
    <t>Plastové okno, rozměr 2000 x 1410 mm, U=0,96 W/Km2, spec. dle PD</t>
  </si>
  <si>
    <t>W15</t>
  </si>
  <si>
    <t>Ocelová otevírací vrata, rozměr 1490+590 x 1360 mm, U=1,2 W/Km2, spec. dle PD</t>
  </si>
  <si>
    <t>W16</t>
  </si>
  <si>
    <t>Plastové okno, rozměr 2040 x 560 mm, U=0,96 W/Km2, spec. dle PD</t>
  </si>
  <si>
    <t>W17</t>
  </si>
  <si>
    <t>Plastové okno, rozměr 1430 x 1070 mm, U=0,96 W/Km2, spec. dle PD</t>
  </si>
  <si>
    <t>W18</t>
  </si>
  <si>
    <t>Plastové vstupní dveře, rozměr 630 x 2130 mm, U=1,0 W/Km2, spec. dle PD</t>
  </si>
  <si>
    <t>W19</t>
  </si>
  <si>
    <t>Plastové vstupní dveře, rozměr 950 x 1990 mm, U=1,0 W/Km2, spec. dle PD</t>
  </si>
  <si>
    <t>W20</t>
  </si>
  <si>
    <t>Plastové vstupní dveře, rozměr 1200 x 2400 mm, U=1,0 W/Km2, spec. dle PD</t>
  </si>
  <si>
    <t>143</t>
  </si>
  <si>
    <t>W21</t>
  </si>
  <si>
    <t>Plastové okno, rozměr 800 x 1570 mm, U=0,96 W/Km2, spec. dle PD</t>
  </si>
  <si>
    <t>parapetní deska interiérová, d 1800 mm</t>
  </si>
  <si>
    <t>145</t>
  </si>
  <si>
    <t>parapetní deska interiérová, d 600 mm</t>
  </si>
  <si>
    <t>parapetní deska interiérová, d 1200 mm</t>
  </si>
  <si>
    <t>147</t>
  </si>
  <si>
    <t>parapetní deska interérová, d 1200 mm</t>
  </si>
  <si>
    <t>149</t>
  </si>
  <si>
    <t>parapetní deska interiérová d 1800 mm</t>
  </si>
  <si>
    <t>P07</t>
  </si>
  <si>
    <t>151</t>
  </si>
  <si>
    <t>parapetní deska interiérová d 2 x 1200 mm</t>
  </si>
  <si>
    <t>parapetní deska interiérová d 2370 mm</t>
  </si>
  <si>
    <t>153</t>
  </si>
  <si>
    <t>parapetní deska interiérová d 1200 mm</t>
  </si>
  <si>
    <t>P11</t>
  </si>
  <si>
    <t>155</t>
  </si>
  <si>
    <t>P12</t>
  </si>
  <si>
    <t>parapetní deska interiérová d 2380 mm</t>
  </si>
  <si>
    <t>P13</t>
  </si>
  <si>
    <t>parapetní deska interiérová d 2000 mm</t>
  </si>
  <si>
    <t>157</t>
  </si>
  <si>
    <t>P14</t>
  </si>
  <si>
    <t>P16</t>
  </si>
  <si>
    <t>parapetní deska interiérová d 2040 mm</t>
  </si>
  <si>
    <t>244</t>
  </si>
  <si>
    <t>159</t>
  </si>
  <si>
    <t>P17</t>
  </si>
  <si>
    <t>parapetní deska interiérová d 1430 mm</t>
  </si>
  <si>
    <t>P21</t>
  </si>
  <si>
    <t>parapetní deska interiérová, d 800 mm</t>
  </si>
  <si>
    <t>161</t>
  </si>
  <si>
    <t>766441822</t>
  </si>
  <si>
    <t>Demontáž parapetních desek dřevěných nebo plastových</t>
  </si>
  <si>
    <t>-255254998</t>
  </si>
  <si>
    <t>1*0,8+1,43*1+2,04*2+2*1+2*2+2,38*2+1,8*5+1,2*2+2,37*3+2*1,2*2+1,8+1,8+1,2*4+1,8*7+1,2*2+17*1,8+3*0,6+2*5</t>
  </si>
  <si>
    <t>998766203</t>
  </si>
  <si>
    <t>Přesun hmot procentní pro konstrukce truhlářské v objektech v do 24 m</t>
  </si>
  <si>
    <t>767: Konstrukce zámečnické</t>
  </si>
  <si>
    <t>163</t>
  </si>
  <si>
    <t>Demontáž stávajícího hromosvodu. Dodávka a montáž kompletního nového hromosvodu z ALMgSi pr. 10mm, jímací tyče 7x, svodů a uzemnění, vč. revize</t>
  </si>
  <si>
    <t>165</t>
  </si>
  <si>
    <t>Z03</t>
  </si>
  <si>
    <t>Revizní lávka typová s dvoustranným zábradlím, provedení dle platné ČSN</t>
  </si>
  <si>
    <t>-1099901809</t>
  </si>
  <si>
    <t>167</t>
  </si>
  <si>
    <t>Typový střešní nášlap 250x420mm, provedení dle platné ČSN</t>
  </si>
  <si>
    <t>1338177420</t>
  </si>
  <si>
    <t>998767203</t>
  </si>
  <si>
    <t>Přesun hmot procentní pro zámečnické konstrukce v objektech v do 24 m</t>
  </si>
  <si>
    <t>784: Malby</t>
  </si>
  <si>
    <t>169</t>
  </si>
  <si>
    <t>1.NP</t>
  </si>
  <si>
    <t>(14,40+2,70+3,65+3,98+3,50+6,50+3,90+1,30+13,00+12,20+3,90+6,50)*3,50</t>
  </si>
  <si>
    <t>2.NP</t>
  </si>
  <si>
    <t>(17,55+7,60+6,55+4,15)*2*3,50</t>
  </si>
  <si>
    <t>3.NP</t>
  </si>
  <si>
    <t>(7,65+9,75+7,75+0,30+0,45+4,15+6,70)*2*2,40</t>
  </si>
  <si>
    <t>275,190</t>
  </si>
  <si>
    <t>171</t>
  </si>
  <si>
    <t>-1449646632</t>
  </si>
  <si>
    <t>784221101</t>
  </si>
  <si>
    <t xml:space="preserve">Dvojnásobné bílé malby  ze směsí za sucha dobře otěruvzdorných v místnostech do 3,80 m</t>
  </si>
  <si>
    <t>173</t>
  </si>
  <si>
    <t>175</t>
  </si>
  <si>
    <t>270</t>
  </si>
  <si>
    <t>272</t>
  </si>
  <si>
    <t>177</t>
  </si>
  <si>
    <t>274</t>
  </si>
  <si>
    <t>276</t>
  </si>
  <si>
    <t>179</t>
  </si>
  <si>
    <t>181</t>
  </si>
  <si>
    <t>ON.07</t>
  </si>
  <si>
    <t>Úprava stávajícího rozvodu plynu</t>
  </si>
  <si>
    <t>414102191</t>
  </si>
  <si>
    <t>SO 05 - Objekt E - stavební řešení</t>
  </si>
  <si>
    <t xml:space="preserve">D1 - </t>
  </si>
  <si>
    <t>D4 - 0062: Úprava povrchů vnější</t>
  </si>
  <si>
    <t>D10 - 712: Povlakové krytiny</t>
  </si>
  <si>
    <t>D16 - 784.1.: Truhlářské výrobky</t>
  </si>
  <si>
    <t>D1</t>
  </si>
  <si>
    <t xml:space="preserve">"okapový chodník"  (17,10+0,70)*0,50*0,12</t>
  </si>
  <si>
    <t>Vodorovné přemístění do 10000 m výkopku/sypaniny z horniny tř. 1 až 4</t>
  </si>
  <si>
    <t>1,068 *1,8</t>
  </si>
  <si>
    <t>-2133518120</t>
  </si>
  <si>
    <t>-1746416433</t>
  </si>
  <si>
    <t>1849720706</t>
  </si>
  <si>
    <t>-1932573666</t>
  </si>
  <si>
    <t xml:space="preserve">"okapový chodník"  (17,10+0,70)*0,50</t>
  </si>
  <si>
    <t xml:space="preserve">"kapový chodník"  (17,10+0,70 +0,50)</t>
  </si>
  <si>
    <t>1.pp</t>
  </si>
  <si>
    <t xml:space="preserve">"u schodiště"  (0,60*1,80*0,50)</t>
  </si>
  <si>
    <t xml:space="preserve">"ostění"  (2,70)*0,15*0,25</t>
  </si>
  <si>
    <t>R31113211</t>
  </si>
  <si>
    <t xml:space="preserve">ZVÝŠENÍ  ATIKY DOZDĚNÍM - ZTRACENE BEDNENI  tloušťka 250 / 300 / 450 mm - vibrolisovaný beton tvárnice prolité betonem, ZVÝŠENÉ ZTRATNÉ</t>
  </si>
  <si>
    <t>objekt E</t>
  </si>
  <si>
    <t xml:space="preserve">"plocha - hh. 11,54 - D1"  (2*20,78+2*10,50+2*0,25*2) *0,45*0,14</t>
  </si>
  <si>
    <t xml:space="preserve">"plocha - hh +7,94 - D3"  (2*21,70+2*6,80) *0,25*0,16</t>
  </si>
  <si>
    <t xml:space="preserve">"plocha viz dwg - hh +3,69 - obvod (39,45)"  (39,45) *0,30*0,24</t>
  </si>
  <si>
    <t xml:space="preserve">"u schodiště"  (0,60*1,80)</t>
  </si>
  <si>
    <t xml:space="preserve">"viz ostění"   300,52 *0,35 </t>
  </si>
  <si>
    <t>1,08 +105,182</t>
  </si>
  <si>
    <t>-1050320873</t>
  </si>
  <si>
    <t>732,694+89,514+347,62*0,4</t>
  </si>
  <si>
    <t>-1938337093</t>
  </si>
  <si>
    <t>-785248538</t>
  </si>
  <si>
    <t>-1591125904</t>
  </si>
  <si>
    <t>-370111289</t>
  </si>
  <si>
    <t>-462033036</t>
  </si>
  <si>
    <t>-2084186611</t>
  </si>
  <si>
    <t>1908496306</t>
  </si>
  <si>
    <t>pohled jižní</t>
  </si>
  <si>
    <t>(10,45*11,65)</t>
  </si>
  <si>
    <t>"odpočet otvorů" -(1,50*1,80*2 )</t>
  </si>
  <si>
    <t>pohled západní</t>
  </si>
  <si>
    <t>(10,40*8,40 )/2</t>
  </si>
  <si>
    <t>"odpočet otvorů" -(2,40*1,80*7)</t>
  </si>
  <si>
    <t>pohled severní</t>
  </si>
  <si>
    <t>(6,80*8,65)*0,5</t>
  </si>
  <si>
    <t>"odpočet otvorů" -(1,80*2,85*2 +6,02*3,00)</t>
  </si>
  <si>
    <t>pohled východní</t>
  </si>
  <si>
    <t>(4,60*4,30*11,65)</t>
  </si>
  <si>
    <t>"odpočet otvorů" -(2,40*1,80*15)</t>
  </si>
  <si>
    <t>-1365669158</t>
  </si>
  <si>
    <t>613742783</t>
  </si>
  <si>
    <t>"2x umytí" 215,295*2</t>
  </si>
  <si>
    <t>"otvory" (1,50*1,80*2 +2,40*1,80*4 +1,50*3,00)</t>
  </si>
  <si>
    <t>"otvory" (2,40*0,60*2 +1,50*0,60)</t>
  </si>
  <si>
    <t>"otvory" (2,40*1,80*7 +0,90*1,20*2)</t>
  </si>
  <si>
    <t>"otvory" (2,40*0,60*2 +0,90*0,60*1)</t>
  </si>
  <si>
    <t>"otvory" (1,80*2,85*2 +6,02*3,00 +3,05*3,00 +2,00*3,85)</t>
  </si>
  <si>
    <t xml:space="preserve">"otvory"  (2,40*1,80*15 +2,05*10,90  +1,60*2,70*2)</t>
  </si>
  <si>
    <t>"otvory" (1,80*0,90*4 +1,20*0,90)</t>
  </si>
  <si>
    <t>162916891</t>
  </si>
  <si>
    <t>λ0,032 (W622711124</t>
  </si>
  <si>
    <t xml:space="preserve">KONTAKTNÍ ZATEPLOVACÍ SYSTÉM - komplet skladba dle PD OP01 z polystyrénových desek, EPS šedý, tl. 140 mm,  λ=0,032 (W·m-1·K-1)</t>
  </si>
  <si>
    <t>(3,95*4,30 +10,40*8,40 +20,48*3,55)</t>
  </si>
  <si>
    <t>"odpočet otvorů" -(2,40*1,80*7 +0,90*1,20*2)</t>
  </si>
  <si>
    <t>(10,45*12,00 +6,80*8,65)</t>
  </si>
  <si>
    <t>"odpočet otvorů" -(1,80*2,85*2 +6,02*3,00 +3,05*3,00 +2,00*3,00)</t>
  </si>
  <si>
    <t xml:space="preserve">KONTAKTNÍ ZATEPLOVACÍ SYSTÉM - komplet skladba dle PD OP02 z polystyrénových desek tl. 120 mm,  λ=0,035 (W·m-1·K-1)</t>
  </si>
  <si>
    <t>-755100109</t>
  </si>
  <si>
    <t xml:space="preserve">(10,45*11,65 +1,05*11,65  +6,65*8,40)+6,65*8,2-25,328</t>
  </si>
  <si>
    <t>"odpočet otvorů" -(1,50*1,80*2 +2,40*1,80*4 +1,50*3,00)</t>
  </si>
  <si>
    <t>(20,48+0,25*2)*11,65+11,65*1,2</t>
  </si>
  <si>
    <t>"odpočet otvorů" -(2,40*1,80*15 +2,05*10,9)</t>
  </si>
  <si>
    <t xml:space="preserve">"atika - stávající + nabetonování"  (20,32+17,4+1,2)*0,25</t>
  </si>
  <si>
    <t>622711124.2</t>
  </si>
  <si>
    <t xml:space="preserve">KONTAKTNÍ ZATEPLOVACÍ SYSTÉM - komplet skladba dle PD OP03 z desek z čedičové vlny, tl. 160 mm,  λ=0,032 (W·m-1·K-1)</t>
  </si>
  <si>
    <t>-1275538535</t>
  </si>
  <si>
    <t>"ostění" (2,40+1,80*2)*0,2*15 +(2,05+10,9*2)*0,2</t>
  </si>
  <si>
    <t xml:space="preserve">KONTAKTNÍ ZATEPLOVACÍ SYSTÉM ostění  š. 250 mm penetrace podkladu disperzním vodou ředitelným nátěrem, desky z extrudovaného polystyrenu tl 40 mm,  λ=0,032 (W·m-1·K-1),  jednosložková lepící hmota na bázi cementu s výztužnou vrstvou skleněné síťoviny</t>
  </si>
  <si>
    <t>"otvory" ((1,50+2*1,80)*2 +(2,40+2*1,80)*4 +1,50+2*3,00)+21*1,5</t>
  </si>
  <si>
    <t>"otvory" ((2,40+2*0,60)*2 +1,50+2*0,60)</t>
  </si>
  <si>
    <t>"otvory" ((2,40+2*1,80)*7 +(0,90+2*1,20)*2)+1,2*13</t>
  </si>
  <si>
    <t>"otvory" ((2,40+2*0,60)*2 +(0,90+2*0,60)*1)</t>
  </si>
  <si>
    <t>"otvory" ((1,80+2*2,85)*2 +6,02+2*3,00 +3,05+2*3,00 +2,00+2*3,85)</t>
  </si>
  <si>
    <t xml:space="preserve">"otvory"  ((2,40+2*1,80)*15 +2,05+2*10,90  +(1,60+2*2,70)*2)</t>
  </si>
  <si>
    <t>"otvory" ((1,80+2*0,90)*4 +1,20+2*0,90)</t>
  </si>
  <si>
    <t>"ostění" 184,34*0,4</t>
  </si>
  <si>
    <t>4,60*4,30 +12,5*3,2</t>
  </si>
  <si>
    <t>"odpočet otvorů" -(1,60*1,90*2)</t>
  </si>
  <si>
    <t>"ostění" 163,28*0,4</t>
  </si>
  <si>
    <t xml:space="preserve">"atika - stávající + nabetonování"  (20,325+10,45+17,25+35)*0,25</t>
  </si>
  <si>
    <t>-1141940863</t>
  </si>
  <si>
    <t>1674478442</t>
  </si>
  <si>
    <t>-1344416151</t>
  </si>
  <si>
    <t>(10,45 +1,05 +6,65) *1,4+10,45*1,2</t>
  </si>
  <si>
    <t>"odpočet otvorů" -(2,40*0,60*2 +1,50*0,60)</t>
  </si>
  <si>
    <t>(3,95 +10,40) *1,4</t>
  </si>
  <si>
    <t>"odpočet otvorů" -(2,40*0,60*2 +0,90*0,60*1)</t>
  </si>
  <si>
    <t>(10,45 +6,80 -2,00) *0,80+10,45*2,1</t>
  </si>
  <si>
    <t>"odpočet otvorů" -(2,00*0,85)</t>
  </si>
  <si>
    <t>(4,45 -1,60*2 +(20,48+0,25*2)) *0,8</t>
  </si>
  <si>
    <t xml:space="preserve">"odpočet otvorů" -(1,80*0,90*4 +1,20*0,90 +2,05*0,70  +1,60*0,80*2)</t>
  </si>
  <si>
    <t xml:space="preserve">(10,45 +1,05  +6,65)</t>
  </si>
  <si>
    <t>(3,95 +10,40 +20,48)</t>
  </si>
  <si>
    <t>(10,45 +6,80)</t>
  </si>
  <si>
    <t xml:space="preserve">(4,60  +(20,48+0,25*2))</t>
  </si>
  <si>
    <t xml:space="preserve">"ostění oken"  347,62</t>
  </si>
  <si>
    <t xml:space="preserve">"pohled jižní"  (13,35*2 +10,05)</t>
  </si>
  <si>
    <t xml:space="preserve">"pohled západní"  (13,20+12,95+5,25)</t>
  </si>
  <si>
    <t xml:space="preserve">"pohled severní"  (13,10*2)</t>
  </si>
  <si>
    <t xml:space="preserve">"pohled východní"  (12,60*4)</t>
  </si>
  <si>
    <t xml:space="preserve">(12,68*2+10,50*2+0,25*2  +4,60+9,95+5,75+4,08)</t>
  </si>
  <si>
    <t>lom fasády - římsa</t>
  </si>
  <si>
    <t>(3,95 +14,50 +4,45)</t>
  </si>
  <si>
    <t xml:space="preserve">"atika - stávající + nabetonování"  (10,75*2+20,68*2+0,25*2)*(0,15+0,25)</t>
  </si>
  <si>
    <t xml:space="preserve">"dozdívka"  ((0,60+0,20)*0,90)</t>
  </si>
  <si>
    <t>"parapety" (1,50*2 +2,40*4 +2,40*2 +1,50) *0,50</t>
  </si>
  <si>
    <t xml:space="preserve">"parapety"  (2,40*7 +0,90*2 +2,40*2 +0,90*1) *0,50</t>
  </si>
  <si>
    <t xml:space="preserve">"parapety"  (1,80*2 +5,90 +3,05) *0,50</t>
  </si>
  <si>
    <t xml:space="preserve">"parapety"  (2,40*15 +2,05 +1,80*5 +1,60*2) *0,50</t>
  </si>
  <si>
    <t>-144252676</t>
  </si>
  <si>
    <t>1161546777</t>
  </si>
  <si>
    <t>-1087652514</t>
  </si>
  <si>
    <t>-1849924647</t>
  </si>
  <si>
    <t xml:space="preserve">(12,45*13,40 +1,05*13,40  +6,65*10,05+28,56*1,5)</t>
  </si>
  <si>
    <t>(3,95*5,30 +10,40*9,60 +20,80*3,70+21,5*3,7)</t>
  </si>
  <si>
    <t>(12,45*13,10 +6,80*9,60)</t>
  </si>
  <si>
    <t xml:space="preserve">(5,60*5,10  +(20,48+0,25*2)*13,05)</t>
  </si>
  <si>
    <t>1206280072</t>
  </si>
  <si>
    <t xml:space="preserve">"předpoklad 3 měs."  1098,582 *2</t>
  </si>
  <si>
    <t xml:space="preserve">PŘÍPLATEK ZA POUŽITÍ     (90 dnů)</t>
  </si>
  <si>
    <t>"předpoklad 60 dnů" 1098,582*90</t>
  </si>
  <si>
    <t>"otvory" (0,90*1,20*2)</t>
  </si>
  <si>
    <t>"otvory" (1,50*1,80*2)</t>
  </si>
  <si>
    <t>"otvory" (2,40*1,80*4 +1,50*3,00)</t>
  </si>
  <si>
    <t>"otvory"(2,40*1,80*7)</t>
  </si>
  <si>
    <t xml:space="preserve">"vstup"  (1,60*2,70*2)</t>
  </si>
  <si>
    <t>8,673 *4</t>
  </si>
  <si>
    <t>ODVOZ SUTI NA SKLÁDKU VCETNE POPLATKU ZA SLOZ, odvoz 20 km</t>
  </si>
  <si>
    <t xml:space="preserve">"plocha - hh. 11,54"  (19,85*9,58)</t>
  </si>
  <si>
    <t>"plocha - hh +7,94" (21,08*6,49)</t>
  </si>
  <si>
    <t xml:space="preserve">"plocha viz dwg - hh +3,69 - obvod (37,05)"  (59,12)</t>
  </si>
  <si>
    <t xml:space="preserve">"plocha - hh. 11,54;"  (20,78*10,50+0,975*0,25*2)</t>
  </si>
  <si>
    <t>"plocha - hh +7,94; " (21,70*6,80)</t>
  </si>
  <si>
    <t>"plocha viz dwg - hh +3,69 - obvod (39,45); " (71,70)</t>
  </si>
  <si>
    <t xml:space="preserve">"vytažení na atiku;" (2*19,85+2*9,58   +2*21,08+2*6,49   +37,05) *0,20</t>
  </si>
  <si>
    <t>468,148*3</t>
  </si>
  <si>
    <t xml:space="preserve">"plocha - hh +7,94;"  (21,70*6,80)</t>
  </si>
  <si>
    <t>"plocha viz dwg - hh +3,69 - obvod (39,45);" (71,70)</t>
  </si>
  <si>
    <t xml:space="preserve">"vytažení na atiku; " (2*19,85+2*9,58   +2*21,08+2*6,49   +37,05) *0,20</t>
  </si>
  <si>
    <t xml:space="preserve">"plocha viz dwg - hh +3,69 - obvod (39,45);"  (71,70)</t>
  </si>
  <si>
    <t xml:space="preserve">"vytažení na atiku;"  (2*19,85+2*9,58   +2*21,08+2*6,49   +37,05) *0,20</t>
  </si>
  <si>
    <t>-1449158011</t>
  </si>
  <si>
    <t>R712000002</t>
  </si>
  <si>
    <t>Keramická dlažba 500/50 na terče</t>
  </si>
  <si>
    <t>781174381</t>
  </si>
  <si>
    <t>R712000122_1</t>
  </si>
  <si>
    <t>DODÁVKA - FOLIE Z MĚKČENÉHO PVC určená k mechanickému kotvení - vyztužená polyesterovou tkaninou (fixovat k podkladu mechanickým kotvením) tl. 1,5 mm</t>
  </si>
  <si>
    <t xml:space="preserve">"vytažení na atiku"  (2*19,85+2*9,58   +2*21,08+2*6,49   +37,05)</t>
  </si>
  <si>
    <t xml:space="preserve">"lem atiky"  (2*19,85+2*9,58   +2*21,08+2*6,49   +37,05) *0,30</t>
  </si>
  <si>
    <t>1970694218</t>
  </si>
  <si>
    <t>objekt E - bez atik</t>
  </si>
  <si>
    <t>"plocha - hh. 11,54; "(19,85*9,58) *2</t>
  </si>
  <si>
    <t xml:space="preserve">"plocha - hh +7,94;"  (21,08*6,49) *2</t>
  </si>
  <si>
    <t>"plocha viz dwg - hh +3,69 - obvod (37,05); " (59,12) *2</t>
  </si>
  <si>
    <t xml:space="preserve">dílce z polystyrénových desek EPS S150,  tl. 120+120 mm, λ=0,035 (W·m-1·K-1)</t>
  </si>
  <si>
    <t xml:space="preserve">"plocha - hh. 11,54;"  (19,85*9,58) *2</t>
  </si>
  <si>
    <t>"plocha viz dwg - hh +3,69 - obvod (37,05);" (59,12) *2</t>
  </si>
  <si>
    <t xml:space="preserve">"zateplení atiky;"  (2*19,85+2*9,58   +2*21,08+2*6,49-11,30-19,00   +37,05-13,60-2,12) *0,40</t>
  </si>
  <si>
    <t xml:space="preserve">dílce z polystyrénových desek tl. 50 mm,  λ=0,035 (W·m-1·K-1)</t>
  </si>
  <si>
    <t xml:space="preserve">"klín na atiku; " (2*19,85+2*9,58   +2*21,08+2*6,49   +37,05)</t>
  </si>
  <si>
    <t>"plocha - hh. 11,54; " (19,85*9,58)</t>
  </si>
  <si>
    <t xml:space="preserve">"plocha - hh +7,94;"  (21,08*6,49)</t>
  </si>
  <si>
    <t xml:space="preserve">"plocha viz dwg - hh +3,69 - obvod (37,05);"  (59,12)</t>
  </si>
  <si>
    <t>713111125</t>
  </si>
  <si>
    <t xml:space="preserve">IZOLACE TEP STROPŮ VRCHEM  lepená</t>
  </si>
  <si>
    <t>-149606601</t>
  </si>
  <si>
    <t>151,50*0,495</t>
  </si>
  <si>
    <t>713000002</t>
  </si>
  <si>
    <t>1594754249</t>
  </si>
  <si>
    <t>151,050*0,495*(0,05+0,025)/2</t>
  </si>
  <si>
    <t>OST01</t>
  </si>
  <si>
    <t>Výměna stávajících střešních vpustí + prodloužení svodu kanalizace, integrovaná PVC manžeta, provedení: svislá vpusť, tepelně izolovaná - dvoustěnná, nevyhřívaná, součástí bude ochranný koš</t>
  </si>
  <si>
    <t>OST02</t>
  </si>
  <si>
    <t xml:space="preserve">Komínky, odvětřání kanalizace s integrovanou manžetou, materiál PVC, výška nad izolaci 300 mm, hloubka pod izolaci min. 300 mm  dešťová krytka</t>
  </si>
  <si>
    <t>-664923210</t>
  </si>
  <si>
    <t>OST03</t>
  </si>
  <si>
    <t xml:space="preserve">Výměna stávajících větracích mřížek a ostatních doplňků fasády, materiál PVC, barva  bílá, obdélníkový tvar, kruhová tvar</t>
  </si>
  <si>
    <t>2088948203</t>
  </si>
  <si>
    <t xml:space="preserve">"plocha - hh. 11,54 - D1;"  (2*20,78+2*10,50+2*0,25*2) *0,55</t>
  </si>
  <si>
    <t xml:space="preserve">"plocha - hh +7,94 - D3;"  (2*21,70+2*6,80) *0,35</t>
  </si>
  <si>
    <t>"plocha viz dwg - hh +3,69 - obvod (39,45); " (39,45) *0,51</t>
  </si>
  <si>
    <t>oplechování parapetu okna, materiál titanzinkový plech, tl. 0,7 mm, barva přírodní, rš 355 mm, d. 2005 mm</t>
  </si>
  <si>
    <t>oplechování parapetu okna, materiál titanzinkový plech, tl. 0,7 mm, barva přírodní, rš 355 mm, d. 5900 mm</t>
  </si>
  <si>
    <t>oplechování parapetu okna, materiál titanzinkový plech, tl. 0,7 mm, barva přírodní, rš 355 mm, d. 3050 mm</t>
  </si>
  <si>
    <t>oplechování parapetu okna, , materiál titanzinkový plech, tl. 0,7 mm, barva přírodní, rš 355 mm, d. 900 mm</t>
  </si>
  <si>
    <t>oplechování atiky o celkové šířce 510 , materiál titanzinkový plech, tl. 0,7 mm, barva přírodní, rš 830 mm</t>
  </si>
  <si>
    <t>oplechování atiky o celkové šířce 310 , materiál titanzinkový plech, tl. 0,7 mm, barva přírodní, rš 585 mm</t>
  </si>
  <si>
    <t>oplechování komínu, materiál titanzinkový plech, tl. 0,7 mm, barva přírodní, rš 665 mm, d. 1115</t>
  </si>
  <si>
    <t>oplechování atiky o celkové šířce 310 , materiál titanzinkový plech, tl. 0,7 mm, barva přírodní, rš 620 mm</t>
  </si>
  <si>
    <t>"parapety;" (1,50*2 +2,40*4 +2,40*2 +1,50)</t>
  </si>
  <si>
    <t>"parapety; " (2,40*7 +0,90*2 +2,40*2 +0,90*1)</t>
  </si>
  <si>
    <t xml:space="preserve">"parapety;"  (1,80*2 +5,90 +3,05)</t>
  </si>
  <si>
    <t>"parapety; " (2,40*15 +2,05 +1,80*5 +1,60*2)</t>
  </si>
  <si>
    <t xml:space="preserve">"atiky;"  (2*19,85+2*9,58+0,25*4   +2*21,08+2*6,49   +37,05)</t>
  </si>
  <si>
    <t>R764000002</t>
  </si>
  <si>
    <t>DEMONTÁŽ LEMOVÁNÍ KOMÍNA</t>
  </si>
  <si>
    <t xml:space="preserve">"komín;"  (1,65*2+0,88*2)</t>
  </si>
  <si>
    <t>Stávající ocelové mříže budou odříznuty + osazeny úhelníky pro odříznuté zpětně položené mříže s kotvami do stávajících svislých stěn - 5 ks á 2,5 m</t>
  </si>
  <si>
    <t>Demontáž a zpětná montáž ocel. žebříku na střechu, prodloužení ocelových kotev, základní nátěr, finální nátěr RAL 9007 - šedý hliník</t>
  </si>
  <si>
    <t>784.1.: Truhlářské výrobky</t>
  </si>
  <si>
    <t>432455910</t>
  </si>
  <si>
    <t>Plastové okno, rozměr 2400 x 1800 mm, U=0,96 W/Km2, spec. dle PD</t>
  </si>
  <si>
    <t>Plastové okno, rozměr 2050 x 10900 mm, U=0,96 W/Km2, spec. dle PD</t>
  </si>
  <si>
    <t>Plastové vstupní dveře, rozměr 1625 x 2700 mm, U=1,0 W/Km2, spec. dle PD</t>
  </si>
  <si>
    <t>Plastové vstupní dveře, rozměr 1600 x 2700 mm, U=1,0 W/Km2, spec. dle PD</t>
  </si>
  <si>
    <t>Plastové okno, rozměr 5900 x 3000 mm, U=0,96 W/Km2, spec. dle PD</t>
  </si>
  <si>
    <t>Plastové okno, rozměr 3850 x 5050 mm, U=0,96 W/Km2, spec. dle PD</t>
  </si>
  <si>
    <t>Plastové okno, rozměr 900 x 1200 mm, U=0,96 W/Km2, spec. dle PD</t>
  </si>
  <si>
    <t>Plastové okno, rozměr 1500 x 1800 mm, U=0,96 W/Km2, spec. dle PD</t>
  </si>
  <si>
    <t>Plastové okno, rozměr 2400 x 600 mm, U=0,96 W/Km2, spec. dle PD</t>
  </si>
  <si>
    <t>Plastové okno, rozměr 1500 x 600 mm, U=0,96 W/Km2, spec. dle PD</t>
  </si>
  <si>
    <t>Plastové okno, rozměr 1200 x 900 mm, U=0,96 W/Km2, spec. dle PD</t>
  </si>
  <si>
    <t>Plastové okno, rozměr 1800 x 2850 mm, U=0,96 W/Km2, spec. dle PD</t>
  </si>
  <si>
    <t>Plastové okno, rozměr 900 x 600 mm, U=0,96 W/Km2, spec. dle PD</t>
  </si>
  <si>
    <t>parapetní deska interérová, d 5900 mm</t>
  </si>
  <si>
    <t>parapetní deska interiérová d 3050 mm</t>
  </si>
  <si>
    <t>parapetní deska interiérová d 1500 mm</t>
  </si>
  <si>
    <t>parapetní deska interiérová d 2400 mm</t>
  </si>
  <si>
    <t>1792669517</t>
  </si>
  <si>
    <t>1924093561</t>
  </si>
  <si>
    <t>-255629033</t>
  </si>
  <si>
    <t>-561137807</t>
  </si>
  <si>
    <t>-521614956</t>
  </si>
  <si>
    <t>-155145879</t>
  </si>
  <si>
    <t>"parapety; "(1,50*2 +2,40*4 +2,40*2 +1,50)</t>
  </si>
  <si>
    <t xml:space="preserve">"parapety;"  (2,40*7 +0,90*2 +2,40*2 +0,90*1)</t>
  </si>
  <si>
    <t xml:space="preserve">"parapety;"  (2,40*15 +2,05 +1,80*5)</t>
  </si>
  <si>
    <t xml:space="preserve">"rohože+rám angl dvorky;"  (14,80*0,55)</t>
  </si>
  <si>
    <t>290414555</t>
  </si>
  <si>
    <t>-1106545566</t>
  </si>
  <si>
    <t>-513614769</t>
  </si>
  <si>
    <t>SO 05.2 - Objekt E - ELEKTRO</t>
  </si>
  <si>
    <t>Dozbrojení rozvaděče RJ43, pavilon "E" 2.NP, dle výkresové dokumentace</t>
  </si>
  <si>
    <t>-455281391</t>
  </si>
  <si>
    <t>-1659844439</t>
  </si>
  <si>
    <t>1609554438</t>
  </si>
  <si>
    <t>-551873419</t>
  </si>
  <si>
    <t>-1457642187</t>
  </si>
  <si>
    <t>1031004631</t>
  </si>
  <si>
    <t>-1567003677</t>
  </si>
  <si>
    <t>-319861303</t>
  </si>
  <si>
    <t>88828063</t>
  </si>
  <si>
    <t>1721319101</t>
  </si>
  <si>
    <t>437698204</t>
  </si>
  <si>
    <t>-681782904</t>
  </si>
  <si>
    <t>-369761990</t>
  </si>
  <si>
    <t>-1433258494</t>
  </si>
  <si>
    <t>-1830443209</t>
  </si>
  <si>
    <t>1100*0,01 'Přepočtené koeficientem množství</t>
  </si>
  <si>
    <t>-1547570099</t>
  </si>
  <si>
    <t>1786222290</t>
  </si>
  <si>
    <t>SO 06 - Objekt F - stavební řešení</t>
  </si>
  <si>
    <t>D3 - 0061: Úprava povrchů vnitřní</t>
  </si>
  <si>
    <t>D6 - 0094: Lešení, systémové bednění a stavební výtahy</t>
  </si>
  <si>
    <t>D7 - 0096: Bourací práce</t>
  </si>
  <si>
    <t>D9 - 712.: Povlakové krytiny</t>
  </si>
  <si>
    <t>D10 - 713.: Izolace tepelné</t>
  </si>
  <si>
    <t>D11 - 720.: Zdravotní technika</t>
  </si>
  <si>
    <t>D12 - 762.: Konstrukce tesařské</t>
  </si>
  <si>
    <t>D13 - 764.: Konstrukce klempířské</t>
  </si>
  <si>
    <t>D14 - 767.: Konstrukce zámečnické</t>
  </si>
  <si>
    <t>D15 - 7681: Výplně otvorů</t>
  </si>
  <si>
    <t>D16 - 784.: Malby</t>
  </si>
  <si>
    <t>D17 - VN: Vedlejší náklady</t>
  </si>
  <si>
    <t>D18 - ON: Ostatní náklady</t>
  </si>
  <si>
    <t>24,15*0,50*0,12</t>
  </si>
  <si>
    <t>1,449*1,8</t>
  </si>
  <si>
    <t>24,15*0,50</t>
  </si>
  <si>
    <t>24,15+0,50*2</t>
  </si>
  <si>
    <t>-585369786</t>
  </si>
  <si>
    <t>-861007185</t>
  </si>
  <si>
    <t>2119386217</t>
  </si>
  <si>
    <t>-1469847066</t>
  </si>
  <si>
    <t>283,36*0,25</t>
  </si>
  <si>
    <t>-779942864</t>
  </si>
  <si>
    <t>246,787+37,47+735,13+314,190*0,4</t>
  </si>
  <si>
    <t>-847503151</t>
  </si>
  <si>
    <t>-1475464400</t>
  </si>
  <si>
    <t>908493410</t>
  </si>
  <si>
    <t>-1839890628</t>
  </si>
  <si>
    <t>-743938618</t>
  </si>
  <si>
    <t>-1049800219</t>
  </si>
  <si>
    <t>1462335340</t>
  </si>
  <si>
    <t>západ</t>
  </si>
  <si>
    <t>24,30*13,2*0,8</t>
  </si>
  <si>
    <t>východ</t>
  </si>
  <si>
    <t>25,62*1,8</t>
  </si>
  <si>
    <t>jih</t>
  </si>
  <si>
    <t>plocha měřená z pdf</t>
  </si>
  <si>
    <t>160,80</t>
  </si>
  <si>
    <t>odpočet oken</t>
  </si>
  <si>
    <t>"w04" -(1,5*1,5)*7</t>
  </si>
  <si>
    <t>"w06;" -(2,40*3,60)</t>
  </si>
  <si>
    <t>"w07" -(1,2*0,6)</t>
  </si>
  <si>
    <t>"w08;" -1,40*2,115</t>
  </si>
  <si>
    <t>"w09" -(1,4*2,115)</t>
  </si>
  <si>
    <t>"w10; "-(1,40*2,115)</t>
  </si>
  <si>
    <t>940659474</t>
  </si>
  <si>
    <t>"w01;" (2,40*2,10)*19</t>
  </si>
  <si>
    <t>"w02; "(1,20*2,10)*15</t>
  </si>
  <si>
    <t>"w03;" (40*1,50)*3</t>
  </si>
  <si>
    <t>"w04;" (1,50*1,50)*7</t>
  </si>
  <si>
    <t>"w05;" (1,20*3,60)</t>
  </si>
  <si>
    <t>"w06;" (2,40*3,60)</t>
  </si>
  <si>
    <t>"w07;" (1,20*0,60)</t>
  </si>
  <si>
    <t>"w08;" (1,40*2,115)</t>
  </si>
  <si>
    <t>"w09; "(1,40*2,115)</t>
  </si>
  <si>
    <t>"w10; "(1,40*2,115)</t>
  </si>
  <si>
    <t>-1384582445</t>
  </si>
  <si>
    <t>"2x umytí" 351,873*2</t>
  </si>
  <si>
    <t>-2033292952</t>
  </si>
  <si>
    <t xml:space="preserve">KONTAKTNÍ ZATEPLOVACÍ SYSTÉM - komplet skladba  OP01/OP03 z polystyrénových desek, EPS šedý, tl. 140 mm,   λ=0,032 (W·m-1·K-1)</t>
  </si>
  <si>
    <t>východní pohled</t>
  </si>
  <si>
    <t>(8,05+6,7+1,2)*12,65+12,65*4,2+5,5*2,5</t>
  </si>
  <si>
    <t>"w05;" -1,20*3,60</t>
  </si>
  <si>
    <t>"w02;" -1,20*2,10*2</t>
  </si>
  <si>
    <t>"w04;" -1,50*1,50*2</t>
  </si>
  <si>
    <t>"w01;" -2,40*2,10*1</t>
  </si>
  <si>
    <t>"w09; "-(1,40*2,115)</t>
  </si>
  <si>
    <t xml:space="preserve">KONTAKTNÍ ZATEPLOVACÍ SYSTÉM - komplet skladba  OP02 - sokl z XPS, tl. 120 mm,  λ=0,035 (W·m-1·K-1)</t>
  </si>
  <si>
    <t>1404992745</t>
  </si>
  <si>
    <t>sokl 300 mm nad terén</t>
  </si>
  <si>
    <t>24,30*0,30+32,5*0,3</t>
  </si>
  <si>
    <t>25,50*0,30+17,1*0,3</t>
  </si>
  <si>
    <t>1,90+3,35+2,4</t>
  </si>
  <si>
    <t xml:space="preserve">KONTAKTNÍ ZATEPLOVACÍ SYSTÉM - komplet skladba  OP4 z desek z čedičové vlny, tl. 160 mm,   λ=0,032 (W·m-1·K-1)</t>
  </si>
  <si>
    <t>-592701693</t>
  </si>
  <si>
    <t>24,30*13,2+24,3*2,5+40</t>
  </si>
  <si>
    <t>(25,62+6,70+0,50)*12,8+25,62*1,8</t>
  </si>
  <si>
    <t>(8,13)*(0,52+1,005)</t>
  </si>
  <si>
    <t>160,80+3,70+6,90</t>
  </si>
  <si>
    <t>"w01;" -2,40*2,10*19</t>
  </si>
  <si>
    <t>"w02;" -1,20*2,10*15</t>
  </si>
  <si>
    <t>"w03"- (2,4*1,5)*3</t>
  </si>
  <si>
    <t>-233,037</t>
  </si>
  <si>
    <t xml:space="preserve">KONTAKTNÍ ZATEPLOVACÍ SYSTÉM ostění  š. 250 mm penetrace podkladu disperzním vodou ředitelným nátěrem, desky z XPS, tl 40 mm, λ=0,032 (W·m-1·K-1),  jednosložková lepící hmota na bázi cementu s výztužnou vrstvou skleněné síťoviny</t>
  </si>
  <si>
    <t>"w01;"(2,40+2*2,10)*19+19*1,2</t>
  </si>
  <si>
    <t>"w02; "(1,20+2*2,10)*15</t>
  </si>
  <si>
    <t>"w03;"(2,40+2*1,50)*3</t>
  </si>
  <si>
    <t>"w04; "(1,50+2*1,50)*7</t>
  </si>
  <si>
    <t>"w05; " (1,20+2*3,60)</t>
  </si>
  <si>
    <t>"w06; "(2,40+2*3,60)</t>
  </si>
  <si>
    <t>"w07;" (1,20+2*0,60)</t>
  </si>
  <si>
    <t>"w08;" (1,40+2*2,115)</t>
  </si>
  <si>
    <t>"w09;" (1,40+2*2,115)</t>
  </si>
  <si>
    <t>"w10;" (1,40+2*2,115)</t>
  </si>
  <si>
    <t>667917306</t>
  </si>
  <si>
    <t>1988305666</t>
  </si>
  <si>
    <t>88967395</t>
  </si>
  <si>
    <t xml:space="preserve">Skládáná fasáda z velkoformátových desek, imitace monolitického betonu, kompletní provedení </t>
  </si>
  <si>
    <t>-1790864266</t>
  </si>
  <si>
    <t>"OP" 928,167-233,037</t>
  </si>
  <si>
    <t>"ostění" 314,19*0,4</t>
  </si>
  <si>
    <t>24,30</t>
  </si>
  <si>
    <t>25,50-1,60+0,20*2</t>
  </si>
  <si>
    <t>18,80-1,60+0,20*2</t>
  </si>
  <si>
    <t>ostění oken</t>
  </si>
  <si>
    <t>"w01; "(2,40+2*2,10)*19</t>
  </si>
  <si>
    <t>"w02;"(1,20+2*2,10)*15</t>
  </si>
  <si>
    <t>"w03;" (2,40+2*1,50)*3</t>
  </si>
  <si>
    <t>"w04;" (1,50+2*1,50)*7</t>
  </si>
  <si>
    <t>"w05;" (1,20+2*3,60)</t>
  </si>
  <si>
    <t>"w06;" (2,40+2*3,60)</t>
  </si>
  <si>
    <t>nároží budov</t>
  </si>
  <si>
    <t>8,40+10,90+12,10+11,40+48,6</t>
  </si>
  <si>
    <t>"w01; "(2,40)*19*0,50</t>
  </si>
  <si>
    <t>"w02;" (1,20)*15*0,50</t>
  </si>
  <si>
    <t>"w03;" (2,40)*3*0,50</t>
  </si>
  <si>
    <t>"w04;" (1,50)*7*0,50</t>
  </si>
  <si>
    <t>"w05;" (1,20)*0,50</t>
  </si>
  <si>
    <t>"w06;" (2,40)*0,50</t>
  </si>
  <si>
    <t>"w06;" (1,20)*0,50</t>
  </si>
  <si>
    <t>1479327802</t>
  </si>
  <si>
    <t>1479871749</t>
  </si>
  <si>
    <t>1410156727</t>
  </si>
  <si>
    <t>-747415448</t>
  </si>
  <si>
    <t>(24,20+0,90*2)*(11,88-0,46)+11,88*1,5</t>
  </si>
  <si>
    <t>(25,55+0,90*2)*(11,88+0,15)+11,88*2,5</t>
  </si>
  <si>
    <t>6,70*(11,88-3,92)</t>
  </si>
  <si>
    <t>18,715*(8,28+10,84)/2</t>
  </si>
  <si>
    <t>905,708*3</t>
  </si>
  <si>
    <t>974738766</t>
  </si>
  <si>
    <t>PŘÍPLATEK ZA POUŽITÍ</t>
  </si>
  <si>
    <t>905,708*3*30</t>
  </si>
  <si>
    <t>"w02;" (1,20*2,10)*15</t>
  </si>
  <si>
    <t>"w03;" (2,40*1,50)*3</t>
  </si>
  <si>
    <t>"w05; "(1,20*3,60)</t>
  </si>
  <si>
    <t>"w09;" (1,40*2,115)</t>
  </si>
  <si>
    <t>"w10;" (1,40*2,115)</t>
  </si>
  <si>
    <t>13,551*4</t>
  </si>
  <si>
    <t>plocha viz pdf vykres</t>
  </si>
  <si>
    <t>R01</t>
  </si>
  <si>
    <t>366,30</t>
  </si>
  <si>
    <t>R02</t>
  </si>
  <si>
    <t>53,70</t>
  </si>
  <si>
    <t>366,03*3</t>
  </si>
  <si>
    <t>"atika svisle;" 122,80*0,40</t>
  </si>
  <si>
    <t>366,03</t>
  </si>
  <si>
    <t xml:space="preserve">DODAVKA   TEXTILIE Z NETKANYCH POLYPROPYLENOVYCH VLAKEN o plošné hmotnosti 300.gm - 2</t>
  </si>
  <si>
    <t>415,15*1,1</t>
  </si>
  <si>
    <t xml:space="preserve">DODAVKA   TEXTILIE Z NETKANYCH POLYPROPYLENOVYCH VLAKEN o plošné hmotnosti 500.gm - 2</t>
  </si>
  <si>
    <t>931314004</t>
  </si>
  <si>
    <t>415,15*1,1*2</t>
  </si>
  <si>
    <t xml:space="preserve">DODAVKA  FOLIE Z MĚKČENÉHO PVC URČENÁ k mechanickému kotvení vyztužená polyesterovou  rohoží</t>
  </si>
  <si>
    <t>532208528</t>
  </si>
  <si>
    <t>712341559</t>
  </si>
  <si>
    <t>Provedení povlakové krytiny střech do 10° pásy NAIP přitavením v plné ploše</t>
  </si>
  <si>
    <t>-1358309289</t>
  </si>
  <si>
    <t>53,70*3</t>
  </si>
  <si>
    <t>R712000010</t>
  </si>
  <si>
    <t xml:space="preserve">Samolepící modifikovaný asfaltový pás tl 4. mm  - dodávka</t>
  </si>
  <si>
    <t>885651847</t>
  </si>
  <si>
    <t>53,7</t>
  </si>
  <si>
    <t>R712000011</t>
  </si>
  <si>
    <t>Hydroizolační pás z asfaltu modifikovaného SBS se skleněnou vložkou tl. 4 mm - dodávka</t>
  </si>
  <si>
    <t>-1964324622</t>
  </si>
  <si>
    <t>R712000012</t>
  </si>
  <si>
    <t>Hydroizolační pás z asfaltu modifikovaného SBS s PES vložkou a minerálním posypem tl. 4 mm - dodávka</t>
  </si>
  <si>
    <t>1325682240</t>
  </si>
  <si>
    <t>"tika svisle;" 122,80*0,40</t>
  </si>
  <si>
    <t>122,80</t>
  </si>
  <si>
    <t>-513957842</t>
  </si>
  <si>
    <t>366,30*2</t>
  </si>
  <si>
    <t>53,70*2</t>
  </si>
  <si>
    <t>713000000</t>
  </si>
  <si>
    <t xml:space="preserve">dílce z polystyrénových desek  EPS 150 S, tl. 120+120 mm,  λ=0,035 (W·m-1·K-1)</t>
  </si>
  <si>
    <t>122,80*0,50</t>
  </si>
  <si>
    <t>Montáž izolace tepelné spodem stropů lepením rohoží, pásů, dílců, desek</t>
  </si>
  <si>
    <t>122,80*0,495</t>
  </si>
  <si>
    <t>122,80*0,495*(0,05+0,025)/2</t>
  </si>
  <si>
    <t>MONTAZ A DODAVKA ATIK NABEHOVEHO KLINU</t>
  </si>
  <si>
    <t>oplechování parapetu okna, materiál titanzinkový plech, tl. 0,7 mm, barva přírodní, rš 355 mm, d. 1200 mm</t>
  </si>
  <si>
    <t>oplechování parapetu okna,materiál titanzinkový plech, tl. 0,7 mm, barva přírodní, rš 355 mm, d. 2400 mm</t>
  </si>
  <si>
    <t xml:space="preserve">oplechování parapetu okna, materiál titanzinkový plech, tl. 0,7 mm, barva přírodní, rš 355 mm, d.  1200 mm</t>
  </si>
  <si>
    <t>oplechování elektro skříně, materiál titanzinkový plech, tl. 0,7 mm, barva přírodní, rš 495 mm, d. 1600 mm</t>
  </si>
  <si>
    <t xml:space="preserve">svod dešťové kanalizace, materiál titanzinkový plech, tl. 0,7 mm, barva přírodní, rš 400 mm, d.  3900 mm</t>
  </si>
  <si>
    <t xml:space="preserve">okapní žlab, materiál titanzinkový plech, tl. 0,7 mm, barva přírodní, rš 391 mm, d.  8200 mm</t>
  </si>
  <si>
    <t>oplechování atiky o celkové šířce 495 mm , materiál titanzinkový plech, tl. 0,7 mm, barva přírodní, rš 815 mm,</t>
  </si>
  <si>
    <t>oplechování atiky o celkové šířce 355 mm , materiál titanzinkový plech, tl. 0,7 mm, barva přírodní, rš 595 mm,</t>
  </si>
  <si>
    <t>oplechování stávající šachty s krycí manžetou, materiál titanzinkový plech, tl. 0,7 mm, barva přírodní, rš 360 mm,</t>
  </si>
  <si>
    <t>oplechování komínu Schidel s krycí manžetou, materiál titanzinkový plech, tl. 0,7 mm, barva přírodní,</t>
  </si>
  <si>
    <t>žlabový kotlík čtverhranný + 2 čela pro svod 100 x 100 mm, materiál titanzinkový plech, tl. 0,7 mm, barva přírodní,</t>
  </si>
  <si>
    <t>lemování okapů- okapnice, materiál titanzinkový plech, tl. 0,7 mm, barva přírodní, rš 295 mm</t>
  </si>
  <si>
    <t>oplechování šachty atiky, materiál titanzinkový plech, tl. 0,7 mm, barva přírodní, rš 240 mm,</t>
  </si>
  <si>
    <t>K18</t>
  </si>
  <si>
    <t>oplechování soklu, materiál titanzinkový plech, tl. 0,7 mm, barva přírodní, rš 155 mm</t>
  </si>
  <si>
    <t>"w01;" (2,40)*19</t>
  </si>
  <si>
    <t>"w02;" (1,20)*15</t>
  </si>
  <si>
    <t>"w03;" (2,40)*3</t>
  </si>
  <si>
    <t>"w04;" (1,50)*7</t>
  </si>
  <si>
    <t>"w05;"(1,20)</t>
  </si>
  <si>
    <t>"w06;"(2,40)</t>
  </si>
  <si>
    <t>"w07; "1,20</t>
  </si>
  <si>
    <t>Demontáž oplechování zdí rš 600 mm</t>
  </si>
  <si>
    <t>"atika" 122,80</t>
  </si>
  <si>
    <t>Demontáž žlab podokapní půlkruhový rovný rš 250 mm do 30°</t>
  </si>
  <si>
    <t>Demontáž trouby kruhové průměr 120 mm</t>
  </si>
  <si>
    <t>Demontáž kotlík kónický do 30°</t>
  </si>
  <si>
    <t>Stávající ocelové zábradlí -demontáž, zpětná montáž, bude zkráceno z důvodu zateplení + obroušeno, nutno doplnit kotevní svislé podpěry, 2 x základní nátěr, finální nátěr RAL 9007 - šedý hliník</t>
  </si>
  <si>
    <t>Oka záchytného systému, sloužící k čištění fasády, materiál kruhová tyč broušená leštěná, DIN 670, průměr 20 mm ve spodní části se závitem, žárově pozinkovaná ocel</t>
  </si>
  <si>
    <t>7681: Výplně otvorů</t>
  </si>
  <si>
    <t>840869000</t>
  </si>
  <si>
    <t>Plastové okno, rozměr 2400 x 1500 mm, U=0,96 W/Km2, spec. dle PD</t>
  </si>
  <si>
    <t>Plastové okno, rozměr 1200 x 1500 mm, U=0,96 W/Km2, spec. dle PD</t>
  </si>
  <si>
    <t>Plastové okno, rozměr 1200 x 3600 mm, U=0,96 W/Km2, spec. dle PD</t>
  </si>
  <si>
    <t>Plastové okno, rozměr 2400 x 3600 mm, U=0,96 W/Km2, spec. dle PD</t>
  </si>
  <si>
    <t>Plastové vstupní dveře, rozměr 1600 x 2150 mm, U=1,0 W/Km2, spec. dle PD</t>
  </si>
  <si>
    <t>Plastové vstupní dveře, rozměr 1600 x 2600 mm, U= 1,0 W/Km2, spec. dle PD</t>
  </si>
  <si>
    <t>Plastové vstupní dveře, rozměr 1600 x 2600 mm, U=1,0 W/Km2, spec. dle PD</t>
  </si>
  <si>
    <t>Přesun hmot procentní pro okna v objektech v do 12 m</t>
  </si>
  <si>
    <t>1-3np - obvodové stěny</t>
  </si>
  <si>
    <t>71,50*3,25*3</t>
  </si>
  <si>
    <t>-97206839</t>
  </si>
  <si>
    <t>-1126321568</t>
  </si>
  <si>
    <t>Dle podmínek dotačního programu bude provedeno zavedení či rozšíření energetického managementu</t>
  </si>
  <si>
    <t>1712137883</t>
  </si>
  <si>
    <t>SO 06.02 - Objekt F - ELEKTRO</t>
  </si>
  <si>
    <t>HSV - Práce a dodávky HSV</t>
  </si>
  <si>
    <t>Práce a dodávky HSV</t>
  </si>
  <si>
    <t>Dozbrojení rozvaděče RMF3, pavilon "F" 3.NP, dle výkresové dokumentace</t>
  </si>
  <si>
    <t>-48307638</t>
  </si>
  <si>
    <t>-905594958</t>
  </si>
  <si>
    <t>1034046118</t>
  </si>
  <si>
    <t>-2047896789</t>
  </si>
  <si>
    <t>-1980133157</t>
  </si>
  <si>
    <t>-2074509853</t>
  </si>
  <si>
    <t>2094038848</t>
  </si>
  <si>
    <t>-862813082</t>
  </si>
  <si>
    <t>289169714</t>
  </si>
  <si>
    <t>-602532149</t>
  </si>
  <si>
    <t>56302220</t>
  </si>
  <si>
    <t>1394039450</t>
  </si>
  <si>
    <t>937584004</t>
  </si>
  <si>
    <t>786250516</t>
  </si>
  <si>
    <t>-1896627337</t>
  </si>
  <si>
    <t>728331530</t>
  </si>
  <si>
    <t>-2022976378</t>
  </si>
  <si>
    <t>-358336909</t>
  </si>
  <si>
    <t>1188277867</t>
  </si>
  <si>
    <t>-81707459</t>
  </si>
  <si>
    <t>-1106276076</t>
  </si>
  <si>
    <t>-449220751</t>
  </si>
  <si>
    <t>-905560311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</si>
</sst>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2020/02/1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SPŠ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27. 1. 2020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ROUND(SUM(AG95:AG104),2)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ROUND(SUM(AS95:AS104),2)</f>
        <v>0</v>
      </c>
      <c r="AT94" s="115">
        <f>ROUND(SUM(AV94:AW94),2)</f>
        <v>0</v>
      </c>
      <c r="AU94" s="116">
        <f>ROUND(SUM(AU95:AU104),5)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ROUND(SUM(AZ95:AZ104),2)</f>
        <v>0</v>
      </c>
      <c r="BA94" s="115">
        <f>ROUND(SUM(BA95:BA104),2)</f>
        <v>0</v>
      </c>
      <c r="BB94" s="115">
        <f>ROUND(SUM(BB95:BB104),2)</f>
        <v>0</v>
      </c>
      <c r="BC94" s="115">
        <f>ROUND(SUM(BC95:BC104),2)</f>
        <v>0</v>
      </c>
      <c r="BD94" s="117">
        <f>ROUND(SUM(BD95:BD104),2)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01 - Objekt A - staveb...'!J30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'SO 01 - Objekt A - staveb...'!P134</f>
        <v>0</v>
      </c>
      <c r="AV95" s="129">
        <f>'SO 01 - Objekt A - staveb...'!J33</f>
        <v>0</v>
      </c>
      <c r="AW95" s="129">
        <f>'SO 01 - Objekt A - staveb...'!J34</f>
        <v>0</v>
      </c>
      <c r="AX95" s="129">
        <f>'SO 01 - Objekt A - staveb...'!J35</f>
        <v>0</v>
      </c>
      <c r="AY95" s="129">
        <f>'SO 01 - Objekt A - staveb...'!J36</f>
        <v>0</v>
      </c>
      <c r="AZ95" s="129">
        <f>'SO 01 - Objekt A - staveb...'!F33</f>
        <v>0</v>
      </c>
      <c r="BA95" s="129">
        <f>'SO 01 - Objekt A - staveb...'!F34</f>
        <v>0</v>
      </c>
      <c r="BB95" s="129">
        <f>'SO 01 - Objekt A - staveb...'!F35</f>
        <v>0</v>
      </c>
      <c r="BC95" s="129">
        <f>'SO 01 - Objekt A - staveb...'!F36</f>
        <v>0</v>
      </c>
      <c r="BD95" s="131">
        <f>'SO 01 - Objekt A - staveb...'!F37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7" customFormat="1" ht="24.75" customHeight="1">
      <c r="A96" s="120" t="s">
        <v>77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01.2 - Objekt A - ELEKTRO'!J30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80</v>
      </c>
      <c r="AR96" s="127"/>
      <c r="AS96" s="128">
        <v>0</v>
      </c>
      <c r="AT96" s="129">
        <f>ROUND(SUM(AV96:AW96),2)</f>
        <v>0</v>
      </c>
      <c r="AU96" s="130">
        <f>'SO 01.2 - Objekt A - ELEKTRO'!P121</f>
        <v>0</v>
      </c>
      <c r="AV96" s="129">
        <f>'SO 01.2 - Objekt A - ELEKTRO'!J33</f>
        <v>0</v>
      </c>
      <c r="AW96" s="129">
        <f>'SO 01.2 - Objekt A - ELEKTRO'!J34</f>
        <v>0</v>
      </c>
      <c r="AX96" s="129">
        <f>'SO 01.2 - Objekt A - ELEKTRO'!J35</f>
        <v>0</v>
      </c>
      <c r="AY96" s="129">
        <f>'SO 01.2 - Objekt A - ELEKTRO'!J36</f>
        <v>0</v>
      </c>
      <c r="AZ96" s="129">
        <f>'SO 01.2 - Objekt A - ELEKTRO'!F33</f>
        <v>0</v>
      </c>
      <c r="BA96" s="129">
        <f>'SO 01.2 - Objekt A - ELEKTRO'!F34</f>
        <v>0</v>
      </c>
      <c r="BB96" s="129">
        <f>'SO 01.2 - Objekt A - ELEKTRO'!F35</f>
        <v>0</v>
      </c>
      <c r="BC96" s="129">
        <f>'SO 01.2 - Objekt A - ELEKTRO'!F36</f>
        <v>0</v>
      </c>
      <c r="BD96" s="131">
        <f>'SO 01.2 - Objekt A - ELEKTRO'!F37</f>
        <v>0</v>
      </c>
      <c r="BE96" s="7"/>
      <c r="BT96" s="132" t="s">
        <v>81</v>
      </c>
      <c r="BV96" s="132" t="s">
        <v>75</v>
      </c>
      <c r="BW96" s="132" t="s">
        <v>86</v>
      </c>
      <c r="BX96" s="132" t="s">
        <v>5</v>
      </c>
      <c r="CL96" s="132" t="s">
        <v>1</v>
      </c>
      <c r="CM96" s="132" t="s">
        <v>83</v>
      </c>
    </row>
    <row r="97" s="7" customFormat="1" ht="16.5" customHeight="1">
      <c r="A97" s="120" t="s">
        <v>77</v>
      </c>
      <c r="B97" s="121"/>
      <c r="C97" s="122"/>
      <c r="D97" s="123" t="s">
        <v>87</v>
      </c>
      <c r="E97" s="123"/>
      <c r="F97" s="123"/>
      <c r="G97" s="123"/>
      <c r="H97" s="123"/>
      <c r="I97" s="124"/>
      <c r="J97" s="123" t="s">
        <v>88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02 - Objekt B - staveb...'!J30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80</v>
      </c>
      <c r="AR97" s="127"/>
      <c r="AS97" s="128">
        <v>0</v>
      </c>
      <c r="AT97" s="129">
        <f>ROUND(SUM(AV97:AW97),2)</f>
        <v>0</v>
      </c>
      <c r="AU97" s="130">
        <f>'SO 02 - Objekt B - staveb...'!P132</f>
        <v>0</v>
      </c>
      <c r="AV97" s="129">
        <f>'SO 02 - Objekt B - staveb...'!J33</f>
        <v>0</v>
      </c>
      <c r="AW97" s="129">
        <f>'SO 02 - Objekt B - staveb...'!J34</f>
        <v>0</v>
      </c>
      <c r="AX97" s="129">
        <f>'SO 02 - Objekt B - staveb...'!J35</f>
        <v>0</v>
      </c>
      <c r="AY97" s="129">
        <f>'SO 02 - Objekt B - staveb...'!J36</f>
        <v>0</v>
      </c>
      <c r="AZ97" s="129">
        <f>'SO 02 - Objekt B - staveb...'!F33</f>
        <v>0</v>
      </c>
      <c r="BA97" s="129">
        <f>'SO 02 - Objekt B - staveb...'!F34</f>
        <v>0</v>
      </c>
      <c r="BB97" s="129">
        <f>'SO 02 - Objekt B - staveb...'!F35</f>
        <v>0</v>
      </c>
      <c r="BC97" s="129">
        <f>'SO 02 - Objekt B - staveb...'!F36</f>
        <v>0</v>
      </c>
      <c r="BD97" s="131">
        <f>'SO 02 - Objekt B - staveb...'!F37</f>
        <v>0</v>
      </c>
      <c r="BE97" s="7"/>
      <c r="BT97" s="132" t="s">
        <v>81</v>
      </c>
      <c r="BV97" s="132" t="s">
        <v>75</v>
      </c>
      <c r="BW97" s="132" t="s">
        <v>89</v>
      </c>
      <c r="BX97" s="132" t="s">
        <v>5</v>
      </c>
      <c r="CL97" s="132" t="s">
        <v>1</v>
      </c>
      <c r="CM97" s="132" t="s">
        <v>83</v>
      </c>
    </row>
    <row r="98" s="7" customFormat="1" ht="16.5" customHeight="1">
      <c r="A98" s="120" t="s">
        <v>77</v>
      </c>
      <c r="B98" s="121"/>
      <c r="C98" s="122"/>
      <c r="D98" s="123" t="s">
        <v>90</v>
      </c>
      <c r="E98" s="123"/>
      <c r="F98" s="123"/>
      <c r="G98" s="123"/>
      <c r="H98" s="123"/>
      <c r="I98" s="124"/>
      <c r="J98" s="123" t="s">
        <v>91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03 - Objekt C - staveb...'!J30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80</v>
      </c>
      <c r="AR98" s="127"/>
      <c r="AS98" s="128">
        <v>0</v>
      </c>
      <c r="AT98" s="129">
        <f>ROUND(SUM(AV98:AW98),2)</f>
        <v>0</v>
      </c>
      <c r="AU98" s="130">
        <f>'SO 03 - Objekt C - staveb...'!P134</f>
        <v>0</v>
      </c>
      <c r="AV98" s="129">
        <f>'SO 03 - Objekt C - staveb...'!J33</f>
        <v>0</v>
      </c>
      <c r="AW98" s="129">
        <f>'SO 03 - Objekt C - staveb...'!J34</f>
        <v>0</v>
      </c>
      <c r="AX98" s="129">
        <f>'SO 03 - Objekt C - staveb...'!J35</f>
        <v>0</v>
      </c>
      <c r="AY98" s="129">
        <f>'SO 03 - Objekt C - staveb...'!J36</f>
        <v>0</v>
      </c>
      <c r="AZ98" s="129">
        <f>'SO 03 - Objekt C - staveb...'!F33</f>
        <v>0</v>
      </c>
      <c r="BA98" s="129">
        <f>'SO 03 - Objekt C - staveb...'!F34</f>
        <v>0</v>
      </c>
      <c r="BB98" s="129">
        <f>'SO 03 - Objekt C - staveb...'!F35</f>
        <v>0</v>
      </c>
      <c r="BC98" s="129">
        <f>'SO 03 - Objekt C - staveb...'!F36</f>
        <v>0</v>
      </c>
      <c r="BD98" s="131">
        <f>'SO 03 - Objekt C - staveb...'!F37</f>
        <v>0</v>
      </c>
      <c r="BE98" s="7"/>
      <c r="BT98" s="132" t="s">
        <v>81</v>
      </c>
      <c r="BV98" s="132" t="s">
        <v>75</v>
      </c>
      <c r="BW98" s="132" t="s">
        <v>92</v>
      </c>
      <c r="BX98" s="132" t="s">
        <v>5</v>
      </c>
      <c r="CL98" s="132" t="s">
        <v>1</v>
      </c>
      <c r="CM98" s="132" t="s">
        <v>83</v>
      </c>
    </row>
    <row r="99" s="7" customFormat="1" ht="24.75" customHeight="1">
      <c r="A99" s="120" t="s">
        <v>77</v>
      </c>
      <c r="B99" s="121"/>
      <c r="C99" s="122"/>
      <c r="D99" s="123" t="s">
        <v>93</v>
      </c>
      <c r="E99" s="123"/>
      <c r="F99" s="123"/>
      <c r="G99" s="123"/>
      <c r="H99" s="123"/>
      <c r="I99" s="124"/>
      <c r="J99" s="123" t="s">
        <v>94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03.2 - Objekt  C - ELE...'!J30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80</v>
      </c>
      <c r="AR99" s="127"/>
      <c r="AS99" s="128">
        <v>0</v>
      </c>
      <c r="AT99" s="129">
        <f>ROUND(SUM(AV99:AW99),2)</f>
        <v>0</v>
      </c>
      <c r="AU99" s="130">
        <f>'SO 03.2 - Objekt  C - ELE...'!P122</f>
        <v>0</v>
      </c>
      <c r="AV99" s="129">
        <f>'SO 03.2 - Objekt  C - ELE...'!J33</f>
        <v>0</v>
      </c>
      <c r="AW99" s="129">
        <f>'SO 03.2 - Objekt  C - ELE...'!J34</f>
        <v>0</v>
      </c>
      <c r="AX99" s="129">
        <f>'SO 03.2 - Objekt  C - ELE...'!J35</f>
        <v>0</v>
      </c>
      <c r="AY99" s="129">
        <f>'SO 03.2 - Objekt  C - ELE...'!J36</f>
        <v>0</v>
      </c>
      <c r="AZ99" s="129">
        <f>'SO 03.2 - Objekt  C - ELE...'!F33</f>
        <v>0</v>
      </c>
      <c r="BA99" s="129">
        <f>'SO 03.2 - Objekt  C - ELE...'!F34</f>
        <v>0</v>
      </c>
      <c r="BB99" s="129">
        <f>'SO 03.2 - Objekt  C - ELE...'!F35</f>
        <v>0</v>
      </c>
      <c r="BC99" s="129">
        <f>'SO 03.2 - Objekt  C - ELE...'!F36</f>
        <v>0</v>
      </c>
      <c r="BD99" s="131">
        <f>'SO 03.2 - Objekt  C - ELE...'!F37</f>
        <v>0</v>
      </c>
      <c r="BE99" s="7"/>
      <c r="BT99" s="132" t="s">
        <v>81</v>
      </c>
      <c r="BV99" s="132" t="s">
        <v>75</v>
      </c>
      <c r="BW99" s="132" t="s">
        <v>95</v>
      </c>
      <c r="BX99" s="132" t="s">
        <v>5</v>
      </c>
      <c r="CL99" s="132" t="s">
        <v>1</v>
      </c>
      <c r="CM99" s="132" t="s">
        <v>83</v>
      </c>
    </row>
    <row r="100" s="7" customFormat="1" ht="16.5" customHeight="1">
      <c r="A100" s="120" t="s">
        <v>77</v>
      </c>
      <c r="B100" s="121"/>
      <c r="C100" s="122"/>
      <c r="D100" s="123" t="s">
        <v>96</v>
      </c>
      <c r="E100" s="123"/>
      <c r="F100" s="123"/>
      <c r="G100" s="123"/>
      <c r="H100" s="123"/>
      <c r="I100" s="124"/>
      <c r="J100" s="123" t="s">
        <v>97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 04 - Objekt D - staveb...'!J30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80</v>
      </c>
      <c r="AR100" s="127"/>
      <c r="AS100" s="128">
        <v>0</v>
      </c>
      <c r="AT100" s="129">
        <f>ROUND(SUM(AV100:AW100),2)</f>
        <v>0</v>
      </c>
      <c r="AU100" s="130">
        <f>'SO 04 - Objekt D - staveb...'!P131</f>
        <v>0</v>
      </c>
      <c r="AV100" s="129">
        <f>'SO 04 - Objekt D - staveb...'!J33</f>
        <v>0</v>
      </c>
      <c r="AW100" s="129">
        <f>'SO 04 - Objekt D - staveb...'!J34</f>
        <v>0</v>
      </c>
      <c r="AX100" s="129">
        <f>'SO 04 - Objekt D - staveb...'!J35</f>
        <v>0</v>
      </c>
      <c r="AY100" s="129">
        <f>'SO 04 - Objekt D - staveb...'!J36</f>
        <v>0</v>
      </c>
      <c r="AZ100" s="129">
        <f>'SO 04 - Objekt D - staveb...'!F33</f>
        <v>0</v>
      </c>
      <c r="BA100" s="129">
        <f>'SO 04 - Objekt D - staveb...'!F34</f>
        <v>0</v>
      </c>
      <c r="BB100" s="129">
        <f>'SO 04 - Objekt D - staveb...'!F35</f>
        <v>0</v>
      </c>
      <c r="BC100" s="129">
        <f>'SO 04 - Objekt D - staveb...'!F36</f>
        <v>0</v>
      </c>
      <c r="BD100" s="131">
        <f>'SO 04 - Objekt D - staveb...'!F37</f>
        <v>0</v>
      </c>
      <c r="BE100" s="7"/>
      <c r="BT100" s="132" t="s">
        <v>81</v>
      </c>
      <c r="BV100" s="132" t="s">
        <v>75</v>
      </c>
      <c r="BW100" s="132" t="s">
        <v>98</v>
      </c>
      <c r="BX100" s="132" t="s">
        <v>5</v>
      </c>
      <c r="CL100" s="132" t="s">
        <v>1</v>
      </c>
      <c r="CM100" s="132" t="s">
        <v>83</v>
      </c>
    </row>
    <row r="101" s="7" customFormat="1" ht="16.5" customHeight="1">
      <c r="A101" s="120" t="s">
        <v>77</v>
      </c>
      <c r="B101" s="121"/>
      <c r="C101" s="122"/>
      <c r="D101" s="123" t="s">
        <v>99</v>
      </c>
      <c r="E101" s="123"/>
      <c r="F101" s="123"/>
      <c r="G101" s="123"/>
      <c r="H101" s="123"/>
      <c r="I101" s="124"/>
      <c r="J101" s="123" t="s">
        <v>100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'SO 05 - Objekt E - staveb...'!J30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80</v>
      </c>
      <c r="AR101" s="127"/>
      <c r="AS101" s="128">
        <v>0</v>
      </c>
      <c r="AT101" s="129">
        <f>ROUND(SUM(AV101:AW101),2)</f>
        <v>0</v>
      </c>
      <c r="AU101" s="130">
        <f>'SO 05 - Objekt E - staveb...'!P135</f>
        <v>0</v>
      </c>
      <c r="AV101" s="129">
        <f>'SO 05 - Objekt E - staveb...'!J33</f>
        <v>0</v>
      </c>
      <c r="AW101" s="129">
        <f>'SO 05 - Objekt E - staveb...'!J34</f>
        <v>0</v>
      </c>
      <c r="AX101" s="129">
        <f>'SO 05 - Objekt E - staveb...'!J35</f>
        <v>0</v>
      </c>
      <c r="AY101" s="129">
        <f>'SO 05 - Objekt E - staveb...'!J36</f>
        <v>0</v>
      </c>
      <c r="AZ101" s="129">
        <f>'SO 05 - Objekt E - staveb...'!F33</f>
        <v>0</v>
      </c>
      <c r="BA101" s="129">
        <f>'SO 05 - Objekt E - staveb...'!F34</f>
        <v>0</v>
      </c>
      <c r="BB101" s="129">
        <f>'SO 05 - Objekt E - staveb...'!F35</f>
        <v>0</v>
      </c>
      <c r="BC101" s="129">
        <f>'SO 05 - Objekt E - staveb...'!F36</f>
        <v>0</v>
      </c>
      <c r="BD101" s="131">
        <f>'SO 05 - Objekt E - staveb...'!F37</f>
        <v>0</v>
      </c>
      <c r="BE101" s="7"/>
      <c r="BT101" s="132" t="s">
        <v>81</v>
      </c>
      <c r="BV101" s="132" t="s">
        <v>75</v>
      </c>
      <c r="BW101" s="132" t="s">
        <v>101</v>
      </c>
      <c r="BX101" s="132" t="s">
        <v>5</v>
      </c>
      <c r="CL101" s="132" t="s">
        <v>1</v>
      </c>
      <c r="CM101" s="132" t="s">
        <v>83</v>
      </c>
    </row>
    <row r="102" s="7" customFormat="1" ht="24.75" customHeight="1">
      <c r="A102" s="120" t="s">
        <v>77</v>
      </c>
      <c r="B102" s="121"/>
      <c r="C102" s="122"/>
      <c r="D102" s="123" t="s">
        <v>102</v>
      </c>
      <c r="E102" s="123"/>
      <c r="F102" s="123"/>
      <c r="G102" s="123"/>
      <c r="H102" s="123"/>
      <c r="I102" s="124"/>
      <c r="J102" s="123" t="s">
        <v>103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'SO 05.2 - Objekt E - ELEKTRO'!J30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80</v>
      </c>
      <c r="AR102" s="127"/>
      <c r="AS102" s="128">
        <v>0</v>
      </c>
      <c r="AT102" s="129">
        <f>ROUND(SUM(AV102:AW102),2)</f>
        <v>0</v>
      </c>
      <c r="AU102" s="130">
        <f>'SO 05.2 - Objekt E - ELEKTRO'!P121</f>
        <v>0</v>
      </c>
      <c r="AV102" s="129">
        <f>'SO 05.2 - Objekt E - ELEKTRO'!J33</f>
        <v>0</v>
      </c>
      <c r="AW102" s="129">
        <f>'SO 05.2 - Objekt E - ELEKTRO'!J34</f>
        <v>0</v>
      </c>
      <c r="AX102" s="129">
        <f>'SO 05.2 - Objekt E - ELEKTRO'!J35</f>
        <v>0</v>
      </c>
      <c r="AY102" s="129">
        <f>'SO 05.2 - Objekt E - ELEKTRO'!J36</f>
        <v>0</v>
      </c>
      <c r="AZ102" s="129">
        <f>'SO 05.2 - Objekt E - ELEKTRO'!F33</f>
        <v>0</v>
      </c>
      <c r="BA102" s="129">
        <f>'SO 05.2 - Objekt E - ELEKTRO'!F34</f>
        <v>0</v>
      </c>
      <c r="BB102" s="129">
        <f>'SO 05.2 - Objekt E - ELEKTRO'!F35</f>
        <v>0</v>
      </c>
      <c r="BC102" s="129">
        <f>'SO 05.2 - Objekt E - ELEKTRO'!F36</f>
        <v>0</v>
      </c>
      <c r="BD102" s="131">
        <f>'SO 05.2 - Objekt E - ELEKTRO'!F37</f>
        <v>0</v>
      </c>
      <c r="BE102" s="7"/>
      <c r="BT102" s="132" t="s">
        <v>81</v>
      </c>
      <c r="BV102" s="132" t="s">
        <v>75</v>
      </c>
      <c r="BW102" s="132" t="s">
        <v>104</v>
      </c>
      <c r="BX102" s="132" t="s">
        <v>5</v>
      </c>
      <c r="CL102" s="132" t="s">
        <v>1</v>
      </c>
      <c r="CM102" s="132" t="s">
        <v>83</v>
      </c>
    </row>
    <row r="103" s="7" customFormat="1" ht="16.5" customHeight="1">
      <c r="A103" s="120" t="s">
        <v>77</v>
      </c>
      <c r="B103" s="121"/>
      <c r="C103" s="122"/>
      <c r="D103" s="123" t="s">
        <v>105</v>
      </c>
      <c r="E103" s="123"/>
      <c r="F103" s="123"/>
      <c r="G103" s="123"/>
      <c r="H103" s="123"/>
      <c r="I103" s="124"/>
      <c r="J103" s="123" t="s">
        <v>106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'SO 06 - Objekt F - staveb...'!J30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80</v>
      </c>
      <c r="AR103" s="127"/>
      <c r="AS103" s="128">
        <v>0</v>
      </c>
      <c r="AT103" s="129">
        <f>ROUND(SUM(AV103:AW103),2)</f>
        <v>0</v>
      </c>
      <c r="AU103" s="130">
        <f>'SO 06 - Objekt F - staveb...'!P132</f>
        <v>0</v>
      </c>
      <c r="AV103" s="129">
        <f>'SO 06 - Objekt F - staveb...'!J33</f>
        <v>0</v>
      </c>
      <c r="AW103" s="129">
        <f>'SO 06 - Objekt F - staveb...'!J34</f>
        <v>0</v>
      </c>
      <c r="AX103" s="129">
        <f>'SO 06 - Objekt F - staveb...'!J35</f>
        <v>0</v>
      </c>
      <c r="AY103" s="129">
        <f>'SO 06 - Objekt F - staveb...'!J36</f>
        <v>0</v>
      </c>
      <c r="AZ103" s="129">
        <f>'SO 06 - Objekt F - staveb...'!F33</f>
        <v>0</v>
      </c>
      <c r="BA103" s="129">
        <f>'SO 06 - Objekt F - staveb...'!F34</f>
        <v>0</v>
      </c>
      <c r="BB103" s="129">
        <f>'SO 06 - Objekt F - staveb...'!F35</f>
        <v>0</v>
      </c>
      <c r="BC103" s="129">
        <f>'SO 06 - Objekt F - staveb...'!F36</f>
        <v>0</v>
      </c>
      <c r="BD103" s="131">
        <f>'SO 06 - Objekt F - staveb...'!F37</f>
        <v>0</v>
      </c>
      <c r="BE103" s="7"/>
      <c r="BT103" s="132" t="s">
        <v>81</v>
      </c>
      <c r="BV103" s="132" t="s">
        <v>75</v>
      </c>
      <c r="BW103" s="132" t="s">
        <v>107</v>
      </c>
      <c r="BX103" s="132" t="s">
        <v>5</v>
      </c>
      <c r="CL103" s="132" t="s">
        <v>1</v>
      </c>
      <c r="CM103" s="132" t="s">
        <v>83</v>
      </c>
    </row>
    <row r="104" s="7" customFormat="1" ht="24.75" customHeight="1">
      <c r="A104" s="120" t="s">
        <v>77</v>
      </c>
      <c r="B104" s="121"/>
      <c r="C104" s="122"/>
      <c r="D104" s="123" t="s">
        <v>108</v>
      </c>
      <c r="E104" s="123"/>
      <c r="F104" s="123"/>
      <c r="G104" s="123"/>
      <c r="H104" s="123"/>
      <c r="I104" s="124"/>
      <c r="J104" s="123" t="s">
        <v>109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'SO 06.02 - Objekt F - ELE...'!J30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80</v>
      </c>
      <c r="AR104" s="127"/>
      <c r="AS104" s="133">
        <v>0</v>
      </c>
      <c r="AT104" s="134">
        <f>ROUND(SUM(AV104:AW104),2)</f>
        <v>0</v>
      </c>
      <c r="AU104" s="135">
        <f>'SO 06.02 - Objekt F - ELE...'!P122</f>
        <v>0</v>
      </c>
      <c r="AV104" s="134">
        <f>'SO 06.02 - Objekt F - ELE...'!J33</f>
        <v>0</v>
      </c>
      <c r="AW104" s="134">
        <f>'SO 06.02 - Objekt F - ELE...'!J34</f>
        <v>0</v>
      </c>
      <c r="AX104" s="134">
        <f>'SO 06.02 - Objekt F - ELE...'!J35</f>
        <v>0</v>
      </c>
      <c r="AY104" s="134">
        <f>'SO 06.02 - Objekt F - ELE...'!J36</f>
        <v>0</v>
      </c>
      <c r="AZ104" s="134">
        <f>'SO 06.02 - Objekt F - ELE...'!F33</f>
        <v>0</v>
      </c>
      <c r="BA104" s="134">
        <f>'SO 06.02 - Objekt F - ELE...'!F34</f>
        <v>0</v>
      </c>
      <c r="BB104" s="134">
        <f>'SO 06.02 - Objekt F - ELE...'!F35</f>
        <v>0</v>
      </c>
      <c r="BC104" s="134">
        <f>'SO 06.02 - Objekt F - ELE...'!F36</f>
        <v>0</v>
      </c>
      <c r="BD104" s="136">
        <f>'SO 06.02 - Objekt F - ELE...'!F37</f>
        <v>0</v>
      </c>
      <c r="BE104" s="7"/>
      <c r="BT104" s="132" t="s">
        <v>81</v>
      </c>
      <c r="BV104" s="132" t="s">
        <v>75</v>
      </c>
      <c r="BW104" s="132" t="s">
        <v>110</v>
      </c>
      <c r="BX104" s="132" t="s">
        <v>5</v>
      </c>
      <c r="CL104" s="132" t="s">
        <v>1</v>
      </c>
      <c r="CM104" s="132" t="s">
        <v>83</v>
      </c>
    </row>
    <row r="105" s="2" customFormat="1" ht="30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</sheetData>
  <sheetProtection sheet="1" formatColumns="0" formatRows="0" objects="1" scenarios="1" spinCount="100000" saltValue="74BaoHEzLfp6u4vwQG6wok8rBl9M+yEJb7A+KcW9vwvCfx4G7EUGvUi38qhg25hwB6iRYRuFLMdpvE2JiPSihA==" hashValue="rp0WZDDh3uVJooIPjr0JA75RxwoCvMoqNVJrHQbElHICQl8tA3B+/fWSfiEKNGyN2thWzA0vGDMffGvkRRPAxQ==" algorithmName="SHA-512" password="CC35"/>
  <mergeCells count="78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94:AP94"/>
  </mergeCells>
  <hyperlinks>
    <hyperlink ref="A95" location="'SO 01 - Objekt A - staveb...'!C2" display="/"/>
    <hyperlink ref="A96" location="'SO 01.2 - Objekt A - ELEKTRO'!C2" display="/"/>
    <hyperlink ref="A97" location="'SO 02 - Objekt B - staveb...'!C2" display="/"/>
    <hyperlink ref="A98" location="'SO 03 - Objekt C - staveb...'!C2" display="/"/>
    <hyperlink ref="A99" location="'SO 03.2 - Objekt  C - ELE...'!C2" display="/"/>
    <hyperlink ref="A100" location="'SO 04 - Objekt D - staveb...'!C2" display="/"/>
    <hyperlink ref="A101" location="'SO 05 - Objekt E - staveb...'!C2" display="/"/>
    <hyperlink ref="A102" location="'SO 05.2 - Objekt E - ELEKTRO'!C2" display="/"/>
    <hyperlink ref="A103" location="'SO 06 - Objekt F - staveb...'!C2" display="/"/>
    <hyperlink ref="A104" location="'SO 06.02 - Objekt F - EL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Stavební úpravy SPŠ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2252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27. 1. 2020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ROUND(J132,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ROUND((SUM(BE132:BE534)),  2)</f>
        <v>0</v>
      </c>
      <c r="G33" s="39"/>
      <c r="H33" s="39"/>
      <c r="I33" s="156">
        <v>0.20999999999999999</v>
      </c>
      <c r="J33" s="155">
        <f>ROUND(((SUM(BE132:BE534))*I33),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ROUND((SUM(BF132:BF534)),  2)</f>
        <v>0</v>
      </c>
      <c r="G34" s="39"/>
      <c r="H34" s="39"/>
      <c r="I34" s="156">
        <v>0.14999999999999999</v>
      </c>
      <c r="J34" s="155">
        <f>ROUND(((SUM(BF132:BF534))*I34),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ROUND((SUM(BG132:BG534)),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ROUND((SUM(BH132:BH534)),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ROUND((SUM(BI132:BI534)),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Stavební úpravy SPŠ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06 - Objekt F - stavební řešení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27. 1. 2020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J132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1197</v>
      </c>
      <c r="E97" s="183"/>
      <c r="F97" s="183"/>
      <c r="G97" s="183"/>
      <c r="H97" s="183"/>
      <c r="I97" s="183"/>
      <c r="J97" s="184">
        <f>J133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2253</v>
      </c>
      <c r="E98" s="183"/>
      <c r="F98" s="183"/>
      <c r="G98" s="183"/>
      <c r="H98" s="183"/>
      <c r="I98" s="183"/>
      <c r="J98" s="184">
        <f>J153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1994</v>
      </c>
      <c r="E99" s="183"/>
      <c r="F99" s="183"/>
      <c r="G99" s="183"/>
      <c r="H99" s="183"/>
      <c r="I99" s="183"/>
      <c r="J99" s="184">
        <f>J158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2254</v>
      </c>
      <c r="E100" s="183"/>
      <c r="F100" s="183"/>
      <c r="G100" s="183"/>
      <c r="H100" s="183"/>
      <c r="I100" s="183"/>
      <c r="J100" s="184">
        <f>J311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2255</v>
      </c>
      <c r="E101" s="183"/>
      <c r="F101" s="183"/>
      <c r="G101" s="183"/>
      <c r="H101" s="183"/>
      <c r="I101" s="183"/>
      <c r="J101" s="184">
        <f>J331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0"/>
      <c r="C102" s="181"/>
      <c r="D102" s="182" t="s">
        <v>2256</v>
      </c>
      <c r="E102" s="183"/>
      <c r="F102" s="183"/>
      <c r="G102" s="183"/>
      <c r="H102" s="183"/>
      <c r="I102" s="183"/>
      <c r="J102" s="184">
        <f>J354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0"/>
      <c r="C103" s="181"/>
      <c r="D103" s="182" t="s">
        <v>2257</v>
      </c>
      <c r="E103" s="183"/>
      <c r="F103" s="183"/>
      <c r="G103" s="183"/>
      <c r="H103" s="183"/>
      <c r="I103" s="183"/>
      <c r="J103" s="184">
        <f>J407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0"/>
      <c r="C104" s="181"/>
      <c r="D104" s="182" t="s">
        <v>2258</v>
      </c>
      <c r="E104" s="183"/>
      <c r="F104" s="183"/>
      <c r="G104" s="183"/>
      <c r="H104" s="183"/>
      <c r="I104" s="183"/>
      <c r="J104" s="184">
        <f>J438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0"/>
      <c r="C105" s="181"/>
      <c r="D105" s="182" t="s">
        <v>2259</v>
      </c>
      <c r="E105" s="183"/>
      <c r="F105" s="183"/>
      <c r="G105" s="183"/>
      <c r="H105" s="183"/>
      <c r="I105" s="183"/>
      <c r="J105" s="184">
        <f>J444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0"/>
      <c r="C106" s="181"/>
      <c r="D106" s="182" t="s">
        <v>2260</v>
      </c>
      <c r="E106" s="183"/>
      <c r="F106" s="183"/>
      <c r="G106" s="183"/>
      <c r="H106" s="183"/>
      <c r="I106" s="183"/>
      <c r="J106" s="184">
        <f>J449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0"/>
      <c r="C107" s="181"/>
      <c r="D107" s="182" t="s">
        <v>2261</v>
      </c>
      <c r="E107" s="183"/>
      <c r="F107" s="183"/>
      <c r="G107" s="183"/>
      <c r="H107" s="183"/>
      <c r="I107" s="183"/>
      <c r="J107" s="184">
        <f>J486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0"/>
      <c r="C108" s="181"/>
      <c r="D108" s="182" t="s">
        <v>2262</v>
      </c>
      <c r="E108" s="183"/>
      <c r="F108" s="183"/>
      <c r="G108" s="183"/>
      <c r="H108" s="183"/>
      <c r="I108" s="183"/>
      <c r="J108" s="184">
        <f>J492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0"/>
      <c r="C109" s="181"/>
      <c r="D109" s="182" t="s">
        <v>2263</v>
      </c>
      <c r="E109" s="183"/>
      <c r="F109" s="183"/>
      <c r="G109" s="183"/>
      <c r="H109" s="183"/>
      <c r="I109" s="183"/>
      <c r="J109" s="184">
        <f>J513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80"/>
      <c r="C110" s="181"/>
      <c r="D110" s="182" t="s">
        <v>2264</v>
      </c>
      <c r="E110" s="183"/>
      <c r="F110" s="183"/>
      <c r="G110" s="183"/>
      <c r="H110" s="183"/>
      <c r="I110" s="183"/>
      <c r="J110" s="184">
        <f>J520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80"/>
      <c r="C111" s="181"/>
      <c r="D111" s="182" t="s">
        <v>2265</v>
      </c>
      <c r="E111" s="183"/>
      <c r="F111" s="183"/>
      <c r="G111" s="183"/>
      <c r="H111" s="183"/>
      <c r="I111" s="183"/>
      <c r="J111" s="184">
        <f>J524</f>
        <v>0</v>
      </c>
      <c r="K111" s="181"/>
      <c r="L111" s="185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6"/>
      <c r="C112" s="187"/>
      <c r="D112" s="188" t="s">
        <v>134</v>
      </c>
      <c r="E112" s="189"/>
      <c r="F112" s="189"/>
      <c r="G112" s="189"/>
      <c r="H112" s="189"/>
      <c r="I112" s="189"/>
      <c r="J112" s="190">
        <f>J533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137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75" t="str">
        <f>E7</f>
        <v>Stavební úpravy SPŠ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112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E9</f>
        <v>SO 06 - Objekt F - stavební řešení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F12</f>
        <v xml:space="preserve"> </v>
      </c>
      <c r="G126" s="41"/>
      <c r="H126" s="41"/>
      <c r="I126" s="33" t="s">
        <v>22</v>
      </c>
      <c r="J126" s="80" t="str">
        <f>IF(J12="","",J12)</f>
        <v>27. 1. 2020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E15</f>
        <v xml:space="preserve"> </v>
      </c>
      <c r="G128" s="41"/>
      <c r="H128" s="41"/>
      <c r="I128" s="33" t="s">
        <v>29</v>
      </c>
      <c r="J128" s="37" t="str">
        <f>E21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27</v>
      </c>
      <c r="D129" s="41"/>
      <c r="E129" s="41"/>
      <c r="F129" s="28" t="str">
        <f>IF(E18="","",E18)</f>
        <v>Vyplň údaj</v>
      </c>
      <c r="G129" s="41"/>
      <c r="H129" s="41"/>
      <c r="I129" s="33" t="s">
        <v>31</v>
      </c>
      <c r="J129" s="37" t="str">
        <f>E24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192"/>
      <c r="B131" s="193"/>
      <c r="C131" s="194" t="s">
        <v>138</v>
      </c>
      <c r="D131" s="195" t="s">
        <v>58</v>
      </c>
      <c r="E131" s="195" t="s">
        <v>54</v>
      </c>
      <c r="F131" s="195" t="s">
        <v>55</v>
      </c>
      <c r="G131" s="195" t="s">
        <v>139</v>
      </c>
      <c r="H131" s="195" t="s">
        <v>140</v>
      </c>
      <c r="I131" s="195" t="s">
        <v>141</v>
      </c>
      <c r="J131" s="195" t="s">
        <v>116</v>
      </c>
      <c r="K131" s="196" t="s">
        <v>142</v>
      </c>
      <c r="L131" s="197"/>
      <c r="M131" s="101" t="s">
        <v>1</v>
      </c>
      <c r="N131" s="102" t="s">
        <v>37</v>
      </c>
      <c r="O131" s="102" t="s">
        <v>143</v>
      </c>
      <c r="P131" s="102" t="s">
        <v>144</v>
      </c>
      <c r="Q131" s="102" t="s">
        <v>145</v>
      </c>
      <c r="R131" s="102" t="s">
        <v>146</v>
      </c>
      <c r="S131" s="102" t="s">
        <v>147</v>
      </c>
      <c r="T131" s="103" t="s">
        <v>148</v>
      </c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</row>
    <row r="132" s="2" customFormat="1" ht="22.8" customHeight="1">
      <c r="A132" s="39"/>
      <c r="B132" s="40"/>
      <c r="C132" s="108" t="s">
        <v>149</v>
      </c>
      <c r="D132" s="41"/>
      <c r="E132" s="41"/>
      <c r="F132" s="41"/>
      <c r="G132" s="41"/>
      <c r="H132" s="41"/>
      <c r="I132" s="41"/>
      <c r="J132" s="198">
        <f>BK132</f>
        <v>0</v>
      </c>
      <c r="K132" s="41"/>
      <c r="L132" s="45"/>
      <c r="M132" s="104"/>
      <c r="N132" s="199"/>
      <c r="O132" s="105"/>
      <c r="P132" s="200">
        <f>P133+P153+P158+P311+P331+P354+P407+P438+P444+P449+P486+P492+P513+P520+P524</f>
        <v>0</v>
      </c>
      <c r="Q132" s="105"/>
      <c r="R132" s="200">
        <f>R133+R153+R158+R311+R331+R354+R407+R438+R444+R449+R486+R492+R513+R520+R524</f>
        <v>54.424023960000007</v>
      </c>
      <c r="S132" s="105"/>
      <c r="T132" s="201">
        <f>T133+T153+T158+T311+T331+T354+T407+T438+T444+T449+T486+T492+T513+T520+T524</f>
        <v>20.187957000000001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72</v>
      </c>
      <c r="AU132" s="18" t="s">
        <v>118</v>
      </c>
      <c r="BK132" s="202">
        <f>BK133+BK153+BK158+BK311+BK331+BK354+BK407+BK438+BK444+BK449+BK486+BK492+BK513+BK520+BK524</f>
        <v>0</v>
      </c>
    </row>
    <row r="133" s="12" customFormat="1" ht="25.92" customHeight="1">
      <c r="A133" s="12"/>
      <c r="B133" s="203"/>
      <c r="C133" s="204"/>
      <c r="D133" s="205" t="s">
        <v>72</v>
      </c>
      <c r="E133" s="206" t="s">
        <v>1214</v>
      </c>
      <c r="F133" s="206" t="s">
        <v>1215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SUM(P134:P152)</f>
        <v>0</v>
      </c>
      <c r="Q133" s="211"/>
      <c r="R133" s="212">
        <f>SUM(R134:R152)</f>
        <v>0.028357500000000001</v>
      </c>
      <c r="S133" s="211"/>
      <c r="T133" s="213">
        <f>SUM(T134:T152)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81</v>
      </c>
      <c r="AT133" s="215" t="s">
        <v>72</v>
      </c>
      <c r="AU133" s="215" t="s">
        <v>73</v>
      </c>
      <c r="AY133" s="214" t="s">
        <v>152</v>
      </c>
      <c r="BK133" s="216">
        <f>SUM(BK134:BK152)</f>
        <v>0</v>
      </c>
    </row>
    <row r="134" s="2" customFormat="1" ht="14.4" customHeight="1">
      <c r="A134" s="39"/>
      <c r="B134" s="40"/>
      <c r="C134" s="217" t="s">
        <v>81</v>
      </c>
      <c r="D134" s="217" t="s">
        <v>153</v>
      </c>
      <c r="E134" s="218" t="s">
        <v>154</v>
      </c>
      <c r="F134" s="219" t="s">
        <v>155</v>
      </c>
      <c r="G134" s="220" t="s">
        <v>1218</v>
      </c>
      <c r="H134" s="221">
        <v>1.4490000000000001</v>
      </c>
      <c r="I134" s="222"/>
      <c r="J134" s="223">
        <f>ROUND(I134*H134,2)</f>
        <v>0</v>
      </c>
      <c r="K134" s="219" t="s">
        <v>1</v>
      </c>
      <c r="L134" s="45"/>
      <c r="M134" s="224" t="s">
        <v>1</v>
      </c>
      <c r="N134" s="225" t="s">
        <v>38</v>
      </c>
      <c r="O134" s="92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8" t="s">
        <v>157</v>
      </c>
      <c r="AT134" s="228" t="s">
        <v>153</v>
      </c>
      <c r="AU134" s="228" t="s">
        <v>81</v>
      </c>
      <c r="AY134" s="18" t="s">
        <v>152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8" t="s">
        <v>81</v>
      </c>
      <c r="BK134" s="229">
        <f>ROUND(I134*H134,2)</f>
        <v>0</v>
      </c>
      <c r="BL134" s="18" t="s">
        <v>157</v>
      </c>
      <c r="BM134" s="228" t="s">
        <v>83</v>
      </c>
    </row>
    <row r="135" s="14" customFormat="1">
      <c r="A135" s="14"/>
      <c r="B135" s="241"/>
      <c r="C135" s="242"/>
      <c r="D135" s="232" t="s">
        <v>195</v>
      </c>
      <c r="E135" s="243" t="s">
        <v>1</v>
      </c>
      <c r="F135" s="244" t="s">
        <v>2266</v>
      </c>
      <c r="G135" s="242"/>
      <c r="H135" s="245">
        <v>1.4490000000000001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1" t="s">
        <v>195</v>
      </c>
      <c r="AU135" s="251" t="s">
        <v>81</v>
      </c>
      <c r="AV135" s="14" t="s">
        <v>83</v>
      </c>
      <c r="AW135" s="14" t="s">
        <v>30</v>
      </c>
      <c r="AX135" s="14" t="s">
        <v>73</v>
      </c>
      <c r="AY135" s="251" t="s">
        <v>152</v>
      </c>
    </row>
    <row r="136" s="15" customFormat="1">
      <c r="A136" s="15"/>
      <c r="B136" s="252"/>
      <c r="C136" s="253"/>
      <c r="D136" s="232" t="s">
        <v>195</v>
      </c>
      <c r="E136" s="254" t="s">
        <v>1</v>
      </c>
      <c r="F136" s="255" t="s">
        <v>218</v>
      </c>
      <c r="G136" s="253"/>
      <c r="H136" s="256">
        <v>1.4490000000000001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2" t="s">
        <v>195</v>
      </c>
      <c r="AU136" s="262" t="s">
        <v>81</v>
      </c>
      <c r="AV136" s="15" t="s">
        <v>157</v>
      </c>
      <c r="AW136" s="15" t="s">
        <v>30</v>
      </c>
      <c r="AX136" s="15" t="s">
        <v>81</v>
      </c>
      <c r="AY136" s="262" t="s">
        <v>152</v>
      </c>
    </row>
    <row r="137" s="2" customFormat="1" ht="14.4" customHeight="1">
      <c r="A137" s="39"/>
      <c r="B137" s="40"/>
      <c r="C137" s="217" t="s">
        <v>83</v>
      </c>
      <c r="D137" s="217" t="s">
        <v>153</v>
      </c>
      <c r="E137" s="218" t="s">
        <v>158</v>
      </c>
      <c r="F137" s="219" t="s">
        <v>1217</v>
      </c>
      <c r="G137" s="220" t="s">
        <v>1218</v>
      </c>
      <c r="H137" s="221">
        <v>1.4490000000000001</v>
      </c>
      <c r="I137" s="222"/>
      <c r="J137" s="223">
        <f>ROUND(I137*H137,2)</f>
        <v>0</v>
      </c>
      <c r="K137" s="219" t="s">
        <v>160</v>
      </c>
      <c r="L137" s="45"/>
      <c r="M137" s="224" t="s">
        <v>1</v>
      </c>
      <c r="N137" s="225" t="s">
        <v>38</v>
      </c>
      <c r="O137" s="92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8" t="s">
        <v>157</v>
      </c>
      <c r="AT137" s="228" t="s">
        <v>153</v>
      </c>
      <c r="AU137" s="228" t="s">
        <v>81</v>
      </c>
      <c r="AY137" s="18" t="s">
        <v>152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8" t="s">
        <v>81</v>
      </c>
      <c r="BK137" s="229">
        <f>ROUND(I137*H137,2)</f>
        <v>0</v>
      </c>
      <c r="BL137" s="18" t="s">
        <v>157</v>
      </c>
      <c r="BM137" s="228" t="s">
        <v>157</v>
      </c>
    </row>
    <row r="138" s="2" customFormat="1" ht="24.15" customHeight="1">
      <c r="A138" s="39"/>
      <c r="B138" s="40"/>
      <c r="C138" s="217" t="s">
        <v>161</v>
      </c>
      <c r="D138" s="217" t="s">
        <v>153</v>
      </c>
      <c r="E138" s="218" t="s">
        <v>162</v>
      </c>
      <c r="F138" s="219" t="s">
        <v>1999</v>
      </c>
      <c r="G138" s="220" t="s">
        <v>1218</v>
      </c>
      <c r="H138" s="221">
        <v>1.4490000000000001</v>
      </c>
      <c r="I138" s="222"/>
      <c r="J138" s="223">
        <f>ROUND(I138*H138,2)</f>
        <v>0</v>
      </c>
      <c r="K138" s="219" t="s">
        <v>160</v>
      </c>
      <c r="L138" s="45"/>
      <c r="M138" s="224" t="s">
        <v>1</v>
      </c>
      <c r="N138" s="225" t="s">
        <v>38</v>
      </c>
      <c r="O138" s="92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8" t="s">
        <v>157</v>
      </c>
      <c r="AT138" s="228" t="s">
        <v>153</v>
      </c>
      <c r="AU138" s="228" t="s">
        <v>81</v>
      </c>
      <c r="AY138" s="18" t="s">
        <v>152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8" t="s">
        <v>81</v>
      </c>
      <c r="BK138" s="229">
        <f>ROUND(I138*H138,2)</f>
        <v>0</v>
      </c>
      <c r="BL138" s="18" t="s">
        <v>157</v>
      </c>
      <c r="BM138" s="228" t="s">
        <v>164</v>
      </c>
    </row>
    <row r="139" s="2" customFormat="1" ht="14.4" customHeight="1">
      <c r="A139" s="39"/>
      <c r="B139" s="40"/>
      <c r="C139" s="217" t="s">
        <v>157</v>
      </c>
      <c r="D139" s="217" t="s">
        <v>153</v>
      </c>
      <c r="E139" s="218" t="s">
        <v>165</v>
      </c>
      <c r="F139" s="219" t="s">
        <v>1220</v>
      </c>
      <c r="G139" s="220" t="s">
        <v>1218</v>
      </c>
      <c r="H139" s="221">
        <v>1.4490000000000001</v>
      </c>
      <c r="I139" s="222"/>
      <c r="J139" s="223">
        <f>ROUND(I139*H139,2)</f>
        <v>0</v>
      </c>
      <c r="K139" s="219" t="s">
        <v>160</v>
      </c>
      <c r="L139" s="45"/>
      <c r="M139" s="224" t="s">
        <v>1</v>
      </c>
      <c r="N139" s="225" t="s">
        <v>38</v>
      </c>
      <c r="O139" s="92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8" t="s">
        <v>157</v>
      </c>
      <c r="AT139" s="228" t="s">
        <v>153</v>
      </c>
      <c r="AU139" s="228" t="s">
        <v>81</v>
      </c>
      <c r="AY139" s="18" t="s">
        <v>152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8" t="s">
        <v>81</v>
      </c>
      <c r="BK139" s="229">
        <f>ROUND(I139*H139,2)</f>
        <v>0</v>
      </c>
      <c r="BL139" s="18" t="s">
        <v>157</v>
      </c>
      <c r="BM139" s="228" t="s">
        <v>167</v>
      </c>
    </row>
    <row r="140" s="2" customFormat="1" ht="24.15" customHeight="1">
      <c r="A140" s="39"/>
      <c r="B140" s="40"/>
      <c r="C140" s="217" t="s">
        <v>168</v>
      </c>
      <c r="D140" s="217" t="s">
        <v>153</v>
      </c>
      <c r="E140" s="218" t="s">
        <v>169</v>
      </c>
      <c r="F140" s="219" t="s">
        <v>1221</v>
      </c>
      <c r="G140" s="220" t="s">
        <v>826</v>
      </c>
      <c r="H140" s="221">
        <v>2.6080000000000001</v>
      </c>
      <c r="I140" s="222"/>
      <c r="J140" s="223">
        <f>ROUND(I140*H140,2)</f>
        <v>0</v>
      </c>
      <c r="K140" s="219" t="s">
        <v>160</v>
      </c>
      <c r="L140" s="45"/>
      <c r="M140" s="224" t="s">
        <v>1</v>
      </c>
      <c r="N140" s="225" t="s">
        <v>38</v>
      </c>
      <c r="O140" s="92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8" t="s">
        <v>157</v>
      </c>
      <c r="AT140" s="228" t="s">
        <v>153</v>
      </c>
      <c r="AU140" s="228" t="s">
        <v>81</v>
      </c>
      <c r="AY140" s="18" t="s">
        <v>152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8" t="s">
        <v>81</v>
      </c>
      <c r="BK140" s="229">
        <f>ROUND(I140*H140,2)</f>
        <v>0</v>
      </c>
      <c r="BL140" s="18" t="s">
        <v>157</v>
      </c>
      <c r="BM140" s="228" t="s">
        <v>172</v>
      </c>
    </row>
    <row r="141" s="14" customFormat="1">
      <c r="A141" s="14"/>
      <c r="B141" s="241"/>
      <c r="C141" s="242"/>
      <c r="D141" s="232" t="s">
        <v>195</v>
      </c>
      <c r="E141" s="243" t="s">
        <v>1</v>
      </c>
      <c r="F141" s="244" t="s">
        <v>2267</v>
      </c>
      <c r="G141" s="242"/>
      <c r="H141" s="245">
        <v>2.6080000000000001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1" t="s">
        <v>195</v>
      </c>
      <c r="AU141" s="251" t="s">
        <v>81</v>
      </c>
      <c r="AV141" s="14" t="s">
        <v>83</v>
      </c>
      <c r="AW141" s="14" t="s">
        <v>30</v>
      </c>
      <c r="AX141" s="14" t="s">
        <v>73</v>
      </c>
      <c r="AY141" s="251" t="s">
        <v>152</v>
      </c>
    </row>
    <row r="142" s="15" customFormat="1">
      <c r="A142" s="15"/>
      <c r="B142" s="252"/>
      <c r="C142" s="253"/>
      <c r="D142" s="232" t="s">
        <v>195</v>
      </c>
      <c r="E142" s="254" t="s">
        <v>1</v>
      </c>
      <c r="F142" s="255" t="s">
        <v>218</v>
      </c>
      <c r="G142" s="253"/>
      <c r="H142" s="256">
        <v>2.6080000000000001</v>
      </c>
      <c r="I142" s="257"/>
      <c r="J142" s="253"/>
      <c r="K142" s="253"/>
      <c r="L142" s="258"/>
      <c r="M142" s="259"/>
      <c r="N142" s="260"/>
      <c r="O142" s="260"/>
      <c r="P142" s="260"/>
      <c r="Q142" s="260"/>
      <c r="R142" s="260"/>
      <c r="S142" s="260"/>
      <c r="T142" s="261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2" t="s">
        <v>195</v>
      </c>
      <c r="AU142" s="262" t="s">
        <v>81</v>
      </c>
      <c r="AV142" s="15" t="s">
        <v>157</v>
      </c>
      <c r="AW142" s="15" t="s">
        <v>30</v>
      </c>
      <c r="AX142" s="15" t="s">
        <v>81</v>
      </c>
      <c r="AY142" s="262" t="s">
        <v>152</v>
      </c>
    </row>
    <row r="143" s="2" customFormat="1" ht="62.7" customHeight="1">
      <c r="A143" s="39"/>
      <c r="B143" s="40"/>
      <c r="C143" s="217" t="s">
        <v>164</v>
      </c>
      <c r="D143" s="217" t="s">
        <v>153</v>
      </c>
      <c r="E143" s="218" t="s">
        <v>191</v>
      </c>
      <c r="F143" s="219" t="s">
        <v>1223</v>
      </c>
      <c r="G143" s="220" t="s">
        <v>175</v>
      </c>
      <c r="H143" s="221">
        <v>12.074999999999999</v>
      </c>
      <c r="I143" s="222"/>
      <c r="J143" s="223">
        <f>ROUND(I143*H143,2)</f>
        <v>0</v>
      </c>
      <c r="K143" s="219" t="s">
        <v>160</v>
      </c>
      <c r="L143" s="45"/>
      <c r="M143" s="224" t="s">
        <v>1</v>
      </c>
      <c r="N143" s="225" t="s">
        <v>38</v>
      </c>
      <c r="O143" s="92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8" t="s">
        <v>157</v>
      </c>
      <c r="AT143" s="228" t="s">
        <v>153</v>
      </c>
      <c r="AU143" s="228" t="s">
        <v>81</v>
      </c>
      <c r="AY143" s="18" t="s">
        <v>152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8" t="s">
        <v>81</v>
      </c>
      <c r="BK143" s="229">
        <f>ROUND(I143*H143,2)</f>
        <v>0</v>
      </c>
      <c r="BL143" s="18" t="s">
        <v>157</v>
      </c>
      <c r="BM143" s="228" t="s">
        <v>288</v>
      </c>
    </row>
    <row r="144" s="14" customFormat="1">
      <c r="A144" s="14"/>
      <c r="B144" s="241"/>
      <c r="C144" s="242"/>
      <c r="D144" s="232" t="s">
        <v>195</v>
      </c>
      <c r="E144" s="243" t="s">
        <v>1</v>
      </c>
      <c r="F144" s="244" t="s">
        <v>2268</v>
      </c>
      <c r="G144" s="242"/>
      <c r="H144" s="245">
        <v>12.074999999999999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1" t="s">
        <v>195</v>
      </c>
      <c r="AU144" s="251" t="s">
        <v>81</v>
      </c>
      <c r="AV144" s="14" t="s">
        <v>83</v>
      </c>
      <c r="AW144" s="14" t="s">
        <v>30</v>
      </c>
      <c r="AX144" s="14" t="s">
        <v>73</v>
      </c>
      <c r="AY144" s="251" t="s">
        <v>152</v>
      </c>
    </row>
    <row r="145" s="15" customFormat="1">
      <c r="A145" s="15"/>
      <c r="B145" s="252"/>
      <c r="C145" s="253"/>
      <c r="D145" s="232" t="s">
        <v>195</v>
      </c>
      <c r="E145" s="254" t="s">
        <v>1</v>
      </c>
      <c r="F145" s="255" t="s">
        <v>218</v>
      </c>
      <c r="G145" s="253"/>
      <c r="H145" s="256">
        <v>12.074999999999999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2" t="s">
        <v>195</v>
      </c>
      <c r="AU145" s="262" t="s">
        <v>81</v>
      </c>
      <c r="AV145" s="15" t="s">
        <v>157</v>
      </c>
      <c r="AW145" s="15" t="s">
        <v>30</v>
      </c>
      <c r="AX145" s="15" t="s">
        <v>81</v>
      </c>
      <c r="AY145" s="262" t="s">
        <v>152</v>
      </c>
    </row>
    <row r="146" s="2" customFormat="1" ht="24.15" customHeight="1">
      <c r="A146" s="39"/>
      <c r="B146" s="40"/>
      <c r="C146" s="217" t="s">
        <v>178</v>
      </c>
      <c r="D146" s="217" t="s">
        <v>153</v>
      </c>
      <c r="E146" s="218" t="s">
        <v>200</v>
      </c>
      <c r="F146" s="219" t="s">
        <v>201</v>
      </c>
      <c r="G146" s="220" t="s">
        <v>181</v>
      </c>
      <c r="H146" s="221">
        <v>25.149999999999999</v>
      </c>
      <c r="I146" s="222"/>
      <c r="J146" s="223">
        <f>ROUND(I146*H146,2)</f>
        <v>0</v>
      </c>
      <c r="K146" s="219" t="s">
        <v>160</v>
      </c>
      <c r="L146" s="45"/>
      <c r="M146" s="224" t="s">
        <v>1</v>
      </c>
      <c r="N146" s="225" t="s">
        <v>38</v>
      </c>
      <c r="O146" s="92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8" t="s">
        <v>157</v>
      </c>
      <c r="AT146" s="228" t="s">
        <v>153</v>
      </c>
      <c r="AU146" s="228" t="s">
        <v>81</v>
      </c>
      <c r="AY146" s="18" t="s">
        <v>152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8" t="s">
        <v>81</v>
      </c>
      <c r="BK146" s="229">
        <f>ROUND(I146*H146,2)</f>
        <v>0</v>
      </c>
      <c r="BL146" s="18" t="s">
        <v>157</v>
      </c>
      <c r="BM146" s="228" t="s">
        <v>359</v>
      </c>
    </row>
    <row r="147" s="14" customFormat="1">
      <c r="A147" s="14"/>
      <c r="B147" s="241"/>
      <c r="C147" s="242"/>
      <c r="D147" s="232" t="s">
        <v>195</v>
      </c>
      <c r="E147" s="243" t="s">
        <v>1</v>
      </c>
      <c r="F147" s="244" t="s">
        <v>2269</v>
      </c>
      <c r="G147" s="242"/>
      <c r="H147" s="245">
        <v>25.149999999999999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1" t="s">
        <v>195</v>
      </c>
      <c r="AU147" s="251" t="s">
        <v>81</v>
      </c>
      <c r="AV147" s="14" t="s">
        <v>83</v>
      </c>
      <c r="AW147" s="14" t="s">
        <v>30</v>
      </c>
      <c r="AX147" s="14" t="s">
        <v>73</v>
      </c>
      <c r="AY147" s="251" t="s">
        <v>152</v>
      </c>
    </row>
    <row r="148" s="15" customFormat="1">
      <c r="A148" s="15"/>
      <c r="B148" s="252"/>
      <c r="C148" s="253"/>
      <c r="D148" s="232" t="s">
        <v>195</v>
      </c>
      <c r="E148" s="254" t="s">
        <v>1</v>
      </c>
      <c r="F148" s="255" t="s">
        <v>218</v>
      </c>
      <c r="G148" s="253"/>
      <c r="H148" s="256">
        <v>25.149999999999999</v>
      </c>
      <c r="I148" s="257"/>
      <c r="J148" s="253"/>
      <c r="K148" s="253"/>
      <c r="L148" s="258"/>
      <c r="M148" s="259"/>
      <c r="N148" s="260"/>
      <c r="O148" s="260"/>
      <c r="P148" s="260"/>
      <c r="Q148" s="260"/>
      <c r="R148" s="260"/>
      <c r="S148" s="260"/>
      <c r="T148" s="261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2" t="s">
        <v>195</v>
      </c>
      <c r="AU148" s="262" t="s">
        <v>81</v>
      </c>
      <c r="AV148" s="15" t="s">
        <v>157</v>
      </c>
      <c r="AW148" s="15" t="s">
        <v>30</v>
      </c>
      <c r="AX148" s="15" t="s">
        <v>81</v>
      </c>
      <c r="AY148" s="262" t="s">
        <v>152</v>
      </c>
    </row>
    <row r="149" s="2" customFormat="1" ht="24.15" customHeight="1">
      <c r="A149" s="39"/>
      <c r="B149" s="40"/>
      <c r="C149" s="217" t="s">
        <v>167</v>
      </c>
      <c r="D149" s="217" t="s">
        <v>153</v>
      </c>
      <c r="E149" s="218" t="s">
        <v>173</v>
      </c>
      <c r="F149" s="219" t="s">
        <v>174</v>
      </c>
      <c r="G149" s="220" t="s">
        <v>175</v>
      </c>
      <c r="H149" s="221">
        <v>25.149999999999999</v>
      </c>
      <c r="I149" s="222"/>
      <c r="J149" s="223">
        <f>ROUND(I149*H149,2)</f>
        <v>0</v>
      </c>
      <c r="K149" s="219" t="s">
        <v>160</v>
      </c>
      <c r="L149" s="45"/>
      <c r="M149" s="224" t="s">
        <v>1</v>
      </c>
      <c r="N149" s="225" t="s">
        <v>38</v>
      </c>
      <c r="O149" s="92"/>
      <c r="P149" s="226">
        <f>O149*H149</f>
        <v>0</v>
      </c>
      <c r="Q149" s="226">
        <v>0.00079000000000000001</v>
      </c>
      <c r="R149" s="226">
        <f>Q149*H149</f>
        <v>0.019868500000000001</v>
      </c>
      <c r="S149" s="226">
        <v>0</v>
      </c>
      <c r="T149" s="22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8" t="s">
        <v>176</v>
      </c>
      <c r="AT149" s="228" t="s">
        <v>153</v>
      </c>
      <c r="AU149" s="228" t="s">
        <v>81</v>
      </c>
      <c r="AY149" s="18" t="s">
        <v>152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8" t="s">
        <v>81</v>
      </c>
      <c r="BK149" s="229">
        <f>ROUND(I149*H149,2)</f>
        <v>0</v>
      </c>
      <c r="BL149" s="18" t="s">
        <v>176</v>
      </c>
      <c r="BM149" s="228" t="s">
        <v>2270</v>
      </c>
    </row>
    <row r="150" s="2" customFormat="1" ht="24.15" customHeight="1">
      <c r="A150" s="39"/>
      <c r="B150" s="40"/>
      <c r="C150" s="217" t="s">
        <v>187</v>
      </c>
      <c r="D150" s="217" t="s">
        <v>153</v>
      </c>
      <c r="E150" s="218" t="s">
        <v>179</v>
      </c>
      <c r="F150" s="219" t="s">
        <v>180</v>
      </c>
      <c r="G150" s="220" t="s">
        <v>181</v>
      </c>
      <c r="H150" s="221">
        <v>25.149999999999999</v>
      </c>
      <c r="I150" s="222"/>
      <c r="J150" s="223">
        <f>ROUND(I150*H150,2)</f>
        <v>0</v>
      </c>
      <c r="K150" s="219" t="s">
        <v>160</v>
      </c>
      <c r="L150" s="45"/>
      <c r="M150" s="224" t="s">
        <v>1</v>
      </c>
      <c r="N150" s="225" t="s">
        <v>38</v>
      </c>
      <c r="O150" s="92"/>
      <c r="P150" s="226">
        <f>O150*H150</f>
        <v>0</v>
      </c>
      <c r="Q150" s="226">
        <v>0.00025999999999999998</v>
      </c>
      <c r="R150" s="226">
        <f>Q150*H150</f>
        <v>0.0065389999999999988</v>
      </c>
      <c r="S150" s="226">
        <v>0</v>
      </c>
      <c r="T150" s="22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8" t="s">
        <v>176</v>
      </c>
      <c r="AT150" s="228" t="s">
        <v>153</v>
      </c>
      <c r="AU150" s="228" t="s">
        <v>81</v>
      </c>
      <c r="AY150" s="18" t="s">
        <v>152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8" t="s">
        <v>81</v>
      </c>
      <c r="BK150" s="229">
        <f>ROUND(I150*H150,2)</f>
        <v>0</v>
      </c>
      <c r="BL150" s="18" t="s">
        <v>176</v>
      </c>
      <c r="BM150" s="228" t="s">
        <v>2271</v>
      </c>
    </row>
    <row r="151" s="2" customFormat="1" ht="24.15" customHeight="1">
      <c r="A151" s="39"/>
      <c r="B151" s="40"/>
      <c r="C151" s="217" t="s">
        <v>172</v>
      </c>
      <c r="D151" s="217" t="s">
        <v>153</v>
      </c>
      <c r="E151" s="218" t="s">
        <v>183</v>
      </c>
      <c r="F151" s="219" t="s">
        <v>184</v>
      </c>
      <c r="G151" s="220" t="s">
        <v>185</v>
      </c>
      <c r="H151" s="221">
        <v>8</v>
      </c>
      <c r="I151" s="222"/>
      <c r="J151" s="223">
        <f>ROUND(I151*H151,2)</f>
        <v>0</v>
      </c>
      <c r="K151" s="219" t="s">
        <v>160</v>
      </c>
      <c r="L151" s="45"/>
      <c r="M151" s="224" t="s">
        <v>1</v>
      </c>
      <c r="N151" s="225" t="s">
        <v>38</v>
      </c>
      <c r="O151" s="92"/>
      <c r="P151" s="226">
        <f>O151*H151</f>
        <v>0</v>
      </c>
      <c r="Q151" s="226">
        <v>0.00014999999999999999</v>
      </c>
      <c r="R151" s="226">
        <f>Q151*H151</f>
        <v>0.0011999999999999999</v>
      </c>
      <c r="S151" s="226">
        <v>0</v>
      </c>
      <c r="T151" s="22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8" t="s">
        <v>176</v>
      </c>
      <c r="AT151" s="228" t="s">
        <v>153</v>
      </c>
      <c r="AU151" s="228" t="s">
        <v>81</v>
      </c>
      <c r="AY151" s="18" t="s">
        <v>152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8" t="s">
        <v>81</v>
      </c>
      <c r="BK151" s="229">
        <f>ROUND(I151*H151,2)</f>
        <v>0</v>
      </c>
      <c r="BL151" s="18" t="s">
        <v>176</v>
      </c>
      <c r="BM151" s="228" t="s">
        <v>2272</v>
      </c>
    </row>
    <row r="152" s="2" customFormat="1" ht="24.15" customHeight="1">
      <c r="A152" s="39"/>
      <c r="B152" s="40"/>
      <c r="C152" s="217" t="s">
        <v>199</v>
      </c>
      <c r="D152" s="217" t="s">
        <v>153</v>
      </c>
      <c r="E152" s="218" t="s">
        <v>188</v>
      </c>
      <c r="F152" s="219" t="s">
        <v>189</v>
      </c>
      <c r="G152" s="220" t="s">
        <v>185</v>
      </c>
      <c r="H152" s="221">
        <v>5</v>
      </c>
      <c r="I152" s="222"/>
      <c r="J152" s="223">
        <f>ROUND(I152*H152,2)</f>
        <v>0</v>
      </c>
      <c r="K152" s="219" t="s">
        <v>160</v>
      </c>
      <c r="L152" s="45"/>
      <c r="M152" s="224" t="s">
        <v>1</v>
      </c>
      <c r="N152" s="225" t="s">
        <v>38</v>
      </c>
      <c r="O152" s="92"/>
      <c r="P152" s="226">
        <f>O152*H152</f>
        <v>0</v>
      </c>
      <c r="Q152" s="226">
        <v>0.00014999999999999999</v>
      </c>
      <c r="R152" s="226">
        <f>Q152*H152</f>
        <v>0.00074999999999999991</v>
      </c>
      <c r="S152" s="226">
        <v>0</v>
      </c>
      <c r="T152" s="22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8" t="s">
        <v>176</v>
      </c>
      <c r="AT152" s="228" t="s">
        <v>153</v>
      </c>
      <c r="AU152" s="228" t="s">
        <v>81</v>
      </c>
      <c r="AY152" s="18" t="s">
        <v>152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8" t="s">
        <v>81</v>
      </c>
      <c r="BK152" s="229">
        <f>ROUND(I152*H152,2)</f>
        <v>0</v>
      </c>
      <c r="BL152" s="18" t="s">
        <v>176</v>
      </c>
      <c r="BM152" s="228" t="s">
        <v>2273</v>
      </c>
    </row>
    <row r="153" s="12" customFormat="1" ht="25.92" customHeight="1">
      <c r="A153" s="12"/>
      <c r="B153" s="203"/>
      <c r="C153" s="204"/>
      <c r="D153" s="205" t="s">
        <v>72</v>
      </c>
      <c r="E153" s="206" t="s">
        <v>1230</v>
      </c>
      <c r="F153" s="206" t="s">
        <v>1244</v>
      </c>
      <c r="G153" s="204"/>
      <c r="H153" s="204"/>
      <c r="I153" s="207"/>
      <c r="J153" s="208">
        <f>BK153</f>
        <v>0</v>
      </c>
      <c r="K153" s="204"/>
      <c r="L153" s="209"/>
      <c r="M153" s="210"/>
      <c r="N153" s="211"/>
      <c r="O153" s="211"/>
      <c r="P153" s="212">
        <f>SUM(P154:P157)</f>
        <v>0</v>
      </c>
      <c r="Q153" s="211"/>
      <c r="R153" s="212">
        <f>SUM(R154:R157)</f>
        <v>0</v>
      </c>
      <c r="S153" s="211"/>
      <c r="T153" s="213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81</v>
      </c>
      <c r="AT153" s="215" t="s">
        <v>72</v>
      </c>
      <c r="AU153" s="215" t="s">
        <v>73</v>
      </c>
      <c r="AY153" s="214" t="s">
        <v>152</v>
      </c>
      <c r="BK153" s="216">
        <f>SUM(BK154:BK157)</f>
        <v>0</v>
      </c>
    </row>
    <row r="154" s="2" customFormat="1" ht="24.15" customHeight="1">
      <c r="A154" s="39"/>
      <c r="B154" s="40"/>
      <c r="C154" s="217" t="s">
        <v>207</v>
      </c>
      <c r="D154" s="217" t="s">
        <v>153</v>
      </c>
      <c r="E154" s="218" t="s">
        <v>349</v>
      </c>
      <c r="F154" s="219" t="s">
        <v>968</v>
      </c>
      <c r="G154" s="220" t="s">
        <v>175</v>
      </c>
      <c r="H154" s="221">
        <v>70.840000000000003</v>
      </c>
      <c r="I154" s="222"/>
      <c r="J154" s="223">
        <f>ROUND(I154*H154,2)</f>
        <v>0</v>
      </c>
      <c r="K154" s="219" t="s">
        <v>1</v>
      </c>
      <c r="L154" s="45"/>
      <c r="M154" s="224" t="s">
        <v>1</v>
      </c>
      <c r="N154" s="225" t="s">
        <v>38</v>
      </c>
      <c r="O154" s="92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8" t="s">
        <v>157</v>
      </c>
      <c r="AT154" s="228" t="s">
        <v>153</v>
      </c>
      <c r="AU154" s="228" t="s">
        <v>81</v>
      </c>
      <c r="AY154" s="18" t="s">
        <v>152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8" t="s">
        <v>81</v>
      </c>
      <c r="BK154" s="229">
        <f>ROUND(I154*H154,2)</f>
        <v>0</v>
      </c>
      <c r="BL154" s="18" t="s">
        <v>157</v>
      </c>
      <c r="BM154" s="228" t="s">
        <v>207</v>
      </c>
    </row>
    <row r="155" s="14" customFormat="1">
      <c r="A155" s="14"/>
      <c r="B155" s="241"/>
      <c r="C155" s="242"/>
      <c r="D155" s="232" t="s">
        <v>195</v>
      </c>
      <c r="E155" s="243" t="s">
        <v>1</v>
      </c>
      <c r="F155" s="244" t="s">
        <v>2274</v>
      </c>
      <c r="G155" s="242"/>
      <c r="H155" s="245">
        <v>70.840000000000003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195</v>
      </c>
      <c r="AU155" s="251" t="s">
        <v>81</v>
      </c>
      <c r="AV155" s="14" t="s">
        <v>83</v>
      </c>
      <c r="AW155" s="14" t="s">
        <v>30</v>
      </c>
      <c r="AX155" s="14" t="s">
        <v>73</v>
      </c>
      <c r="AY155" s="251" t="s">
        <v>152</v>
      </c>
    </row>
    <row r="156" s="15" customFormat="1">
      <c r="A156" s="15"/>
      <c r="B156" s="252"/>
      <c r="C156" s="253"/>
      <c r="D156" s="232" t="s">
        <v>195</v>
      </c>
      <c r="E156" s="254" t="s">
        <v>1</v>
      </c>
      <c r="F156" s="255" t="s">
        <v>218</v>
      </c>
      <c r="G156" s="253"/>
      <c r="H156" s="256">
        <v>70.840000000000003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2" t="s">
        <v>195</v>
      </c>
      <c r="AU156" s="262" t="s">
        <v>81</v>
      </c>
      <c r="AV156" s="15" t="s">
        <v>157</v>
      </c>
      <c r="AW156" s="15" t="s">
        <v>30</v>
      </c>
      <c r="AX156" s="15" t="s">
        <v>81</v>
      </c>
      <c r="AY156" s="262" t="s">
        <v>152</v>
      </c>
    </row>
    <row r="157" s="2" customFormat="1" ht="24.15" customHeight="1">
      <c r="A157" s="39"/>
      <c r="B157" s="40"/>
      <c r="C157" s="217" t="s">
        <v>212</v>
      </c>
      <c r="D157" s="217" t="s">
        <v>153</v>
      </c>
      <c r="E157" s="218" t="s">
        <v>393</v>
      </c>
      <c r="F157" s="219" t="s">
        <v>970</v>
      </c>
      <c r="G157" s="220" t="s">
        <v>175</v>
      </c>
      <c r="H157" s="221">
        <v>70.840000000000003</v>
      </c>
      <c r="I157" s="222"/>
      <c r="J157" s="223">
        <f>ROUND(I157*H157,2)</f>
        <v>0</v>
      </c>
      <c r="K157" s="219" t="s">
        <v>1</v>
      </c>
      <c r="L157" s="45"/>
      <c r="M157" s="224" t="s">
        <v>1</v>
      </c>
      <c r="N157" s="225" t="s">
        <v>38</v>
      </c>
      <c r="O157" s="92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8" t="s">
        <v>157</v>
      </c>
      <c r="AT157" s="228" t="s">
        <v>153</v>
      </c>
      <c r="AU157" s="228" t="s">
        <v>81</v>
      </c>
      <c r="AY157" s="18" t="s">
        <v>152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8" t="s">
        <v>81</v>
      </c>
      <c r="BK157" s="229">
        <f>ROUND(I157*H157,2)</f>
        <v>0</v>
      </c>
      <c r="BL157" s="18" t="s">
        <v>157</v>
      </c>
      <c r="BM157" s="228" t="s">
        <v>219</v>
      </c>
    </row>
    <row r="158" s="12" customFormat="1" ht="25.92" customHeight="1">
      <c r="A158" s="12"/>
      <c r="B158" s="203"/>
      <c r="C158" s="204"/>
      <c r="D158" s="205" t="s">
        <v>72</v>
      </c>
      <c r="E158" s="206" t="s">
        <v>1243</v>
      </c>
      <c r="F158" s="206" t="s">
        <v>1252</v>
      </c>
      <c r="G158" s="204"/>
      <c r="H158" s="204"/>
      <c r="I158" s="207"/>
      <c r="J158" s="208">
        <f>BK158</f>
        <v>0</v>
      </c>
      <c r="K158" s="204"/>
      <c r="L158" s="209"/>
      <c r="M158" s="210"/>
      <c r="N158" s="211"/>
      <c r="O158" s="211"/>
      <c r="P158" s="212">
        <f>SUM(P159:P310)</f>
        <v>0</v>
      </c>
      <c r="Q158" s="211"/>
      <c r="R158" s="212">
        <f>SUM(R159:R310)</f>
        <v>54.256241460000005</v>
      </c>
      <c r="S158" s="211"/>
      <c r="T158" s="213">
        <f>SUM(T159:T310)</f>
        <v>20.187957000000001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81</v>
      </c>
      <c r="AT158" s="215" t="s">
        <v>72</v>
      </c>
      <c r="AU158" s="215" t="s">
        <v>73</v>
      </c>
      <c r="AY158" s="214" t="s">
        <v>152</v>
      </c>
      <c r="BK158" s="216">
        <f>SUM(BK159:BK310)</f>
        <v>0</v>
      </c>
    </row>
    <row r="159" s="2" customFormat="1" ht="24.15" customHeight="1">
      <c r="A159" s="39"/>
      <c r="B159" s="40"/>
      <c r="C159" s="217" t="s">
        <v>219</v>
      </c>
      <c r="D159" s="217" t="s">
        <v>153</v>
      </c>
      <c r="E159" s="218" t="s">
        <v>254</v>
      </c>
      <c r="F159" s="219" t="s">
        <v>255</v>
      </c>
      <c r="G159" s="220" t="s">
        <v>175</v>
      </c>
      <c r="H159" s="221">
        <v>1145.0630000000001</v>
      </c>
      <c r="I159" s="222"/>
      <c r="J159" s="223">
        <f>ROUND(I159*H159,2)</f>
        <v>0</v>
      </c>
      <c r="K159" s="219" t="s">
        <v>160</v>
      </c>
      <c r="L159" s="45"/>
      <c r="M159" s="224" t="s">
        <v>1</v>
      </c>
      <c r="N159" s="225" t="s">
        <v>38</v>
      </c>
      <c r="O159" s="92"/>
      <c r="P159" s="226">
        <f>O159*H159</f>
        <v>0</v>
      </c>
      <c r="Q159" s="226">
        <v>0.020480000000000002</v>
      </c>
      <c r="R159" s="226">
        <f>Q159*H159</f>
        <v>23.450890240000003</v>
      </c>
      <c r="S159" s="226">
        <v>0</v>
      </c>
      <c r="T159" s="22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8" t="s">
        <v>157</v>
      </c>
      <c r="AT159" s="228" t="s">
        <v>153</v>
      </c>
      <c r="AU159" s="228" t="s">
        <v>81</v>
      </c>
      <c r="AY159" s="18" t="s">
        <v>152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8" t="s">
        <v>81</v>
      </c>
      <c r="BK159" s="229">
        <f>ROUND(I159*H159,2)</f>
        <v>0</v>
      </c>
      <c r="BL159" s="18" t="s">
        <v>157</v>
      </c>
      <c r="BM159" s="228" t="s">
        <v>2275</v>
      </c>
    </row>
    <row r="160" s="14" customFormat="1">
      <c r="A160" s="14"/>
      <c r="B160" s="241"/>
      <c r="C160" s="242"/>
      <c r="D160" s="232" t="s">
        <v>195</v>
      </c>
      <c r="E160" s="243" t="s">
        <v>1</v>
      </c>
      <c r="F160" s="244" t="s">
        <v>2276</v>
      </c>
      <c r="G160" s="242"/>
      <c r="H160" s="245">
        <v>1145.0630000000001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1" t="s">
        <v>195</v>
      </c>
      <c r="AU160" s="251" t="s">
        <v>81</v>
      </c>
      <c r="AV160" s="14" t="s">
        <v>83</v>
      </c>
      <c r="AW160" s="14" t="s">
        <v>30</v>
      </c>
      <c r="AX160" s="14" t="s">
        <v>81</v>
      </c>
      <c r="AY160" s="251" t="s">
        <v>152</v>
      </c>
    </row>
    <row r="161" s="2" customFormat="1" ht="14.4" customHeight="1">
      <c r="A161" s="39"/>
      <c r="B161" s="40"/>
      <c r="C161" s="217" t="s">
        <v>8</v>
      </c>
      <c r="D161" s="217" t="s">
        <v>153</v>
      </c>
      <c r="E161" s="218" t="s">
        <v>257</v>
      </c>
      <c r="F161" s="219" t="s">
        <v>258</v>
      </c>
      <c r="G161" s="220" t="s">
        <v>175</v>
      </c>
      <c r="H161" s="221">
        <v>1145.0630000000001</v>
      </c>
      <c r="I161" s="222"/>
      <c r="J161" s="223">
        <f>ROUND(I161*H161,2)</f>
        <v>0</v>
      </c>
      <c r="K161" s="219" t="s">
        <v>160</v>
      </c>
      <c r="L161" s="45"/>
      <c r="M161" s="224" t="s">
        <v>1</v>
      </c>
      <c r="N161" s="225" t="s">
        <v>38</v>
      </c>
      <c r="O161" s="92"/>
      <c r="P161" s="226">
        <f>O161*H161</f>
        <v>0</v>
      </c>
      <c r="Q161" s="226">
        <v>0.0054599999999999996</v>
      </c>
      <c r="R161" s="226">
        <f>Q161*H161</f>
        <v>6.2520439799999998</v>
      </c>
      <c r="S161" s="226">
        <v>0</v>
      </c>
      <c r="T161" s="22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8" t="s">
        <v>157</v>
      </c>
      <c r="AT161" s="228" t="s">
        <v>153</v>
      </c>
      <c r="AU161" s="228" t="s">
        <v>81</v>
      </c>
      <c r="AY161" s="18" t="s">
        <v>152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8" t="s">
        <v>81</v>
      </c>
      <c r="BK161" s="229">
        <f>ROUND(I161*H161,2)</f>
        <v>0</v>
      </c>
      <c r="BL161" s="18" t="s">
        <v>157</v>
      </c>
      <c r="BM161" s="228" t="s">
        <v>2277</v>
      </c>
    </row>
    <row r="162" s="2" customFormat="1" ht="24.15" customHeight="1">
      <c r="A162" s="39"/>
      <c r="B162" s="40"/>
      <c r="C162" s="217" t="s">
        <v>176</v>
      </c>
      <c r="D162" s="217" t="s">
        <v>153</v>
      </c>
      <c r="E162" s="218" t="s">
        <v>261</v>
      </c>
      <c r="F162" s="219" t="s">
        <v>262</v>
      </c>
      <c r="G162" s="220" t="s">
        <v>175</v>
      </c>
      <c r="H162" s="221">
        <v>1145.0630000000001</v>
      </c>
      <c r="I162" s="222"/>
      <c r="J162" s="223">
        <f>ROUND(I162*H162,2)</f>
        <v>0</v>
      </c>
      <c r="K162" s="219" t="s">
        <v>160</v>
      </c>
      <c r="L162" s="45"/>
      <c r="M162" s="224" t="s">
        <v>1</v>
      </c>
      <c r="N162" s="225" t="s">
        <v>38</v>
      </c>
      <c r="O162" s="92"/>
      <c r="P162" s="226">
        <f>O162*H162</f>
        <v>0</v>
      </c>
      <c r="Q162" s="226">
        <v>0.0020999999999999999</v>
      </c>
      <c r="R162" s="226">
        <f>Q162*H162</f>
        <v>2.4046323000000003</v>
      </c>
      <c r="S162" s="226">
        <v>0</v>
      </c>
      <c r="T162" s="22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8" t="s">
        <v>157</v>
      </c>
      <c r="AT162" s="228" t="s">
        <v>153</v>
      </c>
      <c r="AU162" s="228" t="s">
        <v>81</v>
      </c>
      <c r="AY162" s="18" t="s">
        <v>152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8" t="s">
        <v>81</v>
      </c>
      <c r="BK162" s="229">
        <f>ROUND(I162*H162,2)</f>
        <v>0</v>
      </c>
      <c r="BL162" s="18" t="s">
        <v>157</v>
      </c>
      <c r="BM162" s="228" t="s">
        <v>2278</v>
      </c>
    </row>
    <row r="163" s="2" customFormat="1" ht="24.15" customHeight="1">
      <c r="A163" s="39"/>
      <c r="B163" s="40"/>
      <c r="C163" s="217" t="s">
        <v>230</v>
      </c>
      <c r="D163" s="217" t="s">
        <v>153</v>
      </c>
      <c r="E163" s="218" t="s">
        <v>264</v>
      </c>
      <c r="F163" s="219" t="s">
        <v>265</v>
      </c>
      <c r="G163" s="220" t="s">
        <v>175</v>
      </c>
      <c r="H163" s="221">
        <v>1145.0630000000001</v>
      </c>
      <c r="I163" s="222"/>
      <c r="J163" s="223">
        <f>ROUND(I163*H163,2)</f>
        <v>0</v>
      </c>
      <c r="K163" s="219" t="s">
        <v>160</v>
      </c>
      <c r="L163" s="45"/>
      <c r="M163" s="224" t="s">
        <v>1</v>
      </c>
      <c r="N163" s="225" t="s">
        <v>38</v>
      </c>
      <c r="O163" s="92"/>
      <c r="P163" s="226">
        <f>O163*H163</f>
        <v>0</v>
      </c>
      <c r="Q163" s="226">
        <v>0.0043800000000000002</v>
      </c>
      <c r="R163" s="226">
        <f>Q163*H163</f>
        <v>5.0153759400000011</v>
      </c>
      <c r="S163" s="226">
        <v>0</v>
      </c>
      <c r="T163" s="22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8" t="s">
        <v>157</v>
      </c>
      <c r="AT163" s="228" t="s">
        <v>153</v>
      </c>
      <c r="AU163" s="228" t="s">
        <v>81</v>
      </c>
      <c r="AY163" s="18" t="s">
        <v>152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8" t="s">
        <v>81</v>
      </c>
      <c r="BK163" s="229">
        <f>ROUND(I163*H163,2)</f>
        <v>0</v>
      </c>
      <c r="BL163" s="18" t="s">
        <v>157</v>
      </c>
      <c r="BM163" s="228" t="s">
        <v>2279</v>
      </c>
    </row>
    <row r="164" s="2" customFormat="1" ht="14.4" customHeight="1">
      <c r="A164" s="39"/>
      <c r="B164" s="40"/>
      <c r="C164" s="217" t="s">
        <v>235</v>
      </c>
      <c r="D164" s="217" t="s">
        <v>153</v>
      </c>
      <c r="E164" s="218" t="s">
        <v>268</v>
      </c>
      <c r="F164" s="219" t="s">
        <v>269</v>
      </c>
      <c r="G164" s="220" t="s">
        <v>175</v>
      </c>
      <c r="H164" s="221">
        <v>1145.0630000000001</v>
      </c>
      <c r="I164" s="222"/>
      <c r="J164" s="223">
        <f>ROUND(I164*H164,2)</f>
        <v>0</v>
      </c>
      <c r="K164" s="219" t="s">
        <v>160</v>
      </c>
      <c r="L164" s="45"/>
      <c r="M164" s="224" t="s">
        <v>1</v>
      </c>
      <c r="N164" s="225" t="s">
        <v>38</v>
      </c>
      <c r="O164" s="92"/>
      <c r="P164" s="226">
        <f>O164*H164</f>
        <v>0</v>
      </c>
      <c r="Q164" s="226">
        <v>0.00038999999999999999</v>
      </c>
      <c r="R164" s="226">
        <f>Q164*H164</f>
        <v>0.44657457</v>
      </c>
      <c r="S164" s="226">
        <v>0</v>
      </c>
      <c r="T164" s="22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8" t="s">
        <v>157</v>
      </c>
      <c r="AT164" s="228" t="s">
        <v>153</v>
      </c>
      <c r="AU164" s="228" t="s">
        <v>81</v>
      </c>
      <c r="AY164" s="18" t="s">
        <v>152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8" t="s">
        <v>81</v>
      </c>
      <c r="BK164" s="229">
        <f>ROUND(I164*H164,2)</f>
        <v>0</v>
      </c>
      <c r="BL164" s="18" t="s">
        <v>157</v>
      </c>
      <c r="BM164" s="228" t="s">
        <v>2280</v>
      </c>
    </row>
    <row r="165" s="2" customFormat="1" ht="24.15" customHeight="1">
      <c r="A165" s="39"/>
      <c r="B165" s="40"/>
      <c r="C165" s="217" t="s">
        <v>241</v>
      </c>
      <c r="D165" s="217" t="s">
        <v>153</v>
      </c>
      <c r="E165" s="218" t="s">
        <v>271</v>
      </c>
      <c r="F165" s="219" t="s">
        <v>272</v>
      </c>
      <c r="G165" s="220" t="s">
        <v>175</v>
      </c>
      <c r="H165" s="221">
        <v>1145.0630000000001</v>
      </c>
      <c r="I165" s="222"/>
      <c r="J165" s="223">
        <f>ROUND(I165*H165,2)</f>
        <v>0</v>
      </c>
      <c r="K165" s="219" t="s">
        <v>160</v>
      </c>
      <c r="L165" s="45"/>
      <c r="M165" s="224" t="s">
        <v>1</v>
      </c>
      <c r="N165" s="225" t="s">
        <v>38</v>
      </c>
      <c r="O165" s="92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8" t="s">
        <v>157</v>
      </c>
      <c r="AT165" s="228" t="s">
        <v>153</v>
      </c>
      <c r="AU165" s="228" t="s">
        <v>81</v>
      </c>
      <c r="AY165" s="18" t="s">
        <v>152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8" t="s">
        <v>81</v>
      </c>
      <c r="BK165" s="229">
        <f>ROUND(I165*H165,2)</f>
        <v>0</v>
      </c>
      <c r="BL165" s="18" t="s">
        <v>157</v>
      </c>
      <c r="BM165" s="228" t="s">
        <v>2281</v>
      </c>
    </row>
    <row r="166" s="2" customFormat="1" ht="24.15" customHeight="1">
      <c r="A166" s="39"/>
      <c r="B166" s="40"/>
      <c r="C166" s="217" t="s">
        <v>222</v>
      </c>
      <c r="D166" s="217" t="s">
        <v>153</v>
      </c>
      <c r="E166" s="218" t="s">
        <v>250</v>
      </c>
      <c r="F166" s="219" t="s">
        <v>251</v>
      </c>
      <c r="G166" s="220" t="s">
        <v>175</v>
      </c>
      <c r="H166" s="221">
        <v>1145.0630000000001</v>
      </c>
      <c r="I166" s="222"/>
      <c r="J166" s="223">
        <f>ROUND(I166*H166,2)</f>
        <v>0</v>
      </c>
      <c r="K166" s="219" t="s">
        <v>160</v>
      </c>
      <c r="L166" s="45"/>
      <c r="M166" s="224" t="s">
        <v>1</v>
      </c>
      <c r="N166" s="225" t="s">
        <v>38</v>
      </c>
      <c r="O166" s="92"/>
      <c r="P166" s="226">
        <f>O166*H166</f>
        <v>0</v>
      </c>
      <c r="Q166" s="226">
        <v>0.00025999999999999998</v>
      </c>
      <c r="R166" s="226">
        <f>Q166*H166</f>
        <v>0.29771638</v>
      </c>
      <c r="S166" s="226">
        <v>0</v>
      </c>
      <c r="T166" s="22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8" t="s">
        <v>157</v>
      </c>
      <c r="AT166" s="228" t="s">
        <v>153</v>
      </c>
      <c r="AU166" s="228" t="s">
        <v>81</v>
      </c>
      <c r="AY166" s="18" t="s">
        <v>152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8" t="s">
        <v>81</v>
      </c>
      <c r="BK166" s="229">
        <f>ROUND(I166*H166,2)</f>
        <v>0</v>
      </c>
      <c r="BL166" s="18" t="s">
        <v>157</v>
      </c>
      <c r="BM166" s="228" t="s">
        <v>2282</v>
      </c>
    </row>
    <row r="167" s="2" customFormat="1" ht="37.8" customHeight="1">
      <c r="A167" s="39"/>
      <c r="B167" s="40"/>
      <c r="C167" s="217" t="s">
        <v>7</v>
      </c>
      <c r="D167" s="217" t="s">
        <v>153</v>
      </c>
      <c r="E167" s="218" t="s">
        <v>275</v>
      </c>
      <c r="F167" s="219" t="s">
        <v>276</v>
      </c>
      <c r="G167" s="220" t="s">
        <v>175</v>
      </c>
      <c r="H167" s="221">
        <v>429.53100000000001</v>
      </c>
      <c r="I167" s="222"/>
      <c r="J167" s="223">
        <f>ROUND(I167*H167,2)</f>
        <v>0</v>
      </c>
      <c r="K167" s="219" t="s">
        <v>160</v>
      </c>
      <c r="L167" s="45"/>
      <c r="M167" s="224" t="s">
        <v>1</v>
      </c>
      <c r="N167" s="225" t="s">
        <v>38</v>
      </c>
      <c r="O167" s="92"/>
      <c r="P167" s="226">
        <f>O167*H167</f>
        <v>0</v>
      </c>
      <c r="Q167" s="226">
        <v>0</v>
      </c>
      <c r="R167" s="226">
        <f>Q167*H167</f>
        <v>0</v>
      </c>
      <c r="S167" s="226">
        <v>0.047</v>
      </c>
      <c r="T167" s="227">
        <f>S167*H167</f>
        <v>20.187957000000001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8" t="s">
        <v>157</v>
      </c>
      <c r="AT167" s="228" t="s">
        <v>153</v>
      </c>
      <c r="AU167" s="228" t="s">
        <v>81</v>
      </c>
      <c r="AY167" s="18" t="s">
        <v>152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8" t="s">
        <v>81</v>
      </c>
      <c r="BK167" s="229">
        <f>ROUND(I167*H167,2)</f>
        <v>0</v>
      </c>
      <c r="BL167" s="18" t="s">
        <v>157</v>
      </c>
      <c r="BM167" s="228" t="s">
        <v>2283</v>
      </c>
    </row>
    <row r="168" s="13" customFormat="1">
      <c r="A168" s="13"/>
      <c r="B168" s="230"/>
      <c r="C168" s="231"/>
      <c r="D168" s="232" t="s">
        <v>195</v>
      </c>
      <c r="E168" s="233" t="s">
        <v>1</v>
      </c>
      <c r="F168" s="234" t="s">
        <v>2284</v>
      </c>
      <c r="G168" s="231"/>
      <c r="H168" s="233" t="s">
        <v>1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195</v>
      </c>
      <c r="AU168" s="240" t="s">
        <v>81</v>
      </c>
      <c r="AV168" s="13" t="s">
        <v>81</v>
      </c>
      <c r="AW168" s="13" t="s">
        <v>30</v>
      </c>
      <c r="AX168" s="13" t="s">
        <v>73</v>
      </c>
      <c r="AY168" s="240" t="s">
        <v>152</v>
      </c>
    </row>
    <row r="169" s="14" customFormat="1">
      <c r="A169" s="14"/>
      <c r="B169" s="241"/>
      <c r="C169" s="242"/>
      <c r="D169" s="232" t="s">
        <v>195</v>
      </c>
      <c r="E169" s="243" t="s">
        <v>1</v>
      </c>
      <c r="F169" s="244" t="s">
        <v>2285</v>
      </c>
      <c r="G169" s="242"/>
      <c r="H169" s="245">
        <v>256.608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1" t="s">
        <v>195</v>
      </c>
      <c r="AU169" s="251" t="s">
        <v>81</v>
      </c>
      <c r="AV169" s="14" t="s">
        <v>83</v>
      </c>
      <c r="AW169" s="14" t="s">
        <v>30</v>
      </c>
      <c r="AX169" s="14" t="s">
        <v>73</v>
      </c>
      <c r="AY169" s="251" t="s">
        <v>152</v>
      </c>
    </row>
    <row r="170" s="13" customFormat="1">
      <c r="A170" s="13"/>
      <c r="B170" s="230"/>
      <c r="C170" s="231"/>
      <c r="D170" s="232" t="s">
        <v>195</v>
      </c>
      <c r="E170" s="233" t="s">
        <v>1</v>
      </c>
      <c r="F170" s="234" t="s">
        <v>2286</v>
      </c>
      <c r="G170" s="231"/>
      <c r="H170" s="233" t="s">
        <v>1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195</v>
      </c>
      <c r="AU170" s="240" t="s">
        <v>81</v>
      </c>
      <c r="AV170" s="13" t="s">
        <v>81</v>
      </c>
      <c r="AW170" s="13" t="s">
        <v>30</v>
      </c>
      <c r="AX170" s="13" t="s">
        <v>73</v>
      </c>
      <c r="AY170" s="240" t="s">
        <v>152</v>
      </c>
    </row>
    <row r="171" s="14" customFormat="1">
      <c r="A171" s="14"/>
      <c r="B171" s="241"/>
      <c r="C171" s="242"/>
      <c r="D171" s="232" t="s">
        <v>195</v>
      </c>
      <c r="E171" s="243" t="s">
        <v>1</v>
      </c>
      <c r="F171" s="244" t="s">
        <v>2287</v>
      </c>
      <c r="G171" s="242"/>
      <c r="H171" s="245">
        <v>46.116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1" t="s">
        <v>195</v>
      </c>
      <c r="AU171" s="251" t="s">
        <v>81</v>
      </c>
      <c r="AV171" s="14" t="s">
        <v>83</v>
      </c>
      <c r="AW171" s="14" t="s">
        <v>30</v>
      </c>
      <c r="AX171" s="14" t="s">
        <v>73</v>
      </c>
      <c r="AY171" s="251" t="s">
        <v>152</v>
      </c>
    </row>
    <row r="172" s="13" customFormat="1">
      <c r="A172" s="13"/>
      <c r="B172" s="230"/>
      <c r="C172" s="231"/>
      <c r="D172" s="232" t="s">
        <v>195</v>
      </c>
      <c r="E172" s="233" t="s">
        <v>1</v>
      </c>
      <c r="F172" s="234" t="s">
        <v>2288</v>
      </c>
      <c r="G172" s="231"/>
      <c r="H172" s="233" t="s">
        <v>1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195</v>
      </c>
      <c r="AU172" s="240" t="s">
        <v>81</v>
      </c>
      <c r="AV172" s="13" t="s">
        <v>81</v>
      </c>
      <c r="AW172" s="13" t="s">
        <v>30</v>
      </c>
      <c r="AX172" s="13" t="s">
        <v>73</v>
      </c>
      <c r="AY172" s="240" t="s">
        <v>152</v>
      </c>
    </row>
    <row r="173" s="13" customFormat="1">
      <c r="A173" s="13"/>
      <c r="B173" s="230"/>
      <c r="C173" s="231"/>
      <c r="D173" s="232" t="s">
        <v>195</v>
      </c>
      <c r="E173" s="233" t="s">
        <v>1</v>
      </c>
      <c r="F173" s="234" t="s">
        <v>2289</v>
      </c>
      <c r="G173" s="231"/>
      <c r="H173" s="233" t="s">
        <v>1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195</v>
      </c>
      <c r="AU173" s="240" t="s">
        <v>81</v>
      </c>
      <c r="AV173" s="13" t="s">
        <v>81</v>
      </c>
      <c r="AW173" s="13" t="s">
        <v>30</v>
      </c>
      <c r="AX173" s="13" t="s">
        <v>73</v>
      </c>
      <c r="AY173" s="240" t="s">
        <v>152</v>
      </c>
    </row>
    <row r="174" s="14" customFormat="1">
      <c r="A174" s="14"/>
      <c r="B174" s="241"/>
      <c r="C174" s="242"/>
      <c r="D174" s="232" t="s">
        <v>195</v>
      </c>
      <c r="E174" s="243" t="s">
        <v>1</v>
      </c>
      <c r="F174" s="244" t="s">
        <v>2290</v>
      </c>
      <c r="G174" s="242"/>
      <c r="H174" s="245">
        <v>160.80000000000001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1" t="s">
        <v>195</v>
      </c>
      <c r="AU174" s="251" t="s">
        <v>81</v>
      </c>
      <c r="AV174" s="14" t="s">
        <v>83</v>
      </c>
      <c r="AW174" s="14" t="s">
        <v>30</v>
      </c>
      <c r="AX174" s="14" t="s">
        <v>73</v>
      </c>
      <c r="AY174" s="251" t="s">
        <v>152</v>
      </c>
    </row>
    <row r="175" s="13" customFormat="1">
      <c r="A175" s="13"/>
      <c r="B175" s="230"/>
      <c r="C175" s="231"/>
      <c r="D175" s="232" t="s">
        <v>195</v>
      </c>
      <c r="E175" s="233" t="s">
        <v>1</v>
      </c>
      <c r="F175" s="234" t="s">
        <v>2291</v>
      </c>
      <c r="G175" s="231"/>
      <c r="H175" s="233" t="s">
        <v>1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195</v>
      </c>
      <c r="AU175" s="240" t="s">
        <v>81</v>
      </c>
      <c r="AV175" s="13" t="s">
        <v>81</v>
      </c>
      <c r="AW175" s="13" t="s">
        <v>30</v>
      </c>
      <c r="AX175" s="13" t="s">
        <v>73</v>
      </c>
      <c r="AY175" s="240" t="s">
        <v>152</v>
      </c>
    </row>
    <row r="176" s="14" customFormat="1">
      <c r="A176" s="14"/>
      <c r="B176" s="241"/>
      <c r="C176" s="242"/>
      <c r="D176" s="232" t="s">
        <v>195</v>
      </c>
      <c r="E176" s="243" t="s">
        <v>1</v>
      </c>
      <c r="F176" s="244" t="s">
        <v>2292</v>
      </c>
      <c r="G176" s="242"/>
      <c r="H176" s="245">
        <v>-15.75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1" t="s">
        <v>195</v>
      </c>
      <c r="AU176" s="251" t="s">
        <v>81</v>
      </c>
      <c r="AV176" s="14" t="s">
        <v>83</v>
      </c>
      <c r="AW176" s="14" t="s">
        <v>30</v>
      </c>
      <c r="AX176" s="14" t="s">
        <v>73</v>
      </c>
      <c r="AY176" s="251" t="s">
        <v>152</v>
      </c>
    </row>
    <row r="177" s="14" customFormat="1">
      <c r="A177" s="14"/>
      <c r="B177" s="241"/>
      <c r="C177" s="242"/>
      <c r="D177" s="232" t="s">
        <v>195</v>
      </c>
      <c r="E177" s="243" t="s">
        <v>1</v>
      </c>
      <c r="F177" s="244" t="s">
        <v>2293</v>
      </c>
      <c r="G177" s="242"/>
      <c r="H177" s="245">
        <v>-8.6400000000000006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1" t="s">
        <v>195</v>
      </c>
      <c r="AU177" s="251" t="s">
        <v>81</v>
      </c>
      <c r="AV177" s="14" t="s">
        <v>83</v>
      </c>
      <c r="AW177" s="14" t="s">
        <v>30</v>
      </c>
      <c r="AX177" s="14" t="s">
        <v>73</v>
      </c>
      <c r="AY177" s="251" t="s">
        <v>152</v>
      </c>
    </row>
    <row r="178" s="14" customFormat="1">
      <c r="A178" s="14"/>
      <c r="B178" s="241"/>
      <c r="C178" s="242"/>
      <c r="D178" s="232" t="s">
        <v>195</v>
      </c>
      <c r="E178" s="243" t="s">
        <v>1</v>
      </c>
      <c r="F178" s="244" t="s">
        <v>2294</v>
      </c>
      <c r="G178" s="242"/>
      <c r="H178" s="245">
        <v>-0.71999999999999997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195</v>
      </c>
      <c r="AU178" s="251" t="s">
        <v>81</v>
      </c>
      <c r="AV178" s="14" t="s">
        <v>83</v>
      </c>
      <c r="AW178" s="14" t="s">
        <v>30</v>
      </c>
      <c r="AX178" s="14" t="s">
        <v>73</v>
      </c>
      <c r="AY178" s="251" t="s">
        <v>152</v>
      </c>
    </row>
    <row r="179" s="14" customFormat="1">
      <c r="A179" s="14"/>
      <c r="B179" s="241"/>
      <c r="C179" s="242"/>
      <c r="D179" s="232" t="s">
        <v>195</v>
      </c>
      <c r="E179" s="243" t="s">
        <v>1</v>
      </c>
      <c r="F179" s="244" t="s">
        <v>2295</v>
      </c>
      <c r="G179" s="242"/>
      <c r="H179" s="245">
        <v>-2.9609999999999999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1" t="s">
        <v>195</v>
      </c>
      <c r="AU179" s="251" t="s">
        <v>81</v>
      </c>
      <c r="AV179" s="14" t="s">
        <v>83</v>
      </c>
      <c r="AW179" s="14" t="s">
        <v>30</v>
      </c>
      <c r="AX179" s="14" t="s">
        <v>73</v>
      </c>
      <c r="AY179" s="251" t="s">
        <v>152</v>
      </c>
    </row>
    <row r="180" s="14" customFormat="1">
      <c r="A180" s="14"/>
      <c r="B180" s="241"/>
      <c r="C180" s="242"/>
      <c r="D180" s="232" t="s">
        <v>195</v>
      </c>
      <c r="E180" s="243" t="s">
        <v>1</v>
      </c>
      <c r="F180" s="244" t="s">
        <v>2296</v>
      </c>
      <c r="G180" s="242"/>
      <c r="H180" s="245">
        <v>-2.9609999999999999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1" t="s">
        <v>195</v>
      </c>
      <c r="AU180" s="251" t="s">
        <v>81</v>
      </c>
      <c r="AV180" s="14" t="s">
        <v>83</v>
      </c>
      <c r="AW180" s="14" t="s">
        <v>30</v>
      </c>
      <c r="AX180" s="14" t="s">
        <v>73</v>
      </c>
      <c r="AY180" s="251" t="s">
        <v>152</v>
      </c>
    </row>
    <row r="181" s="14" customFormat="1">
      <c r="A181" s="14"/>
      <c r="B181" s="241"/>
      <c r="C181" s="242"/>
      <c r="D181" s="232" t="s">
        <v>195</v>
      </c>
      <c r="E181" s="243" t="s">
        <v>1</v>
      </c>
      <c r="F181" s="244" t="s">
        <v>2297</v>
      </c>
      <c r="G181" s="242"/>
      <c r="H181" s="245">
        <v>-2.9609999999999999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1" t="s">
        <v>195</v>
      </c>
      <c r="AU181" s="251" t="s">
        <v>81</v>
      </c>
      <c r="AV181" s="14" t="s">
        <v>83</v>
      </c>
      <c r="AW181" s="14" t="s">
        <v>30</v>
      </c>
      <c r="AX181" s="14" t="s">
        <v>73</v>
      </c>
      <c r="AY181" s="251" t="s">
        <v>152</v>
      </c>
    </row>
    <row r="182" s="15" customFormat="1">
      <c r="A182" s="15"/>
      <c r="B182" s="252"/>
      <c r="C182" s="253"/>
      <c r="D182" s="232" t="s">
        <v>195</v>
      </c>
      <c r="E182" s="254" t="s">
        <v>1</v>
      </c>
      <c r="F182" s="255" t="s">
        <v>218</v>
      </c>
      <c r="G182" s="253"/>
      <c r="H182" s="256">
        <v>429.53100000000001</v>
      </c>
      <c r="I182" s="257"/>
      <c r="J182" s="253"/>
      <c r="K182" s="253"/>
      <c r="L182" s="258"/>
      <c r="M182" s="259"/>
      <c r="N182" s="260"/>
      <c r="O182" s="260"/>
      <c r="P182" s="260"/>
      <c r="Q182" s="260"/>
      <c r="R182" s="260"/>
      <c r="S182" s="260"/>
      <c r="T182" s="261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2" t="s">
        <v>195</v>
      </c>
      <c r="AU182" s="262" t="s">
        <v>81</v>
      </c>
      <c r="AV182" s="15" t="s">
        <v>157</v>
      </c>
      <c r="AW182" s="15" t="s">
        <v>30</v>
      </c>
      <c r="AX182" s="15" t="s">
        <v>81</v>
      </c>
      <c r="AY182" s="262" t="s">
        <v>152</v>
      </c>
    </row>
    <row r="183" s="2" customFormat="1" ht="24.15" customHeight="1">
      <c r="A183" s="39"/>
      <c r="B183" s="40"/>
      <c r="C183" s="217" t="s">
        <v>226</v>
      </c>
      <c r="D183" s="217" t="s">
        <v>153</v>
      </c>
      <c r="E183" s="218" t="s">
        <v>282</v>
      </c>
      <c r="F183" s="219" t="s">
        <v>283</v>
      </c>
      <c r="G183" s="220" t="s">
        <v>175</v>
      </c>
      <c r="H183" s="221">
        <v>429.53100000000001</v>
      </c>
      <c r="I183" s="222"/>
      <c r="J183" s="223">
        <f>ROUND(I183*H183,2)</f>
        <v>0</v>
      </c>
      <c r="K183" s="219" t="s">
        <v>160</v>
      </c>
      <c r="L183" s="45"/>
      <c r="M183" s="224" t="s">
        <v>1</v>
      </c>
      <c r="N183" s="225" t="s">
        <v>38</v>
      </c>
      <c r="O183" s="92"/>
      <c r="P183" s="226">
        <f>O183*H183</f>
        <v>0</v>
      </c>
      <c r="Q183" s="226">
        <v>0.031530000000000002</v>
      </c>
      <c r="R183" s="226">
        <f>Q183*H183</f>
        <v>13.543112430000001</v>
      </c>
      <c r="S183" s="226">
        <v>0</v>
      </c>
      <c r="T183" s="22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8" t="s">
        <v>157</v>
      </c>
      <c r="AT183" s="228" t="s">
        <v>153</v>
      </c>
      <c r="AU183" s="228" t="s">
        <v>81</v>
      </c>
      <c r="AY183" s="18" t="s">
        <v>152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8" t="s">
        <v>81</v>
      </c>
      <c r="BK183" s="229">
        <f>ROUND(I183*H183,2)</f>
        <v>0</v>
      </c>
      <c r="BL183" s="18" t="s">
        <v>157</v>
      </c>
      <c r="BM183" s="228" t="s">
        <v>2298</v>
      </c>
    </row>
    <row r="184" s="2" customFormat="1" ht="24.15" customHeight="1">
      <c r="A184" s="39"/>
      <c r="B184" s="40"/>
      <c r="C184" s="217" t="s">
        <v>260</v>
      </c>
      <c r="D184" s="217" t="s">
        <v>153</v>
      </c>
      <c r="E184" s="218" t="s">
        <v>364</v>
      </c>
      <c r="F184" s="219" t="s">
        <v>1277</v>
      </c>
      <c r="G184" s="220" t="s">
        <v>175</v>
      </c>
      <c r="H184" s="221">
        <v>351.87299999999999</v>
      </c>
      <c r="I184" s="222"/>
      <c r="J184" s="223">
        <f>ROUND(I184*H184,2)</f>
        <v>0</v>
      </c>
      <c r="K184" s="219" t="s">
        <v>1</v>
      </c>
      <c r="L184" s="45"/>
      <c r="M184" s="224" t="s">
        <v>1</v>
      </c>
      <c r="N184" s="225" t="s">
        <v>38</v>
      </c>
      <c r="O184" s="92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8" t="s">
        <v>157</v>
      </c>
      <c r="AT184" s="228" t="s">
        <v>153</v>
      </c>
      <c r="AU184" s="228" t="s">
        <v>81</v>
      </c>
      <c r="AY184" s="18" t="s">
        <v>152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8" t="s">
        <v>81</v>
      </c>
      <c r="BK184" s="229">
        <f>ROUND(I184*H184,2)</f>
        <v>0</v>
      </c>
      <c r="BL184" s="18" t="s">
        <v>157</v>
      </c>
      <c r="BM184" s="228" t="s">
        <v>235</v>
      </c>
    </row>
    <row r="185" s="13" customFormat="1">
      <c r="A185" s="13"/>
      <c r="B185" s="230"/>
      <c r="C185" s="231"/>
      <c r="D185" s="232" t="s">
        <v>195</v>
      </c>
      <c r="E185" s="233" t="s">
        <v>1</v>
      </c>
      <c r="F185" s="234" t="s">
        <v>2291</v>
      </c>
      <c r="G185" s="231"/>
      <c r="H185" s="233" t="s">
        <v>1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195</v>
      </c>
      <c r="AU185" s="240" t="s">
        <v>81</v>
      </c>
      <c r="AV185" s="13" t="s">
        <v>81</v>
      </c>
      <c r="AW185" s="13" t="s">
        <v>30</v>
      </c>
      <c r="AX185" s="13" t="s">
        <v>73</v>
      </c>
      <c r="AY185" s="240" t="s">
        <v>152</v>
      </c>
    </row>
    <row r="186" s="14" customFormat="1">
      <c r="A186" s="14"/>
      <c r="B186" s="241"/>
      <c r="C186" s="242"/>
      <c r="D186" s="232" t="s">
        <v>195</v>
      </c>
      <c r="E186" s="243" t="s">
        <v>1</v>
      </c>
      <c r="F186" s="244" t="s">
        <v>2299</v>
      </c>
      <c r="G186" s="242"/>
      <c r="H186" s="245">
        <v>95.760000000000005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1" t="s">
        <v>195</v>
      </c>
      <c r="AU186" s="251" t="s">
        <v>81</v>
      </c>
      <c r="AV186" s="14" t="s">
        <v>83</v>
      </c>
      <c r="AW186" s="14" t="s">
        <v>30</v>
      </c>
      <c r="AX186" s="14" t="s">
        <v>73</v>
      </c>
      <c r="AY186" s="251" t="s">
        <v>152</v>
      </c>
    </row>
    <row r="187" s="14" customFormat="1">
      <c r="A187" s="14"/>
      <c r="B187" s="241"/>
      <c r="C187" s="242"/>
      <c r="D187" s="232" t="s">
        <v>195</v>
      </c>
      <c r="E187" s="243" t="s">
        <v>1</v>
      </c>
      <c r="F187" s="244" t="s">
        <v>2300</v>
      </c>
      <c r="G187" s="242"/>
      <c r="H187" s="245">
        <v>37.799999999999997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1" t="s">
        <v>195</v>
      </c>
      <c r="AU187" s="251" t="s">
        <v>81</v>
      </c>
      <c r="AV187" s="14" t="s">
        <v>83</v>
      </c>
      <c r="AW187" s="14" t="s">
        <v>30</v>
      </c>
      <c r="AX187" s="14" t="s">
        <v>73</v>
      </c>
      <c r="AY187" s="251" t="s">
        <v>152</v>
      </c>
    </row>
    <row r="188" s="14" customFormat="1">
      <c r="A188" s="14"/>
      <c r="B188" s="241"/>
      <c r="C188" s="242"/>
      <c r="D188" s="232" t="s">
        <v>195</v>
      </c>
      <c r="E188" s="243" t="s">
        <v>1</v>
      </c>
      <c r="F188" s="244" t="s">
        <v>2301</v>
      </c>
      <c r="G188" s="242"/>
      <c r="H188" s="245">
        <v>180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1" t="s">
        <v>195</v>
      </c>
      <c r="AU188" s="251" t="s">
        <v>81</v>
      </c>
      <c r="AV188" s="14" t="s">
        <v>83</v>
      </c>
      <c r="AW188" s="14" t="s">
        <v>30</v>
      </c>
      <c r="AX188" s="14" t="s">
        <v>73</v>
      </c>
      <c r="AY188" s="251" t="s">
        <v>152</v>
      </c>
    </row>
    <row r="189" s="14" customFormat="1">
      <c r="A189" s="14"/>
      <c r="B189" s="241"/>
      <c r="C189" s="242"/>
      <c r="D189" s="232" t="s">
        <v>195</v>
      </c>
      <c r="E189" s="243" t="s">
        <v>1</v>
      </c>
      <c r="F189" s="244" t="s">
        <v>2302</v>
      </c>
      <c r="G189" s="242"/>
      <c r="H189" s="245">
        <v>15.75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1" t="s">
        <v>195</v>
      </c>
      <c r="AU189" s="251" t="s">
        <v>81</v>
      </c>
      <c r="AV189" s="14" t="s">
        <v>83</v>
      </c>
      <c r="AW189" s="14" t="s">
        <v>30</v>
      </c>
      <c r="AX189" s="14" t="s">
        <v>73</v>
      </c>
      <c r="AY189" s="251" t="s">
        <v>152</v>
      </c>
    </row>
    <row r="190" s="14" customFormat="1">
      <c r="A190" s="14"/>
      <c r="B190" s="241"/>
      <c r="C190" s="242"/>
      <c r="D190" s="232" t="s">
        <v>195</v>
      </c>
      <c r="E190" s="243" t="s">
        <v>1</v>
      </c>
      <c r="F190" s="244" t="s">
        <v>2303</v>
      </c>
      <c r="G190" s="242"/>
      <c r="H190" s="245">
        <v>4.3200000000000003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1" t="s">
        <v>195</v>
      </c>
      <c r="AU190" s="251" t="s">
        <v>81</v>
      </c>
      <c r="AV190" s="14" t="s">
        <v>83</v>
      </c>
      <c r="AW190" s="14" t="s">
        <v>30</v>
      </c>
      <c r="AX190" s="14" t="s">
        <v>73</v>
      </c>
      <c r="AY190" s="251" t="s">
        <v>152</v>
      </c>
    </row>
    <row r="191" s="14" customFormat="1">
      <c r="A191" s="14"/>
      <c r="B191" s="241"/>
      <c r="C191" s="242"/>
      <c r="D191" s="232" t="s">
        <v>195</v>
      </c>
      <c r="E191" s="243" t="s">
        <v>1</v>
      </c>
      <c r="F191" s="244" t="s">
        <v>2304</v>
      </c>
      <c r="G191" s="242"/>
      <c r="H191" s="245">
        <v>8.6400000000000006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1" t="s">
        <v>195</v>
      </c>
      <c r="AU191" s="251" t="s">
        <v>81</v>
      </c>
      <c r="AV191" s="14" t="s">
        <v>83</v>
      </c>
      <c r="AW191" s="14" t="s">
        <v>30</v>
      </c>
      <c r="AX191" s="14" t="s">
        <v>73</v>
      </c>
      <c r="AY191" s="251" t="s">
        <v>152</v>
      </c>
    </row>
    <row r="192" s="14" customFormat="1">
      <c r="A192" s="14"/>
      <c r="B192" s="241"/>
      <c r="C192" s="242"/>
      <c r="D192" s="232" t="s">
        <v>195</v>
      </c>
      <c r="E192" s="243" t="s">
        <v>1</v>
      </c>
      <c r="F192" s="244" t="s">
        <v>2305</v>
      </c>
      <c r="G192" s="242"/>
      <c r="H192" s="245">
        <v>0.71999999999999997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1" t="s">
        <v>195</v>
      </c>
      <c r="AU192" s="251" t="s">
        <v>81</v>
      </c>
      <c r="AV192" s="14" t="s">
        <v>83</v>
      </c>
      <c r="AW192" s="14" t="s">
        <v>30</v>
      </c>
      <c r="AX192" s="14" t="s">
        <v>73</v>
      </c>
      <c r="AY192" s="251" t="s">
        <v>152</v>
      </c>
    </row>
    <row r="193" s="14" customFormat="1">
      <c r="A193" s="14"/>
      <c r="B193" s="241"/>
      <c r="C193" s="242"/>
      <c r="D193" s="232" t="s">
        <v>195</v>
      </c>
      <c r="E193" s="243" t="s">
        <v>1</v>
      </c>
      <c r="F193" s="244" t="s">
        <v>2306</v>
      </c>
      <c r="G193" s="242"/>
      <c r="H193" s="245">
        <v>2.9609999999999999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1" t="s">
        <v>195</v>
      </c>
      <c r="AU193" s="251" t="s">
        <v>81</v>
      </c>
      <c r="AV193" s="14" t="s">
        <v>83</v>
      </c>
      <c r="AW193" s="14" t="s">
        <v>30</v>
      </c>
      <c r="AX193" s="14" t="s">
        <v>73</v>
      </c>
      <c r="AY193" s="251" t="s">
        <v>152</v>
      </c>
    </row>
    <row r="194" s="14" customFormat="1">
      <c r="A194" s="14"/>
      <c r="B194" s="241"/>
      <c r="C194" s="242"/>
      <c r="D194" s="232" t="s">
        <v>195</v>
      </c>
      <c r="E194" s="243" t="s">
        <v>1</v>
      </c>
      <c r="F194" s="244" t="s">
        <v>2307</v>
      </c>
      <c r="G194" s="242"/>
      <c r="H194" s="245">
        <v>2.9609999999999999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195</v>
      </c>
      <c r="AU194" s="251" t="s">
        <v>81</v>
      </c>
      <c r="AV194" s="14" t="s">
        <v>83</v>
      </c>
      <c r="AW194" s="14" t="s">
        <v>30</v>
      </c>
      <c r="AX194" s="14" t="s">
        <v>73</v>
      </c>
      <c r="AY194" s="251" t="s">
        <v>152</v>
      </c>
    </row>
    <row r="195" s="14" customFormat="1">
      <c r="A195" s="14"/>
      <c r="B195" s="241"/>
      <c r="C195" s="242"/>
      <c r="D195" s="232" t="s">
        <v>195</v>
      </c>
      <c r="E195" s="243" t="s">
        <v>1</v>
      </c>
      <c r="F195" s="244" t="s">
        <v>2308</v>
      </c>
      <c r="G195" s="242"/>
      <c r="H195" s="245">
        <v>2.9609999999999999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1" t="s">
        <v>195</v>
      </c>
      <c r="AU195" s="251" t="s">
        <v>81</v>
      </c>
      <c r="AV195" s="14" t="s">
        <v>83</v>
      </c>
      <c r="AW195" s="14" t="s">
        <v>30</v>
      </c>
      <c r="AX195" s="14" t="s">
        <v>73</v>
      </c>
      <c r="AY195" s="251" t="s">
        <v>152</v>
      </c>
    </row>
    <row r="196" s="15" customFormat="1">
      <c r="A196" s="15"/>
      <c r="B196" s="252"/>
      <c r="C196" s="253"/>
      <c r="D196" s="232" t="s">
        <v>195</v>
      </c>
      <c r="E196" s="254" t="s">
        <v>1</v>
      </c>
      <c r="F196" s="255" t="s">
        <v>218</v>
      </c>
      <c r="G196" s="253"/>
      <c r="H196" s="256">
        <v>351.87299999999999</v>
      </c>
      <c r="I196" s="257"/>
      <c r="J196" s="253"/>
      <c r="K196" s="253"/>
      <c r="L196" s="258"/>
      <c r="M196" s="259"/>
      <c r="N196" s="260"/>
      <c r="O196" s="260"/>
      <c r="P196" s="260"/>
      <c r="Q196" s="260"/>
      <c r="R196" s="260"/>
      <c r="S196" s="260"/>
      <c r="T196" s="26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2" t="s">
        <v>195</v>
      </c>
      <c r="AU196" s="262" t="s">
        <v>81</v>
      </c>
      <c r="AV196" s="15" t="s">
        <v>157</v>
      </c>
      <c r="AW196" s="15" t="s">
        <v>30</v>
      </c>
      <c r="AX196" s="15" t="s">
        <v>81</v>
      </c>
      <c r="AY196" s="262" t="s">
        <v>152</v>
      </c>
    </row>
    <row r="197" s="2" customFormat="1" ht="24.15" customHeight="1">
      <c r="A197" s="39"/>
      <c r="B197" s="40"/>
      <c r="C197" s="217" t="s">
        <v>229</v>
      </c>
      <c r="D197" s="217" t="s">
        <v>153</v>
      </c>
      <c r="E197" s="218" t="s">
        <v>380</v>
      </c>
      <c r="F197" s="219" t="s">
        <v>381</v>
      </c>
      <c r="G197" s="220" t="s">
        <v>175</v>
      </c>
      <c r="H197" s="221">
        <v>703.74599999999998</v>
      </c>
      <c r="I197" s="222"/>
      <c r="J197" s="223">
        <f>ROUND(I197*H197,2)</f>
        <v>0</v>
      </c>
      <c r="K197" s="219" t="s">
        <v>160</v>
      </c>
      <c r="L197" s="45"/>
      <c r="M197" s="224" t="s">
        <v>1</v>
      </c>
      <c r="N197" s="225" t="s">
        <v>38</v>
      </c>
      <c r="O197" s="92"/>
      <c r="P197" s="226">
        <f>O197*H197</f>
        <v>0</v>
      </c>
      <c r="Q197" s="226">
        <v>2.0000000000000002E-05</v>
      </c>
      <c r="R197" s="226">
        <f>Q197*H197</f>
        <v>0.014074920000000001</v>
      </c>
      <c r="S197" s="226">
        <v>0</v>
      </c>
      <c r="T197" s="22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8" t="s">
        <v>157</v>
      </c>
      <c r="AT197" s="228" t="s">
        <v>153</v>
      </c>
      <c r="AU197" s="228" t="s">
        <v>81</v>
      </c>
      <c r="AY197" s="18" t="s">
        <v>152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8" t="s">
        <v>81</v>
      </c>
      <c r="BK197" s="229">
        <f>ROUND(I197*H197,2)</f>
        <v>0</v>
      </c>
      <c r="BL197" s="18" t="s">
        <v>157</v>
      </c>
      <c r="BM197" s="228" t="s">
        <v>2309</v>
      </c>
    </row>
    <row r="198" s="14" customFormat="1">
      <c r="A198" s="14"/>
      <c r="B198" s="241"/>
      <c r="C198" s="242"/>
      <c r="D198" s="232" t="s">
        <v>195</v>
      </c>
      <c r="E198" s="243" t="s">
        <v>1</v>
      </c>
      <c r="F198" s="244" t="s">
        <v>2310</v>
      </c>
      <c r="G198" s="242"/>
      <c r="H198" s="245">
        <v>703.74599999999998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1" t="s">
        <v>195</v>
      </c>
      <c r="AU198" s="251" t="s">
        <v>81</v>
      </c>
      <c r="AV198" s="14" t="s">
        <v>83</v>
      </c>
      <c r="AW198" s="14" t="s">
        <v>30</v>
      </c>
      <c r="AX198" s="14" t="s">
        <v>81</v>
      </c>
      <c r="AY198" s="251" t="s">
        <v>152</v>
      </c>
    </row>
    <row r="199" s="2" customFormat="1" ht="24.15" customHeight="1">
      <c r="A199" s="39"/>
      <c r="B199" s="40"/>
      <c r="C199" s="217" t="s">
        <v>267</v>
      </c>
      <c r="D199" s="217" t="s">
        <v>153</v>
      </c>
      <c r="E199" s="218" t="s">
        <v>385</v>
      </c>
      <c r="F199" s="219" t="s">
        <v>386</v>
      </c>
      <c r="G199" s="220" t="s">
        <v>210</v>
      </c>
      <c r="H199" s="221">
        <v>1</v>
      </c>
      <c r="I199" s="222"/>
      <c r="J199" s="223">
        <f>ROUND(I199*H199,2)</f>
        <v>0</v>
      </c>
      <c r="K199" s="219" t="s">
        <v>1</v>
      </c>
      <c r="L199" s="45"/>
      <c r="M199" s="224" t="s">
        <v>1</v>
      </c>
      <c r="N199" s="225" t="s">
        <v>38</v>
      </c>
      <c r="O199" s="92"/>
      <c r="P199" s="226">
        <f>O199*H199</f>
        <v>0</v>
      </c>
      <c r="Q199" s="226">
        <v>4.0000000000000003E-05</v>
      </c>
      <c r="R199" s="226">
        <f>Q199*H199</f>
        <v>4.0000000000000003E-05</v>
      </c>
      <c r="S199" s="226">
        <v>0</v>
      </c>
      <c r="T199" s="22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8" t="s">
        <v>157</v>
      </c>
      <c r="AT199" s="228" t="s">
        <v>153</v>
      </c>
      <c r="AU199" s="228" t="s">
        <v>81</v>
      </c>
      <c r="AY199" s="18" t="s">
        <v>152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8" t="s">
        <v>81</v>
      </c>
      <c r="BK199" s="229">
        <f>ROUND(I199*H199,2)</f>
        <v>0</v>
      </c>
      <c r="BL199" s="18" t="s">
        <v>157</v>
      </c>
      <c r="BM199" s="228" t="s">
        <v>2311</v>
      </c>
    </row>
    <row r="200" s="2" customFormat="1" ht="37.8" customHeight="1">
      <c r="A200" s="39"/>
      <c r="B200" s="40"/>
      <c r="C200" s="217" t="s">
        <v>233</v>
      </c>
      <c r="D200" s="217" t="s">
        <v>153</v>
      </c>
      <c r="E200" s="218" t="s">
        <v>286</v>
      </c>
      <c r="F200" s="219" t="s">
        <v>2312</v>
      </c>
      <c r="G200" s="220" t="s">
        <v>175</v>
      </c>
      <c r="H200" s="221">
        <v>246.78700000000001</v>
      </c>
      <c r="I200" s="222"/>
      <c r="J200" s="223">
        <f>ROUND(I200*H200,2)</f>
        <v>0</v>
      </c>
      <c r="K200" s="219" t="s">
        <v>1</v>
      </c>
      <c r="L200" s="45"/>
      <c r="M200" s="224" t="s">
        <v>1</v>
      </c>
      <c r="N200" s="225" t="s">
        <v>38</v>
      </c>
      <c r="O200" s="92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8" t="s">
        <v>157</v>
      </c>
      <c r="AT200" s="228" t="s">
        <v>153</v>
      </c>
      <c r="AU200" s="228" t="s">
        <v>81</v>
      </c>
      <c r="AY200" s="18" t="s">
        <v>152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8" t="s">
        <v>81</v>
      </c>
      <c r="BK200" s="229">
        <f>ROUND(I200*H200,2)</f>
        <v>0</v>
      </c>
      <c r="BL200" s="18" t="s">
        <v>157</v>
      </c>
      <c r="BM200" s="228" t="s">
        <v>222</v>
      </c>
    </row>
    <row r="201" s="13" customFormat="1">
      <c r="A201" s="13"/>
      <c r="B201" s="230"/>
      <c r="C201" s="231"/>
      <c r="D201" s="232" t="s">
        <v>195</v>
      </c>
      <c r="E201" s="233" t="s">
        <v>1</v>
      </c>
      <c r="F201" s="234" t="s">
        <v>2313</v>
      </c>
      <c r="G201" s="231"/>
      <c r="H201" s="233" t="s">
        <v>1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195</v>
      </c>
      <c r="AU201" s="240" t="s">
        <v>81</v>
      </c>
      <c r="AV201" s="13" t="s">
        <v>81</v>
      </c>
      <c r="AW201" s="13" t="s">
        <v>30</v>
      </c>
      <c r="AX201" s="13" t="s">
        <v>73</v>
      </c>
      <c r="AY201" s="240" t="s">
        <v>152</v>
      </c>
    </row>
    <row r="202" s="14" customFormat="1">
      <c r="A202" s="14"/>
      <c r="B202" s="241"/>
      <c r="C202" s="242"/>
      <c r="D202" s="232" t="s">
        <v>195</v>
      </c>
      <c r="E202" s="243" t="s">
        <v>1</v>
      </c>
      <c r="F202" s="244" t="s">
        <v>2314</v>
      </c>
      <c r="G202" s="242"/>
      <c r="H202" s="245">
        <v>268.64800000000002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1" t="s">
        <v>195</v>
      </c>
      <c r="AU202" s="251" t="s">
        <v>81</v>
      </c>
      <c r="AV202" s="14" t="s">
        <v>83</v>
      </c>
      <c r="AW202" s="14" t="s">
        <v>30</v>
      </c>
      <c r="AX202" s="14" t="s">
        <v>73</v>
      </c>
      <c r="AY202" s="251" t="s">
        <v>152</v>
      </c>
    </row>
    <row r="203" s="14" customFormat="1">
      <c r="A203" s="14"/>
      <c r="B203" s="241"/>
      <c r="C203" s="242"/>
      <c r="D203" s="232" t="s">
        <v>195</v>
      </c>
      <c r="E203" s="243" t="s">
        <v>1</v>
      </c>
      <c r="F203" s="244" t="s">
        <v>2315</v>
      </c>
      <c r="G203" s="242"/>
      <c r="H203" s="245">
        <v>-4.3200000000000003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1" t="s">
        <v>195</v>
      </c>
      <c r="AU203" s="251" t="s">
        <v>81</v>
      </c>
      <c r="AV203" s="14" t="s">
        <v>83</v>
      </c>
      <c r="AW203" s="14" t="s">
        <v>30</v>
      </c>
      <c r="AX203" s="14" t="s">
        <v>73</v>
      </c>
      <c r="AY203" s="251" t="s">
        <v>152</v>
      </c>
    </row>
    <row r="204" s="14" customFormat="1">
      <c r="A204" s="14"/>
      <c r="B204" s="241"/>
      <c r="C204" s="242"/>
      <c r="D204" s="232" t="s">
        <v>195</v>
      </c>
      <c r="E204" s="243" t="s">
        <v>1</v>
      </c>
      <c r="F204" s="244" t="s">
        <v>2316</v>
      </c>
      <c r="G204" s="242"/>
      <c r="H204" s="245">
        <v>-5.04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1" t="s">
        <v>195</v>
      </c>
      <c r="AU204" s="251" t="s">
        <v>81</v>
      </c>
      <c r="AV204" s="14" t="s">
        <v>83</v>
      </c>
      <c r="AW204" s="14" t="s">
        <v>30</v>
      </c>
      <c r="AX204" s="14" t="s">
        <v>73</v>
      </c>
      <c r="AY204" s="251" t="s">
        <v>152</v>
      </c>
    </row>
    <row r="205" s="14" customFormat="1">
      <c r="A205" s="14"/>
      <c r="B205" s="241"/>
      <c r="C205" s="242"/>
      <c r="D205" s="232" t="s">
        <v>195</v>
      </c>
      <c r="E205" s="243" t="s">
        <v>1</v>
      </c>
      <c r="F205" s="244" t="s">
        <v>2317</v>
      </c>
      <c r="G205" s="242"/>
      <c r="H205" s="245">
        <v>-4.5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195</v>
      </c>
      <c r="AU205" s="251" t="s">
        <v>81</v>
      </c>
      <c r="AV205" s="14" t="s">
        <v>83</v>
      </c>
      <c r="AW205" s="14" t="s">
        <v>30</v>
      </c>
      <c r="AX205" s="14" t="s">
        <v>73</v>
      </c>
      <c r="AY205" s="251" t="s">
        <v>152</v>
      </c>
    </row>
    <row r="206" s="14" customFormat="1">
      <c r="A206" s="14"/>
      <c r="B206" s="241"/>
      <c r="C206" s="242"/>
      <c r="D206" s="232" t="s">
        <v>195</v>
      </c>
      <c r="E206" s="243" t="s">
        <v>1</v>
      </c>
      <c r="F206" s="244" t="s">
        <v>2318</v>
      </c>
      <c r="G206" s="242"/>
      <c r="H206" s="245">
        <v>-5.04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1" t="s">
        <v>195</v>
      </c>
      <c r="AU206" s="251" t="s">
        <v>81</v>
      </c>
      <c r="AV206" s="14" t="s">
        <v>83</v>
      </c>
      <c r="AW206" s="14" t="s">
        <v>30</v>
      </c>
      <c r="AX206" s="14" t="s">
        <v>73</v>
      </c>
      <c r="AY206" s="251" t="s">
        <v>152</v>
      </c>
    </row>
    <row r="207" s="14" customFormat="1">
      <c r="A207" s="14"/>
      <c r="B207" s="241"/>
      <c r="C207" s="242"/>
      <c r="D207" s="232" t="s">
        <v>195</v>
      </c>
      <c r="E207" s="243" t="s">
        <v>1</v>
      </c>
      <c r="F207" s="244" t="s">
        <v>2319</v>
      </c>
      <c r="G207" s="242"/>
      <c r="H207" s="245">
        <v>-2.9609999999999999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1" t="s">
        <v>195</v>
      </c>
      <c r="AU207" s="251" t="s">
        <v>81</v>
      </c>
      <c r="AV207" s="14" t="s">
        <v>83</v>
      </c>
      <c r="AW207" s="14" t="s">
        <v>30</v>
      </c>
      <c r="AX207" s="14" t="s">
        <v>73</v>
      </c>
      <c r="AY207" s="251" t="s">
        <v>152</v>
      </c>
    </row>
    <row r="208" s="15" customFormat="1">
      <c r="A208" s="15"/>
      <c r="B208" s="252"/>
      <c r="C208" s="253"/>
      <c r="D208" s="232" t="s">
        <v>195</v>
      </c>
      <c r="E208" s="254" t="s">
        <v>1</v>
      </c>
      <c r="F208" s="255" t="s">
        <v>218</v>
      </c>
      <c r="G208" s="253"/>
      <c r="H208" s="256">
        <v>246.78700000000001</v>
      </c>
      <c r="I208" s="257"/>
      <c r="J208" s="253"/>
      <c r="K208" s="253"/>
      <c r="L208" s="258"/>
      <c r="M208" s="259"/>
      <c r="N208" s="260"/>
      <c r="O208" s="260"/>
      <c r="P208" s="260"/>
      <c r="Q208" s="260"/>
      <c r="R208" s="260"/>
      <c r="S208" s="260"/>
      <c r="T208" s="261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2" t="s">
        <v>195</v>
      </c>
      <c r="AU208" s="262" t="s">
        <v>81</v>
      </c>
      <c r="AV208" s="15" t="s">
        <v>157</v>
      </c>
      <c r="AW208" s="15" t="s">
        <v>30</v>
      </c>
      <c r="AX208" s="15" t="s">
        <v>81</v>
      </c>
      <c r="AY208" s="262" t="s">
        <v>152</v>
      </c>
    </row>
    <row r="209" s="2" customFormat="1" ht="24.15" customHeight="1">
      <c r="A209" s="39"/>
      <c r="B209" s="40"/>
      <c r="C209" s="217" t="s">
        <v>274</v>
      </c>
      <c r="D209" s="217" t="s">
        <v>153</v>
      </c>
      <c r="E209" s="218" t="s">
        <v>296</v>
      </c>
      <c r="F209" s="219" t="s">
        <v>2320</v>
      </c>
      <c r="G209" s="220" t="s">
        <v>175</v>
      </c>
      <c r="H209" s="221">
        <v>37.469999999999999</v>
      </c>
      <c r="I209" s="222"/>
      <c r="J209" s="223">
        <f>ROUND(I209*H209,2)</f>
        <v>0</v>
      </c>
      <c r="K209" s="219" t="s">
        <v>1</v>
      </c>
      <c r="L209" s="45"/>
      <c r="M209" s="224" t="s">
        <v>1</v>
      </c>
      <c r="N209" s="225" t="s">
        <v>38</v>
      </c>
      <c r="O209" s="92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8" t="s">
        <v>157</v>
      </c>
      <c r="AT209" s="228" t="s">
        <v>153</v>
      </c>
      <c r="AU209" s="228" t="s">
        <v>81</v>
      </c>
      <c r="AY209" s="18" t="s">
        <v>152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8" t="s">
        <v>81</v>
      </c>
      <c r="BK209" s="229">
        <f>ROUND(I209*H209,2)</f>
        <v>0</v>
      </c>
      <c r="BL209" s="18" t="s">
        <v>157</v>
      </c>
      <c r="BM209" s="228" t="s">
        <v>2321</v>
      </c>
    </row>
    <row r="210" s="13" customFormat="1">
      <c r="A210" s="13"/>
      <c r="B210" s="230"/>
      <c r="C210" s="231"/>
      <c r="D210" s="232" t="s">
        <v>195</v>
      </c>
      <c r="E210" s="233" t="s">
        <v>1</v>
      </c>
      <c r="F210" s="234" t="s">
        <v>2322</v>
      </c>
      <c r="G210" s="231"/>
      <c r="H210" s="233" t="s">
        <v>1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195</v>
      </c>
      <c r="AU210" s="240" t="s">
        <v>81</v>
      </c>
      <c r="AV210" s="13" t="s">
        <v>81</v>
      </c>
      <c r="AW210" s="13" t="s">
        <v>30</v>
      </c>
      <c r="AX210" s="13" t="s">
        <v>73</v>
      </c>
      <c r="AY210" s="240" t="s">
        <v>152</v>
      </c>
    </row>
    <row r="211" s="13" customFormat="1">
      <c r="A211" s="13"/>
      <c r="B211" s="230"/>
      <c r="C211" s="231"/>
      <c r="D211" s="232" t="s">
        <v>195</v>
      </c>
      <c r="E211" s="233" t="s">
        <v>1</v>
      </c>
      <c r="F211" s="234" t="s">
        <v>2284</v>
      </c>
      <c r="G211" s="231"/>
      <c r="H211" s="233" t="s">
        <v>1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195</v>
      </c>
      <c r="AU211" s="240" t="s">
        <v>81</v>
      </c>
      <c r="AV211" s="13" t="s">
        <v>81</v>
      </c>
      <c r="AW211" s="13" t="s">
        <v>30</v>
      </c>
      <c r="AX211" s="13" t="s">
        <v>73</v>
      </c>
      <c r="AY211" s="240" t="s">
        <v>152</v>
      </c>
    </row>
    <row r="212" s="14" customFormat="1">
      <c r="A212" s="14"/>
      <c r="B212" s="241"/>
      <c r="C212" s="242"/>
      <c r="D212" s="232" t="s">
        <v>195</v>
      </c>
      <c r="E212" s="243" t="s">
        <v>1</v>
      </c>
      <c r="F212" s="244" t="s">
        <v>2323</v>
      </c>
      <c r="G212" s="242"/>
      <c r="H212" s="245">
        <v>17.039999999999999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195</v>
      </c>
      <c r="AU212" s="251" t="s">
        <v>81</v>
      </c>
      <c r="AV212" s="14" t="s">
        <v>83</v>
      </c>
      <c r="AW212" s="14" t="s">
        <v>30</v>
      </c>
      <c r="AX212" s="14" t="s">
        <v>73</v>
      </c>
      <c r="AY212" s="251" t="s">
        <v>152</v>
      </c>
    </row>
    <row r="213" s="13" customFormat="1">
      <c r="A213" s="13"/>
      <c r="B213" s="230"/>
      <c r="C213" s="231"/>
      <c r="D213" s="232" t="s">
        <v>195</v>
      </c>
      <c r="E213" s="233" t="s">
        <v>1</v>
      </c>
      <c r="F213" s="234" t="s">
        <v>2286</v>
      </c>
      <c r="G213" s="231"/>
      <c r="H213" s="233" t="s">
        <v>1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0" t="s">
        <v>195</v>
      </c>
      <c r="AU213" s="240" t="s">
        <v>81</v>
      </c>
      <c r="AV213" s="13" t="s">
        <v>81</v>
      </c>
      <c r="AW213" s="13" t="s">
        <v>30</v>
      </c>
      <c r="AX213" s="13" t="s">
        <v>73</v>
      </c>
      <c r="AY213" s="240" t="s">
        <v>152</v>
      </c>
    </row>
    <row r="214" s="14" customFormat="1">
      <c r="A214" s="14"/>
      <c r="B214" s="241"/>
      <c r="C214" s="242"/>
      <c r="D214" s="232" t="s">
        <v>195</v>
      </c>
      <c r="E214" s="243" t="s">
        <v>1</v>
      </c>
      <c r="F214" s="244" t="s">
        <v>2324</v>
      </c>
      <c r="G214" s="242"/>
      <c r="H214" s="245">
        <v>12.779999999999999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1" t="s">
        <v>195</v>
      </c>
      <c r="AU214" s="251" t="s">
        <v>81</v>
      </c>
      <c r="AV214" s="14" t="s">
        <v>83</v>
      </c>
      <c r="AW214" s="14" t="s">
        <v>30</v>
      </c>
      <c r="AX214" s="14" t="s">
        <v>73</v>
      </c>
      <c r="AY214" s="251" t="s">
        <v>152</v>
      </c>
    </row>
    <row r="215" s="13" customFormat="1">
      <c r="A215" s="13"/>
      <c r="B215" s="230"/>
      <c r="C215" s="231"/>
      <c r="D215" s="232" t="s">
        <v>195</v>
      </c>
      <c r="E215" s="233" t="s">
        <v>1</v>
      </c>
      <c r="F215" s="234" t="s">
        <v>2288</v>
      </c>
      <c r="G215" s="231"/>
      <c r="H215" s="233" t="s">
        <v>1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195</v>
      </c>
      <c r="AU215" s="240" t="s">
        <v>81</v>
      </c>
      <c r="AV215" s="13" t="s">
        <v>81</v>
      </c>
      <c r="AW215" s="13" t="s">
        <v>30</v>
      </c>
      <c r="AX215" s="13" t="s">
        <v>73</v>
      </c>
      <c r="AY215" s="240" t="s">
        <v>152</v>
      </c>
    </row>
    <row r="216" s="14" customFormat="1">
      <c r="A216" s="14"/>
      <c r="B216" s="241"/>
      <c r="C216" s="242"/>
      <c r="D216" s="232" t="s">
        <v>195</v>
      </c>
      <c r="E216" s="243" t="s">
        <v>1</v>
      </c>
      <c r="F216" s="244" t="s">
        <v>2325</v>
      </c>
      <c r="G216" s="242"/>
      <c r="H216" s="245">
        <v>7.6500000000000004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1" t="s">
        <v>195</v>
      </c>
      <c r="AU216" s="251" t="s">
        <v>81</v>
      </c>
      <c r="AV216" s="14" t="s">
        <v>83</v>
      </c>
      <c r="AW216" s="14" t="s">
        <v>30</v>
      </c>
      <c r="AX216" s="14" t="s">
        <v>73</v>
      </c>
      <c r="AY216" s="251" t="s">
        <v>152</v>
      </c>
    </row>
    <row r="217" s="15" customFormat="1">
      <c r="A217" s="15"/>
      <c r="B217" s="252"/>
      <c r="C217" s="253"/>
      <c r="D217" s="232" t="s">
        <v>195</v>
      </c>
      <c r="E217" s="254" t="s">
        <v>1</v>
      </c>
      <c r="F217" s="255" t="s">
        <v>218</v>
      </c>
      <c r="G217" s="253"/>
      <c r="H217" s="256">
        <v>37.469999999999999</v>
      </c>
      <c r="I217" s="257"/>
      <c r="J217" s="253"/>
      <c r="K217" s="253"/>
      <c r="L217" s="258"/>
      <c r="M217" s="259"/>
      <c r="N217" s="260"/>
      <c r="O217" s="260"/>
      <c r="P217" s="260"/>
      <c r="Q217" s="260"/>
      <c r="R217" s="260"/>
      <c r="S217" s="260"/>
      <c r="T217" s="261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2" t="s">
        <v>195</v>
      </c>
      <c r="AU217" s="262" t="s">
        <v>81</v>
      </c>
      <c r="AV217" s="15" t="s">
        <v>157</v>
      </c>
      <c r="AW217" s="15" t="s">
        <v>30</v>
      </c>
      <c r="AX217" s="15" t="s">
        <v>81</v>
      </c>
      <c r="AY217" s="262" t="s">
        <v>152</v>
      </c>
    </row>
    <row r="218" s="2" customFormat="1" ht="37.8" customHeight="1">
      <c r="A218" s="39"/>
      <c r="B218" s="40"/>
      <c r="C218" s="217" t="s">
        <v>238</v>
      </c>
      <c r="D218" s="217" t="s">
        <v>153</v>
      </c>
      <c r="E218" s="218" t="s">
        <v>1656</v>
      </c>
      <c r="F218" s="219" t="s">
        <v>2326</v>
      </c>
      <c r="G218" s="220" t="s">
        <v>175</v>
      </c>
      <c r="H218" s="221">
        <v>735.13</v>
      </c>
      <c r="I218" s="222"/>
      <c r="J218" s="223">
        <f>ROUND(I218*H218,2)</f>
        <v>0</v>
      </c>
      <c r="K218" s="219" t="s">
        <v>1</v>
      </c>
      <c r="L218" s="45"/>
      <c r="M218" s="224" t="s">
        <v>1</v>
      </c>
      <c r="N218" s="225" t="s">
        <v>38</v>
      </c>
      <c r="O218" s="92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8" t="s">
        <v>157</v>
      </c>
      <c r="AT218" s="228" t="s">
        <v>153</v>
      </c>
      <c r="AU218" s="228" t="s">
        <v>81</v>
      </c>
      <c r="AY218" s="18" t="s">
        <v>152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8" t="s">
        <v>81</v>
      </c>
      <c r="BK218" s="229">
        <f>ROUND(I218*H218,2)</f>
        <v>0</v>
      </c>
      <c r="BL218" s="18" t="s">
        <v>157</v>
      </c>
      <c r="BM218" s="228" t="s">
        <v>2327</v>
      </c>
    </row>
    <row r="219" s="13" customFormat="1">
      <c r="A219" s="13"/>
      <c r="B219" s="230"/>
      <c r="C219" s="231"/>
      <c r="D219" s="232" t="s">
        <v>195</v>
      </c>
      <c r="E219" s="233" t="s">
        <v>1</v>
      </c>
      <c r="F219" s="234" t="s">
        <v>2284</v>
      </c>
      <c r="G219" s="231"/>
      <c r="H219" s="233" t="s">
        <v>1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195</v>
      </c>
      <c r="AU219" s="240" t="s">
        <v>81</v>
      </c>
      <c r="AV219" s="13" t="s">
        <v>81</v>
      </c>
      <c r="AW219" s="13" t="s">
        <v>30</v>
      </c>
      <c r="AX219" s="13" t="s">
        <v>73</v>
      </c>
      <c r="AY219" s="240" t="s">
        <v>152</v>
      </c>
    </row>
    <row r="220" s="14" customFormat="1">
      <c r="A220" s="14"/>
      <c r="B220" s="241"/>
      <c r="C220" s="242"/>
      <c r="D220" s="232" t="s">
        <v>195</v>
      </c>
      <c r="E220" s="243" t="s">
        <v>1</v>
      </c>
      <c r="F220" s="244" t="s">
        <v>2328</v>
      </c>
      <c r="G220" s="242"/>
      <c r="H220" s="245">
        <v>421.50999999999999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1" t="s">
        <v>195</v>
      </c>
      <c r="AU220" s="251" t="s">
        <v>81</v>
      </c>
      <c r="AV220" s="14" t="s">
        <v>83</v>
      </c>
      <c r="AW220" s="14" t="s">
        <v>30</v>
      </c>
      <c r="AX220" s="14" t="s">
        <v>73</v>
      </c>
      <c r="AY220" s="251" t="s">
        <v>152</v>
      </c>
    </row>
    <row r="221" s="13" customFormat="1">
      <c r="A221" s="13"/>
      <c r="B221" s="230"/>
      <c r="C221" s="231"/>
      <c r="D221" s="232" t="s">
        <v>195</v>
      </c>
      <c r="E221" s="233" t="s">
        <v>1</v>
      </c>
      <c r="F221" s="234" t="s">
        <v>2286</v>
      </c>
      <c r="G221" s="231"/>
      <c r="H221" s="233" t="s">
        <v>1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0" t="s">
        <v>195</v>
      </c>
      <c r="AU221" s="240" t="s">
        <v>81</v>
      </c>
      <c r="AV221" s="13" t="s">
        <v>81</v>
      </c>
      <c r="AW221" s="13" t="s">
        <v>30</v>
      </c>
      <c r="AX221" s="13" t="s">
        <v>73</v>
      </c>
      <c r="AY221" s="240" t="s">
        <v>152</v>
      </c>
    </row>
    <row r="222" s="14" customFormat="1">
      <c r="A222" s="14"/>
      <c r="B222" s="241"/>
      <c r="C222" s="242"/>
      <c r="D222" s="232" t="s">
        <v>195</v>
      </c>
      <c r="E222" s="243" t="s">
        <v>1</v>
      </c>
      <c r="F222" s="244" t="s">
        <v>2329</v>
      </c>
      <c r="G222" s="242"/>
      <c r="H222" s="245">
        <v>466.21199999999999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1" t="s">
        <v>195</v>
      </c>
      <c r="AU222" s="251" t="s">
        <v>81</v>
      </c>
      <c r="AV222" s="14" t="s">
        <v>83</v>
      </c>
      <c r="AW222" s="14" t="s">
        <v>30</v>
      </c>
      <c r="AX222" s="14" t="s">
        <v>73</v>
      </c>
      <c r="AY222" s="251" t="s">
        <v>152</v>
      </c>
    </row>
    <row r="223" s="14" customFormat="1">
      <c r="A223" s="14"/>
      <c r="B223" s="241"/>
      <c r="C223" s="242"/>
      <c r="D223" s="232" t="s">
        <v>195</v>
      </c>
      <c r="E223" s="243" t="s">
        <v>1</v>
      </c>
      <c r="F223" s="244" t="s">
        <v>2330</v>
      </c>
      <c r="G223" s="242"/>
      <c r="H223" s="245">
        <v>12.398</v>
      </c>
      <c r="I223" s="246"/>
      <c r="J223" s="242"/>
      <c r="K223" s="242"/>
      <c r="L223" s="247"/>
      <c r="M223" s="248"/>
      <c r="N223" s="249"/>
      <c r="O223" s="249"/>
      <c r="P223" s="249"/>
      <c r="Q223" s="249"/>
      <c r="R223" s="249"/>
      <c r="S223" s="249"/>
      <c r="T223" s="25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1" t="s">
        <v>195</v>
      </c>
      <c r="AU223" s="251" t="s">
        <v>81</v>
      </c>
      <c r="AV223" s="14" t="s">
        <v>83</v>
      </c>
      <c r="AW223" s="14" t="s">
        <v>30</v>
      </c>
      <c r="AX223" s="14" t="s">
        <v>73</v>
      </c>
      <c r="AY223" s="251" t="s">
        <v>152</v>
      </c>
    </row>
    <row r="224" s="13" customFormat="1">
      <c r="A224" s="13"/>
      <c r="B224" s="230"/>
      <c r="C224" s="231"/>
      <c r="D224" s="232" t="s">
        <v>195</v>
      </c>
      <c r="E224" s="233" t="s">
        <v>1</v>
      </c>
      <c r="F224" s="234" t="s">
        <v>2288</v>
      </c>
      <c r="G224" s="231"/>
      <c r="H224" s="233" t="s">
        <v>1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0" t="s">
        <v>195</v>
      </c>
      <c r="AU224" s="240" t="s">
        <v>81</v>
      </c>
      <c r="AV224" s="13" t="s">
        <v>81</v>
      </c>
      <c r="AW224" s="13" t="s">
        <v>30</v>
      </c>
      <c r="AX224" s="13" t="s">
        <v>73</v>
      </c>
      <c r="AY224" s="240" t="s">
        <v>152</v>
      </c>
    </row>
    <row r="225" s="13" customFormat="1">
      <c r="A225" s="13"/>
      <c r="B225" s="230"/>
      <c r="C225" s="231"/>
      <c r="D225" s="232" t="s">
        <v>195</v>
      </c>
      <c r="E225" s="233" t="s">
        <v>1</v>
      </c>
      <c r="F225" s="234" t="s">
        <v>2289</v>
      </c>
      <c r="G225" s="231"/>
      <c r="H225" s="233" t="s">
        <v>1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0" t="s">
        <v>195</v>
      </c>
      <c r="AU225" s="240" t="s">
        <v>81</v>
      </c>
      <c r="AV225" s="13" t="s">
        <v>81</v>
      </c>
      <c r="AW225" s="13" t="s">
        <v>30</v>
      </c>
      <c r="AX225" s="13" t="s">
        <v>73</v>
      </c>
      <c r="AY225" s="240" t="s">
        <v>152</v>
      </c>
    </row>
    <row r="226" s="14" customFormat="1">
      <c r="A226" s="14"/>
      <c r="B226" s="241"/>
      <c r="C226" s="242"/>
      <c r="D226" s="232" t="s">
        <v>195</v>
      </c>
      <c r="E226" s="243" t="s">
        <v>1</v>
      </c>
      <c r="F226" s="244" t="s">
        <v>2331</v>
      </c>
      <c r="G226" s="242"/>
      <c r="H226" s="245">
        <v>171.40000000000001</v>
      </c>
      <c r="I226" s="246"/>
      <c r="J226" s="242"/>
      <c r="K226" s="242"/>
      <c r="L226" s="247"/>
      <c r="M226" s="248"/>
      <c r="N226" s="249"/>
      <c r="O226" s="249"/>
      <c r="P226" s="249"/>
      <c r="Q226" s="249"/>
      <c r="R226" s="249"/>
      <c r="S226" s="249"/>
      <c r="T226" s="25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1" t="s">
        <v>195</v>
      </c>
      <c r="AU226" s="251" t="s">
        <v>81</v>
      </c>
      <c r="AV226" s="14" t="s">
        <v>83</v>
      </c>
      <c r="AW226" s="14" t="s">
        <v>30</v>
      </c>
      <c r="AX226" s="14" t="s">
        <v>73</v>
      </c>
      <c r="AY226" s="251" t="s">
        <v>152</v>
      </c>
    </row>
    <row r="227" s="13" customFormat="1">
      <c r="A227" s="13"/>
      <c r="B227" s="230"/>
      <c r="C227" s="231"/>
      <c r="D227" s="232" t="s">
        <v>195</v>
      </c>
      <c r="E227" s="233" t="s">
        <v>1</v>
      </c>
      <c r="F227" s="234" t="s">
        <v>2291</v>
      </c>
      <c r="G227" s="231"/>
      <c r="H227" s="233" t="s">
        <v>1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195</v>
      </c>
      <c r="AU227" s="240" t="s">
        <v>81</v>
      </c>
      <c r="AV227" s="13" t="s">
        <v>81</v>
      </c>
      <c r="AW227" s="13" t="s">
        <v>30</v>
      </c>
      <c r="AX227" s="13" t="s">
        <v>73</v>
      </c>
      <c r="AY227" s="240" t="s">
        <v>152</v>
      </c>
    </row>
    <row r="228" s="14" customFormat="1">
      <c r="A228" s="14"/>
      <c r="B228" s="241"/>
      <c r="C228" s="242"/>
      <c r="D228" s="232" t="s">
        <v>195</v>
      </c>
      <c r="E228" s="243" t="s">
        <v>1</v>
      </c>
      <c r="F228" s="244" t="s">
        <v>2332</v>
      </c>
      <c r="G228" s="242"/>
      <c r="H228" s="245">
        <v>-95.760000000000005</v>
      </c>
      <c r="I228" s="246"/>
      <c r="J228" s="242"/>
      <c r="K228" s="242"/>
      <c r="L228" s="247"/>
      <c r="M228" s="248"/>
      <c r="N228" s="249"/>
      <c r="O228" s="249"/>
      <c r="P228" s="249"/>
      <c r="Q228" s="249"/>
      <c r="R228" s="249"/>
      <c r="S228" s="249"/>
      <c r="T228" s="25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1" t="s">
        <v>195</v>
      </c>
      <c r="AU228" s="251" t="s">
        <v>81</v>
      </c>
      <c r="AV228" s="14" t="s">
        <v>83</v>
      </c>
      <c r="AW228" s="14" t="s">
        <v>30</v>
      </c>
      <c r="AX228" s="14" t="s">
        <v>73</v>
      </c>
      <c r="AY228" s="251" t="s">
        <v>152</v>
      </c>
    </row>
    <row r="229" s="14" customFormat="1">
      <c r="A229" s="14"/>
      <c r="B229" s="241"/>
      <c r="C229" s="242"/>
      <c r="D229" s="232" t="s">
        <v>195</v>
      </c>
      <c r="E229" s="243" t="s">
        <v>1</v>
      </c>
      <c r="F229" s="244" t="s">
        <v>2333</v>
      </c>
      <c r="G229" s="242"/>
      <c r="H229" s="245">
        <v>-37.799999999999997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1" t="s">
        <v>195</v>
      </c>
      <c r="AU229" s="251" t="s">
        <v>81</v>
      </c>
      <c r="AV229" s="14" t="s">
        <v>83</v>
      </c>
      <c r="AW229" s="14" t="s">
        <v>30</v>
      </c>
      <c r="AX229" s="14" t="s">
        <v>73</v>
      </c>
      <c r="AY229" s="251" t="s">
        <v>152</v>
      </c>
    </row>
    <row r="230" s="14" customFormat="1">
      <c r="A230" s="14"/>
      <c r="B230" s="241"/>
      <c r="C230" s="242"/>
      <c r="D230" s="232" t="s">
        <v>195</v>
      </c>
      <c r="E230" s="243" t="s">
        <v>1</v>
      </c>
      <c r="F230" s="244" t="s">
        <v>2334</v>
      </c>
      <c r="G230" s="242"/>
      <c r="H230" s="245">
        <v>-10.800000000000001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1" t="s">
        <v>195</v>
      </c>
      <c r="AU230" s="251" t="s">
        <v>81</v>
      </c>
      <c r="AV230" s="14" t="s">
        <v>83</v>
      </c>
      <c r="AW230" s="14" t="s">
        <v>30</v>
      </c>
      <c r="AX230" s="14" t="s">
        <v>73</v>
      </c>
      <c r="AY230" s="251" t="s">
        <v>152</v>
      </c>
    </row>
    <row r="231" s="14" customFormat="1">
      <c r="A231" s="14"/>
      <c r="B231" s="241"/>
      <c r="C231" s="242"/>
      <c r="D231" s="232" t="s">
        <v>195</v>
      </c>
      <c r="E231" s="243" t="s">
        <v>1</v>
      </c>
      <c r="F231" s="244" t="s">
        <v>2292</v>
      </c>
      <c r="G231" s="242"/>
      <c r="H231" s="245">
        <v>-15.75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1" t="s">
        <v>195</v>
      </c>
      <c r="AU231" s="251" t="s">
        <v>81</v>
      </c>
      <c r="AV231" s="14" t="s">
        <v>83</v>
      </c>
      <c r="AW231" s="14" t="s">
        <v>30</v>
      </c>
      <c r="AX231" s="14" t="s">
        <v>73</v>
      </c>
      <c r="AY231" s="251" t="s">
        <v>152</v>
      </c>
    </row>
    <row r="232" s="14" customFormat="1">
      <c r="A232" s="14"/>
      <c r="B232" s="241"/>
      <c r="C232" s="242"/>
      <c r="D232" s="232" t="s">
        <v>195</v>
      </c>
      <c r="E232" s="243" t="s">
        <v>1</v>
      </c>
      <c r="F232" s="244" t="s">
        <v>2293</v>
      </c>
      <c r="G232" s="242"/>
      <c r="H232" s="245">
        <v>-8.6400000000000006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1" t="s">
        <v>195</v>
      </c>
      <c r="AU232" s="251" t="s">
        <v>81</v>
      </c>
      <c r="AV232" s="14" t="s">
        <v>83</v>
      </c>
      <c r="AW232" s="14" t="s">
        <v>30</v>
      </c>
      <c r="AX232" s="14" t="s">
        <v>73</v>
      </c>
      <c r="AY232" s="251" t="s">
        <v>152</v>
      </c>
    </row>
    <row r="233" s="14" customFormat="1">
      <c r="A233" s="14"/>
      <c r="B233" s="241"/>
      <c r="C233" s="242"/>
      <c r="D233" s="232" t="s">
        <v>195</v>
      </c>
      <c r="E233" s="243" t="s">
        <v>1</v>
      </c>
      <c r="F233" s="244" t="s">
        <v>2294</v>
      </c>
      <c r="G233" s="242"/>
      <c r="H233" s="245">
        <v>-0.71999999999999997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1" t="s">
        <v>195</v>
      </c>
      <c r="AU233" s="251" t="s">
        <v>81</v>
      </c>
      <c r="AV233" s="14" t="s">
        <v>83</v>
      </c>
      <c r="AW233" s="14" t="s">
        <v>30</v>
      </c>
      <c r="AX233" s="14" t="s">
        <v>73</v>
      </c>
      <c r="AY233" s="251" t="s">
        <v>152</v>
      </c>
    </row>
    <row r="234" s="14" customFormat="1">
      <c r="A234" s="14"/>
      <c r="B234" s="241"/>
      <c r="C234" s="242"/>
      <c r="D234" s="232" t="s">
        <v>195</v>
      </c>
      <c r="E234" s="243" t="s">
        <v>1</v>
      </c>
      <c r="F234" s="244" t="s">
        <v>2295</v>
      </c>
      <c r="G234" s="242"/>
      <c r="H234" s="245">
        <v>-2.9609999999999999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1" t="s">
        <v>195</v>
      </c>
      <c r="AU234" s="251" t="s">
        <v>81</v>
      </c>
      <c r="AV234" s="14" t="s">
        <v>83</v>
      </c>
      <c r="AW234" s="14" t="s">
        <v>30</v>
      </c>
      <c r="AX234" s="14" t="s">
        <v>73</v>
      </c>
      <c r="AY234" s="251" t="s">
        <v>152</v>
      </c>
    </row>
    <row r="235" s="14" customFormat="1">
      <c r="A235" s="14"/>
      <c r="B235" s="241"/>
      <c r="C235" s="242"/>
      <c r="D235" s="232" t="s">
        <v>195</v>
      </c>
      <c r="E235" s="243" t="s">
        <v>1</v>
      </c>
      <c r="F235" s="244" t="s">
        <v>2296</v>
      </c>
      <c r="G235" s="242"/>
      <c r="H235" s="245">
        <v>-2.9609999999999999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1" t="s">
        <v>195</v>
      </c>
      <c r="AU235" s="251" t="s">
        <v>81</v>
      </c>
      <c r="AV235" s="14" t="s">
        <v>83</v>
      </c>
      <c r="AW235" s="14" t="s">
        <v>30</v>
      </c>
      <c r="AX235" s="14" t="s">
        <v>73</v>
      </c>
      <c r="AY235" s="251" t="s">
        <v>152</v>
      </c>
    </row>
    <row r="236" s="14" customFormat="1">
      <c r="A236" s="14"/>
      <c r="B236" s="241"/>
      <c r="C236" s="242"/>
      <c r="D236" s="232" t="s">
        <v>195</v>
      </c>
      <c r="E236" s="243" t="s">
        <v>1</v>
      </c>
      <c r="F236" s="244" t="s">
        <v>2297</v>
      </c>
      <c r="G236" s="242"/>
      <c r="H236" s="245">
        <v>-2.9609999999999999</v>
      </c>
      <c r="I236" s="246"/>
      <c r="J236" s="242"/>
      <c r="K236" s="242"/>
      <c r="L236" s="247"/>
      <c r="M236" s="248"/>
      <c r="N236" s="249"/>
      <c r="O236" s="249"/>
      <c r="P236" s="249"/>
      <c r="Q236" s="249"/>
      <c r="R236" s="249"/>
      <c r="S236" s="249"/>
      <c r="T236" s="25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1" t="s">
        <v>195</v>
      </c>
      <c r="AU236" s="251" t="s">
        <v>81</v>
      </c>
      <c r="AV236" s="14" t="s">
        <v>83</v>
      </c>
      <c r="AW236" s="14" t="s">
        <v>30</v>
      </c>
      <c r="AX236" s="14" t="s">
        <v>73</v>
      </c>
      <c r="AY236" s="251" t="s">
        <v>152</v>
      </c>
    </row>
    <row r="237" s="14" customFormat="1">
      <c r="A237" s="14"/>
      <c r="B237" s="241"/>
      <c r="C237" s="242"/>
      <c r="D237" s="232" t="s">
        <v>195</v>
      </c>
      <c r="E237" s="243" t="s">
        <v>1</v>
      </c>
      <c r="F237" s="244" t="s">
        <v>536</v>
      </c>
      <c r="G237" s="242"/>
      <c r="H237" s="245">
        <v>75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1" t="s">
        <v>195</v>
      </c>
      <c r="AU237" s="251" t="s">
        <v>81</v>
      </c>
      <c r="AV237" s="14" t="s">
        <v>83</v>
      </c>
      <c r="AW237" s="14" t="s">
        <v>30</v>
      </c>
      <c r="AX237" s="14" t="s">
        <v>73</v>
      </c>
      <c r="AY237" s="251" t="s">
        <v>152</v>
      </c>
    </row>
    <row r="238" s="14" customFormat="1">
      <c r="A238" s="14"/>
      <c r="B238" s="241"/>
      <c r="C238" s="242"/>
      <c r="D238" s="232" t="s">
        <v>195</v>
      </c>
      <c r="E238" s="243" t="s">
        <v>1</v>
      </c>
      <c r="F238" s="244" t="s">
        <v>2335</v>
      </c>
      <c r="G238" s="242"/>
      <c r="H238" s="245">
        <v>-233.03700000000001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1" t="s">
        <v>195</v>
      </c>
      <c r="AU238" s="251" t="s">
        <v>81</v>
      </c>
      <c r="AV238" s="14" t="s">
        <v>83</v>
      </c>
      <c r="AW238" s="14" t="s">
        <v>30</v>
      </c>
      <c r="AX238" s="14" t="s">
        <v>73</v>
      </c>
      <c r="AY238" s="251" t="s">
        <v>152</v>
      </c>
    </row>
    <row r="239" s="15" customFormat="1">
      <c r="A239" s="15"/>
      <c r="B239" s="252"/>
      <c r="C239" s="253"/>
      <c r="D239" s="232" t="s">
        <v>195</v>
      </c>
      <c r="E239" s="254" t="s">
        <v>1</v>
      </c>
      <c r="F239" s="255" t="s">
        <v>218</v>
      </c>
      <c r="G239" s="253"/>
      <c r="H239" s="256">
        <v>735.13</v>
      </c>
      <c r="I239" s="257"/>
      <c r="J239" s="253"/>
      <c r="K239" s="253"/>
      <c r="L239" s="258"/>
      <c r="M239" s="259"/>
      <c r="N239" s="260"/>
      <c r="O239" s="260"/>
      <c r="P239" s="260"/>
      <c r="Q239" s="260"/>
      <c r="R239" s="260"/>
      <c r="S239" s="260"/>
      <c r="T239" s="261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2" t="s">
        <v>195</v>
      </c>
      <c r="AU239" s="262" t="s">
        <v>81</v>
      </c>
      <c r="AV239" s="15" t="s">
        <v>157</v>
      </c>
      <c r="AW239" s="15" t="s">
        <v>30</v>
      </c>
      <c r="AX239" s="15" t="s">
        <v>81</v>
      </c>
      <c r="AY239" s="262" t="s">
        <v>152</v>
      </c>
    </row>
    <row r="240" s="2" customFormat="1" ht="62.7" customHeight="1">
      <c r="A240" s="39"/>
      <c r="B240" s="40"/>
      <c r="C240" s="217" t="s">
        <v>285</v>
      </c>
      <c r="D240" s="217" t="s">
        <v>153</v>
      </c>
      <c r="E240" s="218" t="s">
        <v>1006</v>
      </c>
      <c r="F240" s="219" t="s">
        <v>2336</v>
      </c>
      <c r="G240" s="220" t="s">
        <v>181</v>
      </c>
      <c r="H240" s="221">
        <v>314.19</v>
      </c>
      <c r="I240" s="222"/>
      <c r="J240" s="223">
        <f>ROUND(I240*H240,2)</f>
        <v>0</v>
      </c>
      <c r="K240" s="219" t="s">
        <v>1</v>
      </c>
      <c r="L240" s="45"/>
      <c r="M240" s="224" t="s">
        <v>1</v>
      </c>
      <c r="N240" s="225" t="s">
        <v>38</v>
      </c>
      <c r="O240" s="92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8" t="s">
        <v>157</v>
      </c>
      <c r="AT240" s="228" t="s">
        <v>153</v>
      </c>
      <c r="AU240" s="228" t="s">
        <v>81</v>
      </c>
      <c r="AY240" s="18" t="s">
        <v>152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8" t="s">
        <v>81</v>
      </c>
      <c r="BK240" s="229">
        <f>ROUND(I240*H240,2)</f>
        <v>0</v>
      </c>
      <c r="BL240" s="18" t="s">
        <v>157</v>
      </c>
      <c r="BM240" s="228" t="s">
        <v>233</v>
      </c>
    </row>
    <row r="241" s="13" customFormat="1">
      <c r="A241" s="13"/>
      <c r="B241" s="230"/>
      <c r="C241" s="231"/>
      <c r="D241" s="232" t="s">
        <v>195</v>
      </c>
      <c r="E241" s="233" t="s">
        <v>1</v>
      </c>
      <c r="F241" s="234" t="s">
        <v>2291</v>
      </c>
      <c r="G241" s="231"/>
      <c r="H241" s="233" t="s">
        <v>1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195</v>
      </c>
      <c r="AU241" s="240" t="s">
        <v>81</v>
      </c>
      <c r="AV241" s="13" t="s">
        <v>81</v>
      </c>
      <c r="AW241" s="13" t="s">
        <v>30</v>
      </c>
      <c r="AX241" s="13" t="s">
        <v>73</v>
      </c>
      <c r="AY241" s="240" t="s">
        <v>152</v>
      </c>
    </row>
    <row r="242" s="14" customFormat="1">
      <c r="A242" s="14"/>
      <c r="B242" s="241"/>
      <c r="C242" s="242"/>
      <c r="D242" s="232" t="s">
        <v>195</v>
      </c>
      <c r="E242" s="243" t="s">
        <v>1</v>
      </c>
      <c r="F242" s="244" t="s">
        <v>2337</v>
      </c>
      <c r="G242" s="242"/>
      <c r="H242" s="245">
        <v>148.19999999999999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1" t="s">
        <v>195</v>
      </c>
      <c r="AU242" s="251" t="s">
        <v>81</v>
      </c>
      <c r="AV242" s="14" t="s">
        <v>83</v>
      </c>
      <c r="AW242" s="14" t="s">
        <v>30</v>
      </c>
      <c r="AX242" s="14" t="s">
        <v>73</v>
      </c>
      <c r="AY242" s="251" t="s">
        <v>152</v>
      </c>
    </row>
    <row r="243" s="14" customFormat="1">
      <c r="A243" s="14"/>
      <c r="B243" s="241"/>
      <c r="C243" s="242"/>
      <c r="D243" s="232" t="s">
        <v>195</v>
      </c>
      <c r="E243" s="243" t="s">
        <v>1</v>
      </c>
      <c r="F243" s="244" t="s">
        <v>2338</v>
      </c>
      <c r="G243" s="242"/>
      <c r="H243" s="245">
        <v>81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1" t="s">
        <v>195</v>
      </c>
      <c r="AU243" s="251" t="s">
        <v>81</v>
      </c>
      <c r="AV243" s="14" t="s">
        <v>83</v>
      </c>
      <c r="AW243" s="14" t="s">
        <v>30</v>
      </c>
      <c r="AX243" s="14" t="s">
        <v>73</v>
      </c>
      <c r="AY243" s="251" t="s">
        <v>152</v>
      </c>
    </row>
    <row r="244" s="14" customFormat="1">
      <c r="A244" s="14"/>
      <c r="B244" s="241"/>
      <c r="C244" s="242"/>
      <c r="D244" s="232" t="s">
        <v>195</v>
      </c>
      <c r="E244" s="243" t="s">
        <v>1</v>
      </c>
      <c r="F244" s="244" t="s">
        <v>2339</v>
      </c>
      <c r="G244" s="242"/>
      <c r="H244" s="245">
        <v>16.199999999999999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1" t="s">
        <v>195</v>
      </c>
      <c r="AU244" s="251" t="s">
        <v>81</v>
      </c>
      <c r="AV244" s="14" t="s">
        <v>83</v>
      </c>
      <c r="AW244" s="14" t="s">
        <v>30</v>
      </c>
      <c r="AX244" s="14" t="s">
        <v>73</v>
      </c>
      <c r="AY244" s="251" t="s">
        <v>152</v>
      </c>
    </row>
    <row r="245" s="14" customFormat="1">
      <c r="A245" s="14"/>
      <c r="B245" s="241"/>
      <c r="C245" s="242"/>
      <c r="D245" s="232" t="s">
        <v>195</v>
      </c>
      <c r="E245" s="243" t="s">
        <v>1</v>
      </c>
      <c r="F245" s="244" t="s">
        <v>2340</v>
      </c>
      <c r="G245" s="242"/>
      <c r="H245" s="245">
        <v>31.5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1" t="s">
        <v>195</v>
      </c>
      <c r="AU245" s="251" t="s">
        <v>81</v>
      </c>
      <c r="AV245" s="14" t="s">
        <v>83</v>
      </c>
      <c r="AW245" s="14" t="s">
        <v>30</v>
      </c>
      <c r="AX245" s="14" t="s">
        <v>73</v>
      </c>
      <c r="AY245" s="251" t="s">
        <v>152</v>
      </c>
    </row>
    <row r="246" s="14" customFormat="1">
      <c r="A246" s="14"/>
      <c r="B246" s="241"/>
      <c r="C246" s="242"/>
      <c r="D246" s="232" t="s">
        <v>195</v>
      </c>
      <c r="E246" s="243" t="s">
        <v>1</v>
      </c>
      <c r="F246" s="244" t="s">
        <v>2341</v>
      </c>
      <c r="G246" s="242"/>
      <c r="H246" s="245">
        <v>8.4000000000000004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1" t="s">
        <v>195</v>
      </c>
      <c r="AU246" s="251" t="s">
        <v>81</v>
      </c>
      <c r="AV246" s="14" t="s">
        <v>83</v>
      </c>
      <c r="AW246" s="14" t="s">
        <v>30</v>
      </c>
      <c r="AX246" s="14" t="s">
        <v>73</v>
      </c>
      <c r="AY246" s="251" t="s">
        <v>152</v>
      </c>
    </row>
    <row r="247" s="14" customFormat="1">
      <c r="A247" s="14"/>
      <c r="B247" s="241"/>
      <c r="C247" s="242"/>
      <c r="D247" s="232" t="s">
        <v>195</v>
      </c>
      <c r="E247" s="243" t="s">
        <v>1</v>
      </c>
      <c r="F247" s="244" t="s">
        <v>2342</v>
      </c>
      <c r="G247" s="242"/>
      <c r="H247" s="245">
        <v>9.5999999999999996</v>
      </c>
      <c r="I247" s="246"/>
      <c r="J247" s="242"/>
      <c r="K247" s="242"/>
      <c r="L247" s="247"/>
      <c r="M247" s="248"/>
      <c r="N247" s="249"/>
      <c r="O247" s="249"/>
      <c r="P247" s="249"/>
      <c r="Q247" s="249"/>
      <c r="R247" s="249"/>
      <c r="S247" s="249"/>
      <c r="T247" s="25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1" t="s">
        <v>195</v>
      </c>
      <c r="AU247" s="251" t="s">
        <v>81</v>
      </c>
      <c r="AV247" s="14" t="s">
        <v>83</v>
      </c>
      <c r="AW247" s="14" t="s">
        <v>30</v>
      </c>
      <c r="AX247" s="14" t="s">
        <v>73</v>
      </c>
      <c r="AY247" s="251" t="s">
        <v>152</v>
      </c>
    </row>
    <row r="248" s="14" customFormat="1">
      <c r="A248" s="14"/>
      <c r="B248" s="241"/>
      <c r="C248" s="242"/>
      <c r="D248" s="232" t="s">
        <v>195</v>
      </c>
      <c r="E248" s="243" t="s">
        <v>1</v>
      </c>
      <c r="F248" s="244" t="s">
        <v>2343</v>
      </c>
      <c r="G248" s="242"/>
      <c r="H248" s="245">
        <v>2.3999999999999999</v>
      </c>
      <c r="I248" s="246"/>
      <c r="J248" s="242"/>
      <c r="K248" s="242"/>
      <c r="L248" s="247"/>
      <c r="M248" s="248"/>
      <c r="N248" s="249"/>
      <c r="O248" s="249"/>
      <c r="P248" s="249"/>
      <c r="Q248" s="249"/>
      <c r="R248" s="249"/>
      <c r="S248" s="249"/>
      <c r="T248" s="25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1" t="s">
        <v>195</v>
      </c>
      <c r="AU248" s="251" t="s">
        <v>81</v>
      </c>
      <c r="AV248" s="14" t="s">
        <v>83</v>
      </c>
      <c r="AW248" s="14" t="s">
        <v>30</v>
      </c>
      <c r="AX248" s="14" t="s">
        <v>73</v>
      </c>
      <c r="AY248" s="251" t="s">
        <v>152</v>
      </c>
    </row>
    <row r="249" s="14" customFormat="1">
      <c r="A249" s="14"/>
      <c r="B249" s="241"/>
      <c r="C249" s="242"/>
      <c r="D249" s="232" t="s">
        <v>195</v>
      </c>
      <c r="E249" s="243" t="s">
        <v>1</v>
      </c>
      <c r="F249" s="244" t="s">
        <v>2344</v>
      </c>
      <c r="G249" s="242"/>
      <c r="H249" s="245">
        <v>5.6299999999999999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1" t="s">
        <v>195</v>
      </c>
      <c r="AU249" s="251" t="s">
        <v>81</v>
      </c>
      <c r="AV249" s="14" t="s">
        <v>83</v>
      </c>
      <c r="AW249" s="14" t="s">
        <v>30</v>
      </c>
      <c r="AX249" s="14" t="s">
        <v>73</v>
      </c>
      <c r="AY249" s="251" t="s">
        <v>152</v>
      </c>
    </row>
    <row r="250" s="14" customFormat="1">
      <c r="A250" s="14"/>
      <c r="B250" s="241"/>
      <c r="C250" s="242"/>
      <c r="D250" s="232" t="s">
        <v>195</v>
      </c>
      <c r="E250" s="243" t="s">
        <v>1</v>
      </c>
      <c r="F250" s="244" t="s">
        <v>2345</v>
      </c>
      <c r="G250" s="242"/>
      <c r="H250" s="245">
        <v>5.6299999999999999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1" t="s">
        <v>195</v>
      </c>
      <c r="AU250" s="251" t="s">
        <v>81</v>
      </c>
      <c r="AV250" s="14" t="s">
        <v>83</v>
      </c>
      <c r="AW250" s="14" t="s">
        <v>30</v>
      </c>
      <c r="AX250" s="14" t="s">
        <v>73</v>
      </c>
      <c r="AY250" s="251" t="s">
        <v>152</v>
      </c>
    </row>
    <row r="251" s="14" customFormat="1">
      <c r="A251" s="14"/>
      <c r="B251" s="241"/>
      <c r="C251" s="242"/>
      <c r="D251" s="232" t="s">
        <v>195</v>
      </c>
      <c r="E251" s="243" t="s">
        <v>1</v>
      </c>
      <c r="F251" s="244" t="s">
        <v>2346</v>
      </c>
      <c r="G251" s="242"/>
      <c r="H251" s="245">
        <v>5.6299999999999999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1" t="s">
        <v>195</v>
      </c>
      <c r="AU251" s="251" t="s">
        <v>81</v>
      </c>
      <c r="AV251" s="14" t="s">
        <v>83</v>
      </c>
      <c r="AW251" s="14" t="s">
        <v>30</v>
      </c>
      <c r="AX251" s="14" t="s">
        <v>73</v>
      </c>
      <c r="AY251" s="251" t="s">
        <v>152</v>
      </c>
    </row>
    <row r="252" s="15" customFormat="1">
      <c r="A252" s="15"/>
      <c r="B252" s="252"/>
      <c r="C252" s="253"/>
      <c r="D252" s="232" t="s">
        <v>195</v>
      </c>
      <c r="E252" s="254" t="s">
        <v>1</v>
      </c>
      <c r="F252" s="255" t="s">
        <v>218</v>
      </c>
      <c r="G252" s="253"/>
      <c r="H252" s="256">
        <v>314.19</v>
      </c>
      <c r="I252" s="257"/>
      <c r="J252" s="253"/>
      <c r="K252" s="253"/>
      <c r="L252" s="258"/>
      <c r="M252" s="259"/>
      <c r="N252" s="260"/>
      <c r="O252" s="260"/>
      <c r="P252" s="260"/>
      <c r="Q252" s="260"/>
      <c r="R252" s="260"/>
      <c r="S252" s="260"/>
      <c r="T252" s="261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2" t="s">
        <v>195</v>
      </c>
      <c r="AU252" s="262" t="s">
        <v>81</v>
      </c>
      <c r="AV252" s="15" t="s">
        <v>157</v>
      </c>
      <c r="AW252" s="15" t="s">
        <v>30</v>
      </c>
      <c r="AX252" s="15" t="s">
        <v>81</v>
      </c>
      <c r="AY252" s="262" t="s">
        <v>152</v>
      </c>
    </row>
    <row r="253" s="2" customFormat="1" ht="49.05" customHeight="1">
      <c r="A253" s="39"/>
      <c r="B253" s="40"/>
      <c r="C253" s="217" t="s">
        <v>244</v>
      </c>
      <c r="D253" s="217" t="s">
        <v>153</v>
      </c>
      <c r="E253" s="218" t="s">
        <v>319</v>
      </c>
      <c r="F253" s="219" t="s">
        <v>320</v>
      </c>
      <c r="G253" s="220" t="s">
        <v>175</v>
      </c>
      <c r="H253" s="221">
        <v>246.78700000000001</v>
      </c>
      <c r="I253" s="222"/>
      <c r="J253" s="223">
        <f>ROUND(I253*H253,2)</f>
        <v>0</v>
      </c>
      <c r="K253" s="219" t="s">
        <v>1</v>
      </c>
      <c r="L253" s="45"/>
      <c r="M253" s="224" t="s">
        <v>1</v>
      </c>
      <c r="N253" s="225" t="s">
        <v>38</v>
      </c>
      <c r="O253" s="92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8" t="s">
        <v>157</v>
      </c>
      <c r="AT253" s="228" t="s">
        <v>153</v>
      </c>
      <c r="AU253" s="228" t="s">
        <v>81</v>
      </c>
      <c r="AY253" s="18" t="s">
        <v>152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8" t="s">
        <v>81</v>
      </c>
      <c r="BK253" s="229">
        <f>ROUND(I253*H253,2)</f>
        <v>0</v>
      </c>
      <c r="BL253" s="18" t="s">
        <v>157</v>
      </c>
      <c r="BM253" s="228" t="s">
        <v>2347</v>
      </c>
    </row>
    <row r="254" s="13" customFormat="1">
      <c r="A254" s="13"/>
      <c r="B254" s="230"/>
      <c r="C254" s="231"/>
      <c r="D254" s="232" t="s">
        <v>195</v>
      </c>
      <c r="E254" s="233" t="s">
        <v>1</v>
      </c>
      <c r="F254" s="234" t="s">
        <v>2313</v>
      </c>
      <c r="G254" s="231"/>
      <c r="H254" s="233" t="s">
        <v>1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0" t="s">
        <v>195</v>
      </c>
      <c r="AU254" s="240" t="s">
        <v>81</v>
      </c>
      <c r="AV254" s="13" t="s">
        <v>81</v>
      </c>
      <c r="AW254" s="13" t="s">
        <v>30</v>
      </c>
      <c r="AX254" s="13" t="s">
        <v>73</v>
      </c>
      <c r="AY254" s="240" t="s">
        <v>152</v>
      </c>
    </row>
    <row r="255" s="14" customFormat="1">
      <c r="A255" s="14"/>
      <c r="B255" s="241"/>
      <c r="C255" s="242"/>
      <c r="D255" s="232" t="s">
        <v>195</v>
      </c>
      <c r="E255" s="243" t="s">
        <v>1</v>
      </c>
      <c r="F255" s="244" t="s">
        <v>2314</v>
      </c>
      <c r="G255" s="242"/>
      <c r="H255" s="245">
        <v>268.64800000000002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1" t="s">
        <v>195</v>
      </c>
      <c r="AU255" s="251" t="s">
        <v>81</v>
      </c>
      <c r="AV255" s="14" t="s">
        <v>83</v>
      </c>
      <c r="AW255" s="14" t="s">
        <v>30</v>
      </c>
      <c r="AX255" s="14" t="s">
        <v>73</v>
      </c>
      <c r="AY255" s="251" t="s">
        <v>152</v>
      </c>
    </row>
    <row r="256" s="14" customFormat="1">
      <c r="A256" s="14"/>
      <c r="B256" s="241"/>
      <c r="C256" s="242"/>
      <c r="D256" s="232" t="s">
        <v>195</v>
      </c>
      <c r="E256" s="243" t="s">
        <v>1</v>
      </c>
      <c r="F256" s="244" t="s">
        <v>2315</v>
      </c>
      <c r="G256" s="242"/>
      <c r="H256" s="245">
        <v>-4.3200000000000003</v>
      </c>
      <c r="I256" s="246"/>
      <c r="J256" s="242"/>
      <c r="K256" s="242"/>
      <c r="L256" s="247"/>
      <c r="M256" s="248"/>
      <c r="N256" s="249"/>
      <c r="O256" s="249"/>
      <c r="P256" s="249"/>
      <c r="Q256" s="249"/>
      <c r="R256" s="249"/>
      <c r="S256" s="249"/>
      <c r="T256" s="25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1" t="s">
        <v>195</v>
      </c>
      <c r="AU256" s="251" t="s">
        <v>81</v>
      </c>
      <c r="AV256" s="14" t="s">
        <v>83</v>
      </c>
      <c r="AW256" s="14" t="s">
        <v>30</v>
      </c>
      <c r="AX256" s="14" t="s">
        <v>73</v>
      </c>
      <c r="AY256" s="251" t="s">
        <v>152</v>
      </c>
    </row>
    <row r="257" s="14" customFormat="1">
      <c r="A257" s="14"/>
      <c r="B257" s="241"/>
      <c r="C257" s="242"/>
      <c r="D257" s="232" t="s">
        <v>195</v>
      </c>
      <c r="E257" s="243" t="s">
        <v>1</v>
      </c>
      <c r="F257" s="244" t="s">
        <v>2316</v>
      </c>
      <c r="G257" s="242"/>
      <c r="H257" s="245">
        <v>-5.04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1" t="s">
        <v>195</v>
      </c>
      <c r="AU257" s="251" t="s">
        <v>81</v>
      </c>
      <c r="AV257" s="14" t="s">
        <v>83</v>
      </c>
      <c r="AW257" s="14" t="s">
        <v>30</v>
      </c>
      <c r="AX257" s="14" t="s">
        <v>73</v>
      </c>
      <c r="AY257" s="251" t="s">
        <v>152</v>
      </c>
    </row>
    <row r="258" s="14" customFormat="1">
      <c r="A258" s="14"/>
      <c r="B258" s="241"/>
      <c r="C258" s="242"/>
      <c r="D258" s="232" t="s">
        <v>195</v>
      </c>
      <c r="E258" s="243" t="s">
        <v>1</v>
      </c>
      <c r="F258" s="244" t="s">
        <v>2317</v>
      </c>
      <c r="G258" s="242"/>
      <c r="H258" s="245">
        <v>-4.5</v>
      </c>
      <c r="I258" s="246"/>
      <c r="J258" s="242"/>
      <c r="K258" s="242"/>
      <c r="L258" s="247"/>
      <c r="M258" s="248"/>
      <c r="N258" s="249"/>
      <c r="O258" s="249"/>
      <c r="P258" s="249"/>
      <c r="Q258" s="249"/>
      <c r="R258" s="249"/>
      <c r="S258" s="249"/>
      <c r="T258" s="25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1" t="s">
        <v>195</v>
      </c>
      <c r="AU258" s="251" t="s">
        <v>81</v>
      </c>
      <c r="AV258" s="14" t="s">
        <v>83</v>
      </c>
      <c r="AW258" s="14" t="s">
        <v>30</v>
      </c>
      <c r="AX258" s="14" t="s">
        <v>73</v>
      </c>
      <c r="AY258" s="251" t="s">
        <v>152</v>
      </c>
    </row>
    <row r="259" s="14" customFormat="1">
      <c r="A259" s="14"/>
      <c r="B259" s="241"/>
      <c r="C259" s="242"/>
      <c r="D259" s="232" t="s">
        <v>195</v>
      </c>
      <c r="E259" s="243" t="s">
        <v>1</v>
      </c>
      <c r="F259" s="244" t="s">
        <v>2318</v>
      </c>
      <c r="G259" s="242"/>
      <c r="H259" s="245">
        <v>-5.04</v>
      </c>
      <c r="I259" s="246"/>
      <c r="J259" s="242"/>
      <c r="K259" s="242"/>
      <c r="L259" s="247"/>
      <c r="M259" s="248"/>
      <c r="N259" s="249"/>
      <c r="O259" s="249"/>
      <c r="P259" s="249"/>
      <c r="Q259" s="249"/>
      <c r="R259" s="249"/>
      <c r="S259" s="249"/>
      <c r="T259" s="25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1" t="s">
        <v>195</v>
      </c>
      <c r="AU259" s="251" t="s">
        <v>81</v>
      </c>
      <c r="AV259" s="14" t="s">
        <v>83</v>
      </c>
      <c r="AW259" s="14" t="s">
        <v>30</v>
      </c>
      <c r="AX259" s="14" t="s">
        <v>73</v>
      </c>
      <c r="AY259" s="251" t="s">
        <v>152</v>
      </c>
    </row>
    <row r="260" s="14" customFormat="1">
      <c r="A260" s="14"/>
      <c r="B260" s="241"/>
      <c r="C260" s="242"/>
      <c r="D260" s="232" t="s">
        <v>195</v>
      </c>
      <c r="E260" s="243" t="s">
        <v>1</v>
      </c>
      <c r="F260" s="244" t="s">
        <v>2319</v>
      </c>
      <c r="G260" s="242"/>
      <c r="H260" s="245">
        <v>-2.9609999999999999</v>
      </c>
      <c r="I260" s="246"/>
      <c r="J260" s="242"/>
      <c r="K260" s="242"/>
      <c r="L260" s="247"/>
      <c r="M260" s="248"/>
      <c r="N260" s="249"/>
      <c r="O260" s="249"/>
      <c r="P260" s="249"/>
      <c r="Q260" s="249"/>
      <c r="R260" s="249"/>
      <c r="S260" s="249"/>
      <c r="T260" s="25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1" t="s">
        <v>195</v>
      </c>
      <c r="AU260" s="251" t="s">
        <v>81</v>
      </c>
      <c r="AV260" s="14" t="s">
        <v>83</v>
      </c>
      <c r="AW260" s="14" t="s">
        <v>30</v>
      </c>
      <c r="AX260" s="14" t="s">
        <v>73</v>
      </c>
      <c r="AY260" s="251" t="s">
        <v>152</v>
      </c>
    </row>
    <row r="261" s="15" customFormat="1">
      <c r="A261" s="15"/>
      <c r="B261" s="252"/>
      <c r="C261" s="253"/>
      <c r="D261" s="232" t="s">
        <v>195</v>
      </c>
      <c r="E261" s="254" t="s">
        <v>1</v>
      </c>
      <c r="F261" s="255" t="s">
        <v>218</v>
      </c>
      <c r="G261" s="253"/>
      <c r="H261" s="256">
        <v>246.78700000000001</v>
      </c>
      <c r="I261" s="257"/>
      <c r="J261" s="253"/>
      <c r="K261" s="253"/>
      <c r="L261" s="258"/>
      <c r="M261" s="259"/>
      <c r="N261" s="260"/>
      <c r="O261" s="260"/>
      <c r="P261" s="260"/>
      <c r="Q261" s="260"/>
      <c r="R261" s="260"/>
      <c r="S261" s="260"/>
      <c r="T261" s="261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2" t="s">
        <v>195</v>
      </c>
      <c r="AU261" s="262" t="s">
        <v>81</v>
      </c>
      <c r="AV261" s="15" t="s">
        <v>157</v>
      </c>
      <c r="AW261" s="15" t="s">
        <v>30</v>
      </c>
      <c r="AX261" s="15" t="s">
        <v>81</v>
      </c>
      <c r="AY261" s="262" t="s">
        <v>152</v>
      </c>
    </row>
    <row r="262" s="2" customFormat="1" ht="14.4" customHeight="1">
      <c r="A262" s="39"/>
      <c r="B262" s="40"/>
      <c r="C262" s="217" t="s">
        <v>306</v>
      </c>
      <c r="D262" s="217" t="s">
        <v>153</v>
      </c>
      <c r="E262" s="218" t="s">
        <v>324</v>
      </c>
      <c r="F262" s="219" t="s">
        <v>325</v>
      </c>
      <c r="G262" s="220" t="s">
        <v>175</v>
      </c>
      <c r="H262" s="221">
        <v>246.78700000000001</v>
      </c>
      <c r="I262" s="222"/>
      <c r="J262" s="223">
        <f>ROUND(I262*H262,2)</f>
        <v>0</v>
      </c>
      <c r="K262" s="219" t="s">
        <v>1</v>
      </c>
      <c r="L262" s="45"/>
      <c r="M262" s="224" t="s">
        <v>1</v>
      </c>
      <c r="N262" s="225" t="s">
        <v>38</v>
      </c>
      <c r="O262" s="92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8" t="s">
        <v>157</v>
      </c>
      <c r="AT262" s="228" t="s">
        <v>153</v>
      </c>
      <c r="AU262" s="228" t="s">
        <v>81</v>
      </c>
      <c r="AY262" s="18" t="s">
        <v>152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8" t="s">
        <v>81</v>
      </c>
      <c r="BK262" s="229">
        <f>ROUND(I262*H262,2)</f>
        <v>0</v>
      </c>
      <c r="BL262" s="18" t="s">
        <v>157</v>
      </c>
      <c r="BM262" s="228" t="s">
        <v>2348</v>
      </c>
    </row>
    <row r="263" s="2" customFormat="1" ht="14.4" customHeight="1">
      <c r="A263" s="39"/>
      <c r="B263" s="40"/>
      <c r="C263" s="217" t="s">
        <v>318</v>
      </c>
      <c r="D263" s="217" t="s">
        <v>153</v>
      </c>
      <c r="E263" s="218" t="s">
        <v>328</v>
      </c>
      <c r="F263" s="219" t="s">
        <v>329</v>
      </c>
      <c r="G263" s="220" t="s">
        <v>175</v>
      </c>
      <c r="H263" s="221">
        <v>246.78700000000001</v>
      </c>
      <c r="I263" s="222"/>
      <c r="J263" s="223">
        <f>ROUND(I263*H263,2)</f>
        <v>0</v>
      </c>
      <c r="K263" s="219" t="s">
        <v>1</v>
      </c>
      <c r="L263" s="45"/>
      <c r="M263" s="224" t="s">
        <v>1</v>
      </c>
      <c r="N263" s="225" t="s">
        <v>38</v>
      </c>
      <c r="O263" s="92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8" t="s">
        <v>157</v>
      </c>
      <c r="AT263" s="228" t="s">
        <v>153</v>
      </c>
      <c r="AU263" s="228" t="s">
        <v>81</v>
      </c>
      <c r="AY263" s="18" t="s">
        <v>152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8" t="s">
        <v>81</v>
      </c>
      <c r="BK263" s="229">
        <f>ROUND(I263*H263,2)</f>
        <v>0</v>
      </c>
      <c r="BL263" s="18" t="s">
        <v>157</v>
      </c>
      <c r="BM263" s="228" t="s">
        <v>2349</v>
      </c>
    </row>
    <row r="264" s="2" customFormat="1" ht="24.15" customHeight="1">
      <c r="A264" s="39"/>
      <c r="B264" s="40"/>
      <c r="C264" s="217" t="s">
        <v>323</v>
      </c>
      <c r="D264" s="217" t="s">
        <v>153</v>
      </c>
      <c r="E264" s="218" t="s">
        <v>1014</v>
      </c>
      <c r="F264" s="219" t="s">
        <v>2350</v>
      </c>
      <c r="G264" s="220" t="s">
        <v>175</v>
      </c>
      <c r="H264" s="221">
        <v>820.80600000000004</v>
      </c>
      <c r="I264" s="222"/>
      <c r="J264" s="223">
        <f>ROUND(I264*H264,2)</f>
        <v>0</v>
      </c>
      <c r="K264" s="219" t="s">
        <v>160</v>
      </c>
      <c r="L264" s="45"/>
      <c r="M264" s="224" t="s">
        <v>1</v>
      </c>
      <c r="N264" s="225" t="s">
        <v>38</v>
      </c>
      <c r="O264" s="92"/>
      <c r="P264" s="226">
        <f>O264*H264</f>
        <v>0</v>
      </c>
      <c r="Q264" s="226">
        <v>0.0034499999999999999</v>
      </c>
      <c r="R264" s="226">
        <f>Q264*H264</f>
        <v>2.8317806999999999</v>
      </c>
      <c r="S264" s="226">
        <v>0</v>
      </c>
      <c r="T264" s="22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8" t="s">
        <v>157</v>
      </c>
      <c r="AT264" s="228" t="s">
        <v>153</v>
      </c>
      <c r="AU264" s="228" t="s">
        <v>81</v>
      </c>
      <c r="AY264" s="18" t="s">
        <v>152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8" t="s">
        <v>81</v>
      </c>
      <c r="BK264" s="229">
        <f>ROUND(I264*H264,2)</f>
        <v>0</v>
      </c>
      <c r="BL264" s="18" t="s">
        <v>157</v>
      </c>
      <c r="BM264" s="228" t="s">
        <v>2351</v>
      </c>
    </row>
    <row r="265" s="14" customFormat="1">
      <c r="A265" s="14"/>
      <c r="B265" s="241"/>
      <c r="C265" s="242"/>
      <c r="D265" s="232" t="s">
        <v>195</v>
      </c>
      <c r="E265" s="243" t="s">
        <v>1</v>
      </c>
      <c r="F265" s="244" t="s">
        <v>2352</v>
      </c>
      <c r="G265" s="242"/>
      <c r="H265" s="245">
        <v>695.13</v>
      </c>
      <c r="I265" s="246"/>
      <c r="J265" s="242"/>
      <c r="K265" s="242"/>
      <c r="L265" s="247"/>
      <c r="M265" s="248"/>
      <c r="N265" s="249"/>
      <c r="O265" s="249"/>
      <c r="P265" s="249"/>
      <c r="Q265" s="249"/>
      <c r="R265" s="249"/>
      <c r="S265" s="249"/>
      <c r="T265" s="25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1" t="s">
        <v>195</v>
      </c>
      <c r="AU265" s="251" t="s">
        <v>81</v>
      </c>
      <c r="AV265" s="14" t="s">
        <v>83</v>
      </c>
      <c r="AW265" s="14" t="s">
        <v>30</v>
      </c>
      <c r="AX265" s="14" t="s">
        <v>73</v>
      </c>
      <c r="AY265" s="251" t="s">
        <v>152</v>
      </c>
    </row>
    <row r="266" s="14" customFormat="1">
      <c r="A266" s="14"/>
      <c r="B266" s="241"/>
      <c r="C266" s="242"/>
      <c r="D266" s="232" t="s">
        <v>195</v>
      </c>
      <c r="E266" s="243" t="s">
        <v>1</v>
      </c>
      <c r="F266" s="244" t="s">
        <v>2353</v>
      </c>
      <c r="G266" s="242"/>
      <c r="H266" s="245">
        <v>125.676</v>
      </c>
      <c r="I266" s="246"/>
      <c r="J266" s="242"/>
      <c r="K266" s="242"/>
      <c r="L266" s="247"/>
      <c r="M266" s="248"/>
      <c r="N266" s="249"/>
      <c r="O266" s="249"/>
      <c r="P266" s="249"/>
      <c r="Q266" s="249"/>
      <c r="R266" s="249"/>
      <c r="S266" s="249"/>
      <c r="T266" s="25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1" t="s">
        <v>195</v>
      </c>
      <c r="AU266" s="251" t="s">
        <v>81</v>
      </c>
      <c r="AV266" s="14" t="s">
        <v>83</v>
      </c>
      <c r="AW266" s="14" t="s">
        <v>30</v>
      </c>
      <c r="AX266" s="14" t="s">
        <v>73</v>
      </c>
      <c r="AY266" s="251" t="s">
        <v>152</v>
      </c>
    </row>
    <row r="267" s="15" customFormat="1">
      <c r="A267" s="15"/>
      <c r="B267" s="252"/>
      <c r="C267" s="253"/>
      <c r="D267" s="232" t="s">
        <v>195</v>
      </c>
      <c r="E267" s="254" t="s">
        <v>1</v>
      </c>
      <c r="F267" s="255" t="s">
        <v>218</v>
      </c>
      <c r="G267" s="253"/>
      <c r="H267" s="256">
        <v>820.80600000000004</v>
      </c>
      <c r="I267" s="257"/>
      <c r="J267" s="253"/>
      <c r="K267" s="253"/>
      <c r="L267" s="258"/>
      <c r="M267" s="259"/>
      <c r="N267" s="260"/>
      <c r="O267" s="260"/>
      <c r="P267" s="260"/>
      <c r="Q267" s="260"/>
      <c r="R267" s="260"/>
      <c r="S267" s="260"/>
      <c r="T267" s="261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2" t="s">
        <v>195</v>
      </c>
      <c r="AU267" s="262" t="s">
        <v>81</v>
      </c>
      <c r="AV267" s="15" t="s">
        <v>157</v>
      </c>
      <c r="AW267" s="15" t="s">
        <v>30</v>
      </c>
      <c r="AX267" s="15" t="s">
        <v>81</v>
      </c>
      <c r="AY267" s="262" t="s">
        <v>152</v>
      </c>
    </row>
    <row r="268" s="2" customFormat="1" ht="24.15" customHeight="1">
      <c r="A268" s="39"/>
      <c r="B268" s="40"/>
      <c r="C268" s="217" t="s">
        <v>327</v>
      </c>
      <c r="D268" s="217" t="s">
        <v>153</v>
      </c>
      <c r="E268" s="218" t="s">
        <v>332</v>
      </c>
      <c r="F268" s="219" t="s">
        <v>333</v>
      </c>
      <c r="G268" s="220" t="s">
        <v>175</v>
      </c>
      <c r="H268" s="221">
        <v>37.469999999999999</v>
      </c>
      <c r="I268" s="222"/>
      <c r="J268" s="223">
        <f>ROUND(I268*H268,2)</f>
        <v>0</v>
      </c>
      <c r="K268" s="219" t="s">
        <v>160</v>
      </c>
      <c r="L268" s="45"/>
      <c r="M268" s="224" t="s">
        <v>1</v>
      </c>
      <c r="N268" s="225" t="s">
        <v>38</v>
      </c>
      <c r="O268" s="92"/>
      <c r="P268" s="226">
        <f>O268*H268</f>
        <v>0</v>
      </c>
      <c r="Q268" s="226">
        <v>0</v>
      </c>
      <c r="R268" s="226">
        <f>Q268*H268</f>
        <v>0</v>
      </c>
      <c r="S268" s="226">
        <v>0</v>
      </c>
      <c r="T268" s="22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8" t="s">
        <v>157</v>
      </c>
      <c r="AT268" s="228" t="s">
        <v>153</v>
      </c>
      <c r="AU268" s="228" t="s">
        <v>81</v>
      </c>
      <c r="AY268" s="18" t="s">
        <v>152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8" t="s">
        <v>81</v>
      </c>
      <c r="BK268" s="229">
        <f>ROUND(I268*H268,2)</f>
        <v>0</v>
      </c>
      <c r="BL268" s="18" t="s">
        <v>157</v>
      </c>
      <c r="BM268" s="228" t="s">
        <v>244</v>
      </c>
    </row>
    <row r="269" s="13" customFormat="1">
      <c r="A269" s="13"/>
      <c r="B269" s="230"/>
      <c r="C269" s="231"/>
      <c r="D269" s="232" t="s">
        <v>195</v>
      </c>
      <c r="E269" s="233" t="s">
        <v>1</v>
      </c>
      <c r="F269" s="234" t="s">
        <v>2322</v>
      </c>
      <c r="G269" s="231"/>
      <c r="H269" s="233" t="s">
        <v>1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0" t="s">
        <v>195</v>
      </c>
      <c r="AU269" s="240" t="s">
        <v>81</v>
      </c>
      <c r="AV269" s="13" t="s">
        <v>81</v>
      </c>
      <c r="AW269" s="13" t="s">
        <v>30</v>
      </c>
      <c r="AX269" s="13" t="s">
        <v>73</v>
      </c>
      <c r="AY269" s="240" t="s">
        <v>152</v>
      </c>
    </row>
    <row r="270" s="13" customFormat="1">
      <c r="A270" s="13"/>
      <c r="B270" s="230"/>
      <c r="C270" s="231"/>
      <c r="D270" s="232" t="s">
        <v>195</v>
      </c>
      <c r="E270" s="233" t="s">
        <v>1</v>
      </c>
      <c r="F270" s="234" t="s">
        <v>2284</v>
      </c>
      <c r="G270" s="231"/>
      <c r="H270" s="233" t="s">
        <v>1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0" t="s">
        <v>195</v>
      </c>
      <c r="AU270" s="240" t="s">
        <v>81</v>
      </c>
      <c r="AV270" s="13" t="s">
        <v>81</v>
      </c>
      <c r="AW270" s="13" t="s">
        <v>30</v>
      </c>
      <c r="AX270" s="13" t="s">
        <v>73</v>
      </c>
      <c r="AY270" s="240" t="s">
        <v>152</v>
      </c>
    </row>
    <row r="271" s="14" customFormat="1">
      <c r="A271" s="14"/>
      <c r="B271" s="241"/>
      <c r="C271" s="242"/>
      <c r="D271" s="232" t="s">
        <v>195</v>
      </c>
      <c r="E271" s="243" t="s">
        <v>1</v>
      </c>
      <c r="F271" s="244" t="s">
        <v>2323</v>
      </c>
      <c r="G271" s="242"/>
      <c r="H271" s="245">
        <v>17.039999999999999</v>
      </c>
      <c r="I271" s="246"/>
      <c r="J271" s="242"/>
      <c r="K271" s="242"/>
      <c r="L271" s="247"/>
      <c r="M271" s="248"/>
      <c r="N271" s="249"/>
      <c r="O271" s="249"/>
      <c r="P271" s="249"/>
      <c r="Q271" s="249"/>
      <c r="R271" s="249"/>
      <c r="S271" s="249"/>
      <c r="T271" s="25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1" t="s">
        <v>195</v>
      </c>
      <c r="AU271" s="251" t="s">
        <v>81</v>
      </c>
      <c r="AV271" s="14" t="s">
        <v>83</v>
      </c>
      <c r="AW271" s="14" t="s">
        <v>30</v>
      </c>
      <c r="AX271" s="14" t="s">
        <v>73</v>
      </c>
      <c r="AY271" s="251" t="s">
        <v>152</v>
      </c>
    </row>
    <row r="272" s="13" customFormat="1">
      <c r="A272" s="13"/>
      <c r="B272" s="230"/>
      <c r="C272" s="231"/>
      <c r="D272" s="232" t="s">
        <v>195</v>
      </c>
      <c r="E272" s="233" t="s">
        <v>1</v>
      </c>
      <c r="F272" s="234" t="s">
        <v>2286</v>
      </c>
      <c r="G272" s="231"/>
      <c r="H272" s="233" t="s">
        <v>1</v>
      </c>
      <c r="I272" s="235"/>
      <c r="J272" s="231"/>
      <c r="K272" s="231"/>
      <c r="L272" s="236"/>
      <c r="M272" s="237"/>
      <c r="N272" s="238"/>
      <c r="O272" s="238"/>
      <c r="P272" s="238"/>
      <c r="Q272" s="238"/>
      <c r="R272" s="238"/>
      <c r="S272" s="238"/>
      <c r="T272" s="23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0" t="s">
        <v>195</v>
      </c>
      <c r="AU272" s="240" t="s">
        <v>81</v>
      </c>
      <c r="AV272" s="13" t="s">
        <v>81</v>
      </c>
      <c r="AW272" s="13" t="s">
        <v>30</v>
      </c>
      <c r="AX272" s="13" t="s">
        <v>73</v>
      </c>
      <c r="AY272" s="240" t="s">
        <v>152</v>
      </c>
    </row>
    <row r="273" s="14" customFormat="1">
      <c r="A273" s="14"/>
      <c r="B273" s="241"/>
      <c r="C273" s="242"/>
      <c r="D273" s="232" t="s">
        <v>195</v>
      </c>
      <c r="E273" s="243" t="s">
        <v>1</v>
      </c>
      <c r="F273" s="244" t="s">
        <v>2324</v>
      </c>
      <c r="G273" s="242"/>
      <c r="H273" s="245">
        <v>12.779999999999999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1" t="s">
        <v>195</v>
      </c>
      <c r="AU273" s="251" t="s">
        <v>81</v>
      </c>
      <c r="AV273" s="14" t="s">
        <v>83</v>
      </c>
      <c r="AW273" s="14" t="s">
        <v>30</v>
      </c>
      <c r="AX273" s="14" t="s">
        <v>73</v>
      </c>
      <c r="AY273" s="251" t="s">
        <v>152</v>
      </c>
    </row>
    <row r="274" s="13" customFormat="1">
      <c r="A274" s="13"/>
      <c r="B274" s="230"/>
      <c r="C274" s="231"/>
      <c r="D274" s="232" t="s">
        <v>195</v>
      </c>
      <c r="E274" s="233" t="s">
        <v>1</v>
      </c>
      <c r="F274" s="234" t="s">
        <v>2288</v>
      </c>
      <c r="G274" s="231"/>
      <c r="H274" s="233" t="s">
        <v>1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0" t="s">
        <v>195</v>
      </c>
      <c r="AU274" s="240" t="s">
        <v>81</v>
      </c>
      <c r="AV274" s="13" t="s">
        <v>81</v>
      </c>
      <c r="AW274" s="13" t="s">
        <v>30</v>
      </c>
      <c r="AX274" s="13" t="s">
        <v>73</v>
      </c>
      <c r="AY274" s="240" t="s">
        <v>152</v>
      </c>
    </row>
    <row r="275" s="14" customFormat="1">
      <c r="A275" s="14"/>
      <c r="B275" s="241"/>
      <c r="C275" s="242"/>
      <c r="D275" s="232" t="s">
        <v>195</v>
      </c>
      <c r="E275" s="243" t="s">
        <v>1</v>
      </c>
      <c r="F275" s="244" t="s">
        <v>2325</v>
      </c>
      <c r="G275" s="242"/>
      <c r="H275" s="245">
        <v>7.6500000000000004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1" t="s">
        <v>195</v>
      </c>
      <c r="AU275" s="251" t="s">
        <v>81</v>
      </c>
      <c r="AV275" s="14" t="s">
        <v>83</v>
      </c>
      <c r="AW275" s="14" t="s">
        <v>30</v>
      </c>
      <c r="AX275" s="14" t="s">
        <v>73</v>
      </c>
      <c r="AY275" s="251" t="s">
        <v>152</v>
      </c>
    </row>
    <row r="276" s="15" customFormat="1">
      <c r="A276" s="15"/>
      <c r="B276" s="252"/>
      <c r="C276" s="253"/>
      <c r="D276" s="232" t="s">
        <v>195</v>
      </c>
      <c r="E276" s="254" t="s">
        <v>1</v>
      </c>
      <c r="F276" s="255" t="s">
        <v>218</v>
      </c>
      <c r="G276" s="253"/>
      <c r="H276" s="256">
        <v>37.469999999999999</v>
      </c>
      <c r="I276" s="257"/>
      <c r="J276" s="253"/>
      <c r="K276" s="253"/>
      <c r="L276" s="258"/>
      <c r="M276" s="259"/>
      <c r="N276" s="260"/>
      <c r="O276" s="260"/>
      <c r="P276" s="260"/>
      <c r="Q276" s="260"/>
      <c r="R276" s="260"/>
      <c r="S276" s="260"/>
      <c r="T276" s="261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2" t="s">
        <v>195</v>
      </c>
      <c r="AU276" s="262" t="s">
        <v>81</v>
      </c>
      <c r="AV276" s="15" t="s">
        <v>157</v>
      </c>
      <c r="AW276" s="15" t="s">
        <v>30</v>
      </c>
      <c r="AX276" s="15" t="s">
        <v>81</v>
      </c>
      <c r="AY276" s="262" t="s">
        <v>152</v>
      </c>
    </row>
    <row r="277" s="2" customFormat="1" ht="14.4" customHeight="1">
      <c r="A277" s="39"/>
      <c r="B277" s="40"/>
      <c r="C277" s="217" t="s">
        <v>331</v>
      </c>
      <c r="D277" s="217" t="s">
        <v>153</v>
      </c>
      <c r="E277" s="218" t="s">
        <v>338</v>
      </c>
      <c r="F277" s="219" t="s">
        <v>1319</v>
      </c>
      <c r="G277" s="220" t="s">
        <v>181</v>
      </c>
      <c r="H277" s="221">
        <v>66.200000000000003</v>
      </c>
      <c r="I277" s="222"/>
      <c r="J277" s="223">
        <f>ROUND(I277*H277,2)</f>
        <v>0</v>
      </c>
      <c r="K277" s="219" t="s">
        <v>1</v>
      </c>
      <c r="L277" s="45"/>
      <c r="M277" s="224" t="s">
        <v>1</v>
      </c>
      <c r="N277" s="225" t="s">
        <v>38</v>
      </c>
      <c r="O277" s="92"/>
      <c r="P277" s="226">
        <f>O277*H277</f>
        <v>0</v>
      </c>
      <c r="Q277" s="226">
        <v>0</v>
      </c>
      <c r="R277" s="226">
        <f>Q277*H277</f>
        <v>0</v>
      </c>
      <c r="S277" s="226">
        <v>0</v>
      </c>
      <c r="T277" s="22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8" t="s">
        <v>157</v>
      </c>
      <c r="AT277" s="228" t="s">
        <v>153</v>
      </c>
      <c r="AU277" s="228" t="s">
        <v>81</v>
      </c>
      <c r="AY277" s="18" t="s">
        <v>152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8" t="s">
        <v>81</v>
      </c>
      <c r="BK277" s="229">
        <f>ROUND(I277*H277,2)</f>
        <v>0</v>
      </c>
      <c r="BL277" s="18" t="s">
        <v>157</v>
      </c>
      <c r="BM277" s="228" t="s">
        <v>318</v>
      </c>
    </row>
    <row r="278" s="14" customFormat="1">
      <c r="A278" s="14"/>
      <c r="B278" s="241"/>
      <c r="C278" s="242"/>
      <c r="D278" s="232" t="s">
        <v>195</v>
      </c>
      <c r="E278" s="243" t="s">
        <v>1</v>
      </c>
      <c r="F278" s="244" t="s">
        <v>2354</v>
      </c>
      <c r="G278" s="242"/>
      <c r="H278" s="245">
        <v>24.300000000000001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1" t="s">
        <v>195</v>
      </c>
      <c r="AU278" s="251" t="s">
        <v>81</v>
      </c>
      <c r="AV278" s="14" t="s">
        <v>83</v>
      </c>
      <c r="AW278" s="14" t="s">
        <v>30</v>
      </c>
      <c r="AX278" s="14" t="s">
        <v>73</v>
      </c>
      <c r="AY278" s="251" t="s">
        <v>152</v>
      </c>
    </row>
    <row r="279" s="14" customFormat="1">
      <c r="A279" s="14"/>
      <c r="B279" s="241"/>
      <c r="C279" s="242"/>
      <c r="D279" s="232" t="s">
        <v>195</v>
      </c>
      <c r="E279" s="243" t="s">
        <v>1</v>
      </c>
      <c r="F279" s="244" t="s">
        <v>2355</v>
      </c>
      <c r="G279" s="242"/>
      <c r="H279" s="245">
        <v>24.300000000000001</v>
      </c>
      <c r="I279" s="246"/>
      <c r="J279" s="242"/>
      <c r="K279" s="242"/>
      <c r="L279" s="247"/>
      <c r="M279" s="248"/>
      <c r="N279" s="249"/>
      <c r="O279" s="249"/>
      <c r="P279" s="249"/>
      <c r="Q279" s="249"/>
      <c r="R279" s="249"/>
      <c r="S279" s="249"/>
      <c r="T279" s="25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1" t="s">
        <v>195</v>
      </c>
      <c r="AU279" s="251" t="s">
        <v>81</v>
      </c>
      <c r="AV279" s="14" t="s">
        <v>83</v>
      </c>
      <c r="AW279" s="14" t="s">
        <v>30</v>
      </c>
      <c r="AX279" s="14" t="s">
        <v>73</v>
      </c>
      <c r="AY279" s="251" t="s">
        <v>152</v>
      </c>
    </row>
    <row r="280" s="14" customFormat="1">
      <c r="A280" s="14"/>
      <c r="B280" s="241"/>
      <c r="C280" s="242"/>
      <c r="D280" s="232" t="s">
        <v>195</v>
      </c>
      <c r="E280" s="243" t="s">
        <v>1</v>
      </c>
      <c r="F280" s="244" t="s">
        <v>2356</v>
      </c>
      <c r="G280" s="242"/>
      <c r="H280" s="245">
        <v>17.600000000000001</v>
      </c>
      <c r="I280" s="246"/>
      <c r="J280" s="242"/>
      <c r="K280" s="242"/>
      <c r="L280" s="247"/>
      <c r="M280" s="248"/>
      <c r="N280" s="249"/>
      <c r="O280" s="249"/>
      <c r="P280" s="249"/>
      <c r="Q280" s="249"/>
      <c r="R280" s="249"/>
      <c r="S280" s="249"/>
      <c r="T280" s="25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1" t="s">
        <v>195</v>
      </c>
      <c r="AU280" s="251" t="s">
        <v>81</v>
      </c>
      <c r="AV280" s="14" t="s">
        <v>83</v>
      </c>
      <c r="AW280" s="14" t="s">
        <v>30</v>
      </c>
      <c r="AX280" s="14" t="s">
        <v>73</v>
      </c>
      <c r="AY280" s="251" t="s">
        <v>152</v>
      </c>
    </row>
    <row r="281" s="15" customFormat="1">
      <c r="A281" s="15"/>
      <c r="B281" s="252"/>
      <c r="C281" s="253"/>
      <c r="D281" s="232" t="s">
        <v>195</v>
      </c>
      <c r="E281" s="254" t="s">
        <v>1</v>
      </c>
      <c r="F281" s="255" t="s">
        <v>218</v>
      </c>
      <c r="G281" s="253"/>
      <c r="H281" s="256">
        <v>66.200000000000003</v>
      </c>
      <c r="I281" s="257"/>
      <c r="J281" s="253"/>
      <c r="K281" s="253"/>
      <c r="L281" s="258"/>
      <c r="M281" s="259"/>
      <c r="N281" s="260"/>
      <c r="O281" s="260"/>
      <c r="P281" s="260"/>
      <c r="Q281" s="260"/>
      <c r="R281" s="260"/>
      <c r="S281" s="260"/>
      <c r="T281" s="261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2" t="s">
        <v>195</v>
      </c>
      <c r="AU281" s="262" t="s">
        <v>81</v>
      </c>
      <c r="AV281" s="15" t="s">
        <v>157</v>
      </c>
      <c r="AW281" s="15" t="s">
        <v>30</v>
      </c>
      <c r="AX281" s="15" t="s">
        <v>81</v>
      </c>
      <c r="AY281" s="262" t="s">
        <v>152</v>
      </c>
    </row>
    <row r="282" s="2" customFormat="1" ht="14.4" customHeight="1">
      <c r="A282" s="39"/>
      <c r="B282" s="40"/>
      <c r="C282" s="217" t="s">
        <v>337</v>
      </c>
      <c r="D282" s="217" t="s">
        <v>153</v>
      </c>
      <c r="E282" s="218" t="s">
        <v>345</v>
      </c>
      <c r="F282" s="219" t="s">
        <v>1324</v>
      </c>
      <c r="G282" s="220" t="s">
        <v>181</v>
      </c>
      <c r="H282" s="221">
        <v>382.79000000000002</v>
      </c>
      <c r="I282" s="222"/>
      <c r="J282" s="223">
        <f>ROUND(I282*H282,2)</f>
        <v>0</v>
      </c>
      <c r="K282" s="219" t="s">
        <v>1</v>
      </c>
      <c r="L282" s="45"/>
      <c r="M282" s="224" t="s">
        <v>1</v>
      </c>
      <c r="N282" s="225" t="s">
        <v>38</v>
      </c>
      <c r="O282" s="92"/>
      <c r="P282" s="226">
        <f>O282*H282</f>
        <v>0</v>
      </c>
      <c r="Q282" s="226">
        <v>0</v>
      </c>
      <c r="R282" s="226">
        <f>Q282*H282</f>
        <v>0</v>
      </c>
      <c r="S282" s="226">
        <v>0</v>
      </c>
      <c r="T282" s="227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8" t="s">
        <v>157</v>
      </c>
      <c r="AT282" s="228" t="s">
        <v>153</v>
      </c>
      <c r="AU282" s="228" t="s">
        <v>81</v>
      </c>
      <c r="AY282" s="18" t="s">
        <v>152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8" t="s">
        <v>81</v>
      </c>
      <c r="BK282" s="229">
        <f>ROUND(I282*H282,2)</f>
        <v>0</v>
      </c>
      <c r="BL282" s="18" t="s">
        <v>157</v>
      </c>
      <c r="BM282" s="228" t="s">
        <v>327</v>
      </c>
    </row>
    <row r="283" s="13" customFormat="1">
      <c r="A283" s="13"/>
      <c r="B283" s="230"/>
      <c r="C283" s="231"/>
      <c r="D283" s="232" t="s">
        <v>195</v>
      </c>
      <c r="E283" s="233" t="s">
        <v>1</v>
      </c>
      <c r="F283" s="234" t="s">
        <v>2357</v>
      </c>
      <c r="G283" s="231"/>
      <c r="H283" s="233" t="s">
        <v>1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0" t="s">
        <v>195</v>
      </c>
      <c r="AU283" s="240" t="s">
        <v>81</v>
      </c>
      <c r="AV283" s="13" t="s">
        <v>81</v>
      </c>
      <c r="AW283" s="13" t="s">
        <v>30</v>
      </c>
      <c r="AX283" s="13" t="s">
        <v>73</v>
      </c>
      <c r="AY283" s="240" t="s">
        <v>152</v>
      </c>
    </row>
    <row r="284" s="14" customFormat="1">
      <c r="A284" s="14"/>
      <c r="B284" s="241"/>
      <c r="C284" s="242"/>
      <c r="D284" s="232" t="s">
        <v>195</v>
      </c>
      <c r="E284" s="243" t="s">
        <v>1</v>
      </c>
      <c r="F284" s="244" t="s">
        <v>2358</v>
      </c>
      <c r="G284" s="242"/>
      <c r="H284" s="245">
        <v>125.40000000000001</v>
      </c>
      <c r="I284" s="246"/>
      <c r="J284" s="242"/>
      <c r="K284" s="242"/>
      <c r="L284" s="247"/>
      <c r="M284" s="248"/>
      <c r="N284" s="249"/>
      <c r="O284" s="249"/>
      <c r="P284" s="249"/>
      <c r="Q284" s="249"/>
      <c r="R284" s="249"/>
      <c r="S284" s="249"/>
      <c r="T284" s="25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1" t="s">
        <v>195</v>
      </c>
      <c r="AU284" s="251" t="s">
        <v>81</v>
      </c>
      <c r="AV284" s="14" t="s">
        <v>83</v>
      </c>
      <c r="AW284" s="14" t="s">
        <v>30</v>
      </c>
      <c r="AX284" s="14" t="s">
        <v>73</v>
      </c>
      <c r="AY284" s="251" t="s">
        <v>152</v>
      </c>
    </row>
    <row r="285" s="14" customFormat="1">
      <c r="A285" s="14"/>
      <c r="B285" s="241"/>
      <c r="C285" s="242"/>
      <c r="D285" s="232" t="s">
        <v>195</v>
      </c>
      <c r="E285" s="243" t="s">
        <v>1</v>
      </c>
      <c r="F285" s="244" t="s">
        <v>2359</v>
      </c>
      <c r="G285" s="242"/>
      <c r="H285" s="245">
        <v>81</v>
      </c>
      <c r="I285" s="246"/>
      <c r="J285" s="242"/>
      <c r="K285" s="242"/>
      <c r="L285" s="247"/>
      <c r="M285" s="248"/>
      <c r="N285" s="249"/>
      <c r="O285" s="249"/>
      <c r="P285" s="249"/>
      <c r="Q285" s="249"/>
      <c r="R285" s="249"/>
      <c r="S285" s="249"/>
      <c r="T285" s="25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1" t="s">
        <v>195</v>
      </c>
      <c r="AU285" s="251" t="s">
        <v>81</v>
      </c>
      <c r="AV285" s="14" t="s">
        <v>83</v>
      </c>
      <c r="AW285" s="14" t="s">
        <v>30</v>
      </c>
      <c r="AX285" s="14" t="s">
        <v>73</v>
      </c>
      <c r="AY285" s="251" t="s">
        <v>152</v>
      </c>
    </row>
    <row r="286" s="14" customFormat="1">
      <c r="A286" s="14"/>
      <c r="B286" s="241"/>
      <c r="C286" s="242"/>
      <c r="D286" s="232" t="s">
        <v>195</v>
      </c>
      <c r="E286" s="243" t="s">
        <v>1</v>
      </c>
      <c r="F286" s="244" t="s">
        <v>2360</v>
      </c>
      <c r="G286" s="242"/>
      <c r="H286" s="245">
        <v>16.199999999999999</v>
      </c>
      <c r="I286" s="246"/>
      <c r="J286" s="242"/>
      <c r="K286" s="242"/>
      <c r="L286" s="247"/>
      <c r="M286" s="248"/>
      <c r="N286" s="249"/>
      <c r="O286" s="249"/>
      <c r="P286" s="249"/>
      <c r="Q286" s="249"/>
      <c r="R286" s="249"/>
      <c r="S286" s="249"/>
      <c r="T286" s="25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1" t="s">
        <v>195</v>
      </c>
      <c r="AU286" s="251" t="s">
        <v>81</v>
      </c>
      <c r="AV286" s="14" t="s">
        <v>83</v>
      </c>
      <c r="AW286" s="14" t="s">
        <v>30</v>
      </c>
      <c r="AX286" s="14" t="s">
        <v>73</v>
      </c>
      <c r="AY286" s="251" t="s">
        <v>152</v>
      </c>
    </row>
    <row r="287" s="14" customFormat="1">
      <c r="A287" s="14"/>
      <c r="B287" s="241"/>
      <c r="C287" s="242"/>
      <c r="D287" s="232" t="s">
        <v>195</v>
      </c>
      <c r="E287" s="243" t="s">
        <v>1</v>
      </c>
      <c r="F287" s="244" t="s">
        <v>2361</v>
      </c>
      <c r="G287" s="242"/>
      <c r="H287" s="245">
        <v>31.5</v>
      </c>
      <c r="I287" s="246"/>
      <c r="J287" s="242"/>
      <c r="K287" s="242"/>
      <c r="L287" s="247"/>
      <c r="M287" s="248"/>
      <c r="N287" s="249"/>
      <c r="O287" s="249"/>
      <c r="P287" s="249"/>
      <c r="Q287" s="249"/>
      <c r="R287" s="249"/>
      <c r="S287" s="249"/>
      <c r="T287" s="25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1" t="s">
        <v>195</v>
      </c>
      <c r="AU287" s="251" t="s">
        <v>81</v>
      </c>
      <c r="AV287" s="14" t="s">
        <v>83</v>
      </c>
      <c r="AW287" s="14" t="s">
        <v>30</v>
      </c>
      <c r="AX287" s="14" t="s">
        <v>73</v>
      </c>
      <c r="AY287" s="251" t="s">
        <v>152</v>
      </c>
    </row>
    <row r="288" s="14" customFormat="1">
      <c r="A288" s="14"/>
      <c r="B288" s="241"/>
      <c r="C288" s="242"/>
      <c r="D288" s="232" t="s">
        <v>195</v>
      </c>
      <c r="E288" s="243" t="s">
        <v>1</v>
      </c>
      <c r="F288" s="244" t="s">
        <v>2362</v>
      </c>
      <c r="G288" s="242"/>
      <c r="H288" s="245">
        <v>8.4000000000000004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1" t="s">
        <v>195</v>
      </c>
      <c r="AU288" s="251" t="s">
        <v>81</v>
      </c>
      <c r="AV288" s="14" t="s">
        <v>83</v>
      </c>
      <c r="AW288" s="14" t="s">
        <v>30</v>
      </c>
      <c r="AX288" s="14" t="s">
        <v>73</v>
      </c>
      <c r="AY288" s="251" t="s">
        <v>152</v>
      </c>
    </row>
    <row r="289" s="14" customFormat="1">
      <c r="A289" s="14"/>
      <c r="B289" s="241"/>
      <c r="C289" s="242"/>
      <c r="D289" s="232" t="s">
        <v>195</v>
      </c>
      <c r="E289" s="243" t="s">
        <v>1</v>
      </c>
      <c r="F289" s="244" t="s">
        <v>2363</v>
      </c>
      <c r="G289" s="242"/>
      <c r="H289" s="245">
        <v>9.5999999999999996</v>
      </c>
      <c r="I289" s="246"/>
      <c r="J289" s="242"/>
      <c r="K289" s="242"/>
      <c r="L289" s="247"/>
      <c r="M289" s="248"/>
      <c r="N289" s="249"/>
      <c r="O289" s="249"/>
      <c r="P289" s="249"/>
      <c r="Q289" s="249"/>
      <c r="R289" s="249"/>
      <c r="S289" s="249"/>
      <c r="T289" s="25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1" t="s">
        <v>195</v>
      </c>
      <c r="AU289" s="251" t="s">
        <v>81</v>
      </c>
      <c r="AV289" s="14" t="s">
        <v>83</v>
      </c>
      <c r="AW289" s="14" t="s">
        <v>30</v>
      </c>
      <c r="AX289" s="14" t="s">
        <v>73</v>
      </c>
      <c r="AY289" s="251" t="s">
        <v>152</v>
      </c>
    </row>
    <row r="290" s="14" customFormat="1">
      <c r="A290" s="14"/>
      <c r="B290" s="241"/>
      <c r="C290" s="242"/>
      <c r="D290" s="232" t="s">
        <v>195</v>
      </c>
      <c r="E290" s="243" t="s">
        <v>1</v>
      </c>
      <c r="F290" s="244" t="s">
        <v>2343</v>
      </c>
      <c r="G290" s="242"/>
      <c r="H290" s="245">
        <v>2.3999999999999999</v>
      </c>
      <c r="I290" s="246"/>
      <c r="J290" s="242"/>
      <c r="K290" s="242"/>
      <c r="L290" s="247"/>
      <c r="M290" s="248"/>
      <c r="N290" s="249"/>
      <c r="O290" s="249"/>
      <c r="P290" s="249"/>
      <c r="Q290" s="249"/>
      <c r="R290" s="249"/>
      <c r="S290" s="249"/>
      <c r="T290" s="25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1" t="s">
        <v>195</v>
      </c>
      <c r="AU290" s="251" t="s">
        <v>81</v>
      </c>
      <c r="AV290" s="14" t="s">
        <v>83</v>
      </c>
      <c r="AW290" s="14" t="s">
        <v>30</v>
      </c>
      <c r="AX290" s="14" t="s">
        <v>73</v>
      </c>
      <c r="AY290" s="251" t="s">
        <v>152</v>
      </c>
    </row>
    <row r="291" s="14" customFormat="1">
      <c r="A291" s="14"/>
      <c r="B291" s="241"/>
      <c r="C291" s="242"/>
      <c r="D291" s="232" t="s">
        <v>195</v>
      </c>
      <c r="E291" s="243" t="s">
        <v>1</v>
      </c>
      <c r="F291" s="244" t="s">
        <v>2344</v>
      </c>
      <c r="G291" s="242"/>
      <c r="H291" s="245">
        <v>5.6299999999999999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1" t="s">
        <v>195</v>
      </c>
      <c r="AU291" s="251" t="s">
        <v>81</v>
      </c>
      <c r="AV291" s="14" t="s">
        <v>83</v>
      </c>
      <c r="AW291" s="14" t="s">
        <v>30</v>
      </c>
      <c r="AX291" s="14" t="s">
        <v>73</v>
      </c>
      <c r="AY291" s="251" t="s">
        <v>152</v>
      </c>
    </row>
    <row r="292" s="14" customFormat="1">
      <c r="A292" s="14"/>
      <c r="B292" s="241"/>
      <c r="C292" s="242"/>
      <c r="D292" s="232" t="s">
        <v>195</v>
      </c>
      <c r="E292" s="243" t="s">
        <v>1</v>
      </c>
      <c r="F292" s="244" t="s">
        <v>2345</v>
      </c>
      <c r="G292" s="242"/>
      <c r="H292" s="245">
        <v>5.6299999999999999</v>
      </c>
      <c r="I292" s="246"/>
      <c r="J292" s="242"/>
      <c r="K292" s="242"/>
      <c r="L292" s="247"/>
      <c r="M292" s="248"/>
      <c r="N292" s="249"/>
      <c r="O292" s="249"/>
      <c r="P292" s="249"/>
      <c r="Q292" s="249"/>
      <c r="R292" s="249"/>
      <c r="S292" s="249"/>
      <c r="T292" s="25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1" t="s">
        <v>195</v>
      </c>
      <c r="AU292" s="251" t="s">
        <v>81</v>
      </c>
      <c r="AV292" s="14" t="s">
        <v>83</v>
      </c>
      <c r="AW292" s="14" t="s">
        <v>30</v>
      </c>
      <c r="AX292" s="14" t="s">
        <v>73</v>
      </c>
      <c r="AY292" s="251" t="s">
        <v>152</v>
      </c>
    </row>
    <row r="293" s="14" customFormat="1">
      <c r="A293" s="14"/>
      <c r="B293" s="241"/>
      <c r="C293" s="242"/>
      <c r="D293" s="232" t="s">
        <v>195</v>
      </c>
      <c r="E293" s="243" t="s">
        <v>1</v>
      </c>
      <c r="F293" s="244" t="s">
        <v>2346</v>
      </c>
      <c r="G293" s="242"/>
      <c r="H293" s="245">
        <v>5.6299999999999999</v>
      </c>
      <c r="I293" s="246"/>
      <c r="J293" s="242"/>
      <c r="K293" s="242"/>
      <c r="L293" s="247"/>
      <c r="M293" s="248"/>
      <c r="N293" s="249"/>
      <c r="O293" s="249"/>
      <c r="P293" s="249"/>
      <c r="Q293" s="249"/>
      <c r="R293" s="249"/>
      <c r="S293" s="249"/>
      <c r="T293" s="25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1" t="s">
        <v>195</v>
      </c>
      <c r="AU293" s="251" t="s">
        <v>81</v>
      </c>
      <c r="AV293" s="14" t="s">
        <v>83</v>
      </c>
      <c r="AW293" s="14" t="s">
        <v>30</v>
      </c>
      <c r="AX293" s="14" t="s">
        <v>73</v>
      </c>
      <c r="AY293" s="251" t="s">
        <v>152</v>
      </c>
    </row>
    <row r="294" s="13" customFormat="1">
      <c r="A294" s="13"/>
      <c r="B294" s="230"/>
      <c r="C294" s="231"/>
      <c r="D294" s="232" t="s">
        <v>195</v>
      </c>
      <c r="E294" s="233" t="s">
        <v>1</v>
      </c>
      <c r="F294" s="234" t="s">
        <v>2364</v>
      </c>
      <c r="G294" s="231"/>
      <c r="H294" s="233" t="s">
        <v>1</v>
      </c>
      <c r="I294" s="235"/>
      <c r="J294" s="231"/>
      <c r="K294" s="231"/>
      <c r="L294" s="236"/>
      <c r="M294" s="237"/>
      <c r="N294" s="238"/>
      <c r="O294" s="238"/>
      <c r="P294" s="238"/>
      <c r="Q294" s="238"/>
      <c r="R294" s="238"/>
      <c r="S294" s="238"/>
      <c r="T294" s="23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0" t="s">
        <v>195</v>
      </c>
      <c r="AU294" s="240" t="s">
        <v>81</v>
      </c>
      <c r="AV294" s="13" t="s">
        <v>81</v>
      </c>
      <c r="AW294" s="13" t="s">
        <v>30</v>
      </c>
      <c r="AX294" s="13" t="s">
        <v>73</v>
      </c>
      <c r="AY294" s="240" t="s">
        <v>152</v>
      </c>
    </row>
    <row r="295" s="14" customFormat="1">
      <c r="A295" s="14"/>
      <c r="B295" s="241"/>
      <c r="C295" s="242"/>
      <c r="D295" s="232" t="s">
        <v>195</v>
      </c>
      <c r="E295" s="243" t="s">
        <v>1</v>
      </c>
      <c r="F295" s="244" t="s">
        <v>2365</v>
      </c>
      <c r="G295" s="242"/>
      <c r="H295" s="245">
        <v>91.400000000000006</v>
      </c>
      <c r="I295" s="246"/>
      <c r="J295" s="242"/>
      <c r="K295" s="242"/>
      <c r="L295" s="247"/>
      <c r="M295" s="248"/>
      <c r="N295" s="249"/>
      <c r="O295" s="249"/>
      <c r="P295" s="249"/>
      <c r="Q295" s="249"/>
      <c r="R295" s="249"/>
      <c r="S295" s="249"/>
      <c r="T295" s="25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1" t="s">
        <v>195</v>
      </c>
      <c r="AU295" s="251" t="s">
        <v>81</v>
      </c>
      <c r="AV295" s="14" t="s">
        <v>83</v>
      </c>
      <c r="AW295" s="14" t="s">
        <v>30</v>
      </c>
      <c r="AX295" s="14" t="s">
        <v>73</v>
      </c>
      <c r="AY295" s="251" t="s">
        <v>152</v>
      </c>
    </row>
    <row r="296" s="15" customFormat="1">
      <c r="A296" s="15"/>
      <c r="B296" s="252"/>
      <c r="C296" s="253"/>
      <c r="D296" s="232" t="s">
        <v>195</v>
      </c>
      <c r="E296" s="254" t="s">
        <v>1</v>
      </c>
      <c r="F296" s="255" t="s">
        <v>218</v>
      </c>
      <c r="G296" s="253"/>
      <c r="H296" s="256">
        <v>382.79000000000002</v>
      </c>
      <c r="I296" s="257"/>
      <c r="J296" s="253"/>
      <c r="K296" s="253"/>
      <c r="L296" s="258"/>
      <c r="M296" s="259"/>
      <c r="N296" s="260"/>
      <c r="O296" s="260"/>
      <c r="P296" s="260"/>
      <c r="Q296" s="260"/>
      <c r="R296" s="260"/>
      <c r="S296" s="260"/>
      <c r="T296" s="261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2" t="s">
        <v>195</v>
      </c>
      <c r="AU296" s="262" t="s">
        <v>81</v>
      </c>
      <c r="AV296" s="15" t="s">
        <v>157</v>
      </c>
      <c r="AW296" s="15" t="s">
        <v>30</v>
      </c>
      <c r="AX296" s="15" t="s">
        <v>81</v>
      </c>
      <c r="AY296" s="262" t="s">
        <v>152</v>
      </c>
    </row>
    <row r="297" s="2" customFormat="1" ht="24.15" customHeight="1">
      <c r="A297" s="39"/>
      <c r="B297" s="40"/>
      <c r="C297" s="217" t="s">
        <v>344</v>
      </c>
      <c r="D297" s="217" t="s">
        <v>153</v>
      </c>
      <c r="E297" s="218" t="s">
        <v>402</v>
      </c>
      <c r="F297" s="219" t="s">
        <v>1337</v>
      </c>
      <c r="G297" s="220" t="s">
        <v>175</v>
      </c>
      <c r="H297" s="221">
        <v>43.049999999999997</v>
      </c>
      <c r="I297" s="222"/>
      <c r="J297" s="223">
        <f>ROUND(I297*H297,2)</f>
        <v>0</v>
      </c>
      <c r="K297" s="219" t="s">
        <v>160</v>
      </c>
      <c r="L297" s="45"/>
      <c r="M297" s="224" t="s">
        <v>1</v>
      </c>
      <c r="N297" s="225" t="s">
        <v>38</v>
      </c>
      <c r="O297" s="92"/>
      <c r="P297" s="226">
        <f>O297*H297</f>
        <v>0</v>
      </c>
      <c r="Q297" s="226">
        <v>0</v>
      </c>
      <c r="R297" s="226">
        <f>Q297*H297</f>
        <v>0</v>
      </c>
      <c r="S297" s="226">
        <v>0</v>
      </c>
      <c r="T297" s="22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8" t="s">
        <v>157</v>
      </c>
      <c r="AT297" s="228" t="s">
        <v>153</v>
      </c>
      <c r="AU297" s="228" t="s">
        <v>81</v>
      </c>
      <c r="AY297" s="18" t="s">
        <v>152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8" t="s">
        <v>81</v>
      </c>
      <c r="BK297" s="229">
        <f>ROUND(I297*H297,2)</f>
        <v>0</v>
      </c>
      <c r="BL297" s="18" t="s">
        <v>157</v>
      </c>
      <c r="BM297" s="228" t="s">
        <v>337</v>
      </c>
    </row>
    <row r="298" s="13" customFormat="1">
      <c r="A298" s="13"/>
      <c r="B298" s="230"/>
      <c r="C298" s="231"/>
      <c r="D298" s="232" t="s">
        <v>195</v>
      </c>
      <c r="E298" s="233" t="s">
        <v>1</v>
      </c>
      <c r="F298" s="234" t="s">
        <v>2291</v>
      </c>
      <c r="G298" s="231"/>
      <c r="H298" s="233" t="s">
        <v>1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0" t="s">
        <v>195</v>
      </c>
      <c r="AU298" s="240" t="s">
        <v>81</v>
      </c>
      <c r="AV298" s="13" t="s">
        <v>81</v>
      </c>
      <c r="AW298" s="13" t="s">
        <v>30</v>
      </c>
      <c r="AX298" s="13" t="s">
        <v>73</v>
      </c>
      <c r="AY298" s="240" t="s">
        <v>152</v>
      </c>
    </row>
    <row r="299" s="14" customFormat="1">
      <c r="A299" s="14"/>
      <c r="B299" s="241"/>
      <c r="C299" s="242"/>
      <c r="D299" s="232" t="s">
        <v>195</v>
      </c>
      <c r="E299" s="243" t="s">
        <v>1</v>
      </c>
      <c r="F299" s="244" t="s">
        <v>2366</v>
      </c>
      <c r="G299" s="242"/>
      <c r="H299" s="245">
        <v>22.800000000000001</v>
      </c>
      <c r="I299" s="246"/>
      <c r="J299" s="242"/>
      <c r="K299" s="242"/>
      <c r="L299" s="247"/>
      <c r="M299" s="248"/>
      <c r="N299" s="249"/>
      <c r="O299" s="249"/>
      <c r="P299" s="249"/>
      <c r="Q299" s="249"/>
      <c r="R299" s="249"/>
      <c r="S299" s="249"/>
      <c r="T299" s="25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1" t="s">
        <v>195</v>
      </c>
      <c r="AU299" s="251" t="s">
        <v>81</v>
      </c>
      <c r="AV299" s="14" t="s">
        <v>83</v>
      </c>
      <c r="AW299" s="14" t="s">
        <v>30</v>
      </c>
      <c r="AX299" s="14" t="s">
        <v>73</v>
      </c>
      <c r="AY299" s="251" t="s">
        <v>152</v>
      </c>
    </row>
    <row r="300" s="14" customFormat="1">
      <c r="A300" s="14"/>
      <c r="B300" s="241"/>
      <c r="C300" s="242"/>
      <c r="D300" s="232" t="s">
        <v>195</v>
      </c>
      <c r="E300" s="243" t="s">
        <v>1</v>
      </c>
      <c r="F300" s="244" t="s">
        <v>2367</v>
      </c>
      <c r="G300" s="242"/>
      <c r="H300" s="245">
        <v>9</v>
      </c>
      <c r="I300" s="246"/>
      <c r="J300" s="242"/>
      <c r="K300" s="242"/>
      <c r="L300" s="247"/>
      <c r="M300" s="248"/>
      <c r="N300" s="249"/>
      <c r="O300" s="249"/>
      <c r="P300" s="249"/>
      <c r="Q300" s="249"/>
      <c r="R300" s="249"/>
      <c r="S300" s="249"/>
      <c r="T300" s="25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1" t="s">
        <v>195</v>
      </c>
      <c r="AU300" s="251" t="s">
        <v>81</v>
      </c>
      <c r="AV300" s="14" t="s">
        <v>83</v>
      </c>
      <c r="AW300" s="14" t="s">
        <v>30</v>
      </c>
      <c r="AX300" s="14" t="s">
        <v>73</v>
      </c>
      <c r="AY300" s="251" t="s">
        <v>152</v>
      </c>
    </row>
    <row r="301" s="14" customFormat="1">
      <c r="A301" s="14"/>
      <c r="B301" s="241"/>
      <c r="C301" s="242"/>
      <c r="D301" s="232" t="s">
        <v>195</v>
      </c>
      <c r="E301" s="243" t="s">
        <v>1</v>
      </c>
      <c r="F301" s="244" t="s">
        <v>2368</v>
      </c>
      <c r="G301" s="242"/>
      <c r="H301" s="245">
        <v>3.6000000000000001</v>
      </c>
      <c r="I301" s="246"/>
      <c r="J301" s="242"/>
      <c r="K301" s="242"/>
      <c r="L301" s="247"/>
      <c r="M301" s="248"/>
      <c r="N301" s="249"/>
      <c r="O301" s="249"/>
      <c r="P301" s="249"/>
      <c r="Q301" s="249"/>
      <c r="R301" s="249"/>
      <c r="S301" s="249"/>
      <c r="T301" s="25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1" t="s">
        <v>195</v>
      </c>
      <c r="AU301" s="251" t="s">
        <v>81</v>
      </c>
      <c r="AV301" s="14" t="s">
        <v>83</v>
      </c>
      <c r="AW301" s="14" t="s">
        <v>30</v>
      </c>
      <c r="AX301" s="14" t="s">
        <v>73</v>
      </c>
      <c r="AY301" s="251" t="s">
        <v>152</v>
      </c>
    </row>
    <row r="302" s="14" customFormat="1">
      <c r="A302" s="14"/>
      <c r="B302" s="241"/>
      <c r="C302" s="242"/>
      <c r="D302" s="232" t="s">
        <v>195</v>
      </c>
      <c r="E302" s="243" t="s">
        <v>1</v>
      </c>
      <c r="F302" s="244" t="s">
        <v>2369</v>
      </c>
      <c r="G302" s="242"/>
      <c r="H302" s="245">
        <v>5.25</v>
      </c>
      <c r="I302" s="246"/>
      <c r="J302" s="242"/>
      <c r="K302" s="242"/>
      <c r="L302" s="247"/>
      <c r="M302" s="248"/>
      <c r="N302" s="249"/>
      <c r="O302" s="249"/>
      <c r="P302" s="249"/>
      <c r="Q302" s="249"/>
      <c r="R302" s="249"/>
      <c r="S302" s="249"/>
      <c r="T302" s="25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1" t="s">
        <v>195</v>
      </c>
      <c r="AU302" s="251" t="s">
        <v>81</v>
      </c>
      <c r="AV302" s="14" t="s">
        <v>83</v>
      </c>
      <c r="AW302" s="14" t="s">
        <v>30</v>
      </c>
      <c r="AX302" s="14" t="s">
        <v>73</v>
      </c>
      <c r="AY302" s="251" t="s">
        <v>152</v>
      </c>
    </row>
    <row r="303" s="14" customFormat="1">
      <c r="A303" s="14"/>
      <c r="B303" s="241"/>
      <c r="C303" s="242"/>
      <c r="D303" s="232" t="s">
        <v>195</v>
      </c>
      <c r="E303" s="243" t="s">
        <v>1</v>
      </c>
      <c r="F303" s="244" t="s">
        <v>2370</v>
      </c>
      <c r="G303" s="242"/>
      <c r="H303" s="245">
        <v>0.59999999999999998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1" t="s">
        <v>195</v>
      </c>
      <c r="AU303" s="251" t="s">
        <v>81</v>
      </c>
      <c r="AV303" s="14" t="s">
        <v>83</v>
      </c>
      <c r="AW303" s="14" t="s">
        <v>30</v>
      </c>
      <c r="AX303" s="14" t="s">
        <v>73</v>
      </c>
      <c r="AY303" s="251" t="s">
        <v>152</v>
      </c>
    </row>
    <row r="304" s="14" customFormat="1">
      <c r="A304" s="14"/>
      <c r="B304" s="241"/>
      <c r="C304" s="242"/>
      <c r="D304" s="232" t="s">
        <v>195</v>
      </c>
      <c r="E304" s="243" t="s">
        <v>1</v>
      </c>
      <c r="F304" s="244" t="s">
        <v>2371</v>
      </c>
      <c r="G304" s="242"/>
      <c r="H304" s="245">
        <v>1.2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1" t="s">
        <v>195</v>
      </c>
      <c r="AU304" s="251" t="s">
        <v>81</v>
      </c>
      <c r="AV304" s="14" t="s">
        <v>83</v>
      </c>
      <c r="AW304" s="14" t="s">
        <v>30</v>
      </c>
      <c r="AX304" s="14" t="s">
        <v>73</v>
      </c>
      <c r="AY304" s="251" t="s">
        <v>152</v>
      </c>
    </row>
    <row r="305" s="14" customFormat="1">
      <c r="A305" s="14"/>
      <c r="B305" s="241"/>
      <c r="C305" s="242"/>
      <c r="D305" s="232" t="s">
        <v>195</v>
      </c>
      <c r="E305" s="243" t="s">
        <v>1</v>
      </c>
      <c r="F305" s="244" t="s">
        <v>2372</v>
      </c>
      <c r="G305" s="242"/>
      <c r="H305" s="245">
        <v>0.59999999999999998</v>
      </c>
      <c r="I305" s="246"/>
      <c r="J305" s="242"/>
      <c r="K305" s="242"/>
      <c r="L305" s="247"/>
      <c r="M305" s="248"/>
      <c r="N305" s="249"/>
      <c r="O305" s="249"/>
      <c r="P305" s="249"/>
      <c r="Q305" s="249"/>
      <c r="R305" s="249"/>
      <c r="S305" s="249"/>
      <c r="T305" s="25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1" t="s">
        <v>195</v>
      </c>
      <c r="AU305" s="251" t="s">
        <v>81</v>
      </c>
      <c r="AV305" s="14" t="s">
        <v>83</v>
      </c>
      <c r="AW305" s="14" t="s">
        <v>30</v>
      </c>
      <c r="AX305" s="14" t="s">
        <v>73</v>
      </c>
      <c r="AY305" s="251" t="s">
        <v>152</v>
      </c>
    </row>
    <row r="306" s="15" customFormat="1">
      <c r="A306" s="15"/>
      <c r="B306" s="252"/>
      <c r="C306" s="253"/>
      <c r="D306" s="232" t="s">
        <v>195</v>
      </c>
      <c r="E306" s="254" t="s">
        <v>1</v>
      </c>
      <c r="F306" s="255" t="s">
        <v>218</v>
      </c>
      <c r="G306" s="253"/>
      <c r="H306" s="256">
        <v>43.049999999999997</v>
      </c>
      <c r="I306" s="257"/>
      <c r="J306" s="253"/>
      <c r="K306" s="253"/>
      <c r="L306" s="258"/>
      <c r="M306" s="259"/>
      <c r="N306" s="260"/>
      <c r="O306" s="260"/>
      <c r="P306" s="260"/>
      <c r="Q306" s="260"/>
      <c r="R306" s="260"/>
      <c r="S306" s="260"/>
      <c r="T306" s="261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2" t="s">
        <v>195</v>
      </c>
      <c r="AU306" s="262" t="s">
        <v>81</v>
      </c>
      <c r="AV306" s="15" t="s">
        <v>157</v>
      </c>
      <c r="AW306" s="15" t="s">
        <v>30</v>
      </c>
      <c r="AX306" s="15" t="s">
        <v>81</v>
      </c>
      <c r="AY306" s="262" t="s">
        <v>152</v>
      </c>
    </row>
    <row r="307" s="2" customFormat="1" ht="24.15" customHeight="1">
      <c r="A307" s="39"/>
      <c r="B307" s="40"/>
      <c r="C307" s="217" t="s">
        <v>288</v>
      </c>
      <c r="D307" s="217" t="s">
        <v>153</v>
      </c>
      <c r="E307" s="218" t="s">
        <v>408</v>
      </c>
      <c r="F307" s="219" t="s">
        <v>409</v>
      </c>
      <c r="G307" s="220" t="s">
        <v>185</v>
      </c>
      <c r="H307" s="221">
        <v>1</v>
      </c>
      <c r="I307" s="222"/>
      <c r="J307" s="223">
        <f>ROUND(I307*H307,2)</f>
        <v>0</v>
      </c>
      <c r="K307" s="219" t="s">
        <v>1</v>
      </c>
      <c r="L307" s="45"/>
      <c r="M307" s="224" t="s">
        <v>1</v>
      </c>
      <c r="N307" s="225" t="s">
        <v>38</v>
      </c>
      <c r="O307" s="92"/>
      <c r="P307" s="226">
        <f>O307*H307</f>
        <v>0</v>
      </c>
      <c r="Q307" s="226">
        <v>0</v>
      </c>
      <c r="R307" s="226">
        <f>Q307*H307</f>
        <v>0</v>
      </c>
      <c r="S307" s="226">
        <v>0</v>
      </c>
      <c r="T307" s="22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8" t="s">
        <v>157</v>
      </c>
      <c r="AT307" s="228" t="s">
        <v>153</v>
      </c>
      <c r="AU307" s="228" t="s">
        <v>81</v>
      </c>
      <c r="AY307" s="18" t="s">
        <v>152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18" t="s">
        <v>81</v>
      </c>
      <c r="BK307" s="229">
        <f>ROUND(I307*H307,2)</f>
        <v>0</v>
      </c>
      <c r="BL307" s="18" t="s">
        <v>157</v>
      </c>
      <c r="BM307" s="228" t="s">
        <v>2373</v>
      </c>
    </row>
    <row r="308" s="2" customFormat="1" ht="24.15" customHeight="1">
      <c r="A308" s="39"/>
      <c r="B308" s="40"/>
      <c r="C308" s="217" t="s">
        <v>353</v>
      </c>
      <c r="D308" s="217" t="s">
        <v>153</v>
      </c>
      <c r="E308" s="218" t="s">
        <v>412</v>
      </c>
      <c r="F308" s="219" t="s">
        <v>413</v>
      </c>
      <c r="G308" s="220" t="s">
        <v>185</v>
      </c>
      <c r="H308" s="221">
        <v>3</v>
      </c>
      <c r="I308" s="222"/>
      <c r="J308" s="223">
        <f>ROUND(I308*H308,2)</f>
        <v>0</v>
      </c>
      <c r="K308" s="219" t="s">
        <v>1</v>
      </c>
      <c r="L308" s="45"/>
      <c r="M308" s="224" t="s">
        <v>1</v>
      </c>
      <c r="N308" s="225" t="s">
        <v>38</v>
      </c>
      <c r="O308" s="92"/>
      <c r="P308" s="226">
        <f>O308*H308</f>
        <v>0</v>
      </c>
      <c r="Q308" s="226">
        <v>0</v>
      </c>
      <c r="R308" s="226">
        <f>Q308*H308</f>
        <v>0</v>
      </c>
      <c r="S308" s="226">
        <v>0</v>
      </c>
      <c r="T308" s="227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8" t="s">
        <v>157</v>
      </c>
      <c r="AT308" s="228" t="s">
        <v>153</v>
      </c>
      <c r="AU308" s="228" t="s">
        <v>81</v>
      </c>
      <c r="AY308" s="18" t="s">
        <v>152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8" t="s">
        <v>81</v>
      </c>
      <c r="BK308" s="229">
        <f>ROUND(I308*H308,2)</f>
        <v>0</v>
      </c>
      <c r="BL308" s="18" t="s">
        <v>157</v>
      </c>
      <c r="BM308" s="228" t="s">
        <v>2374</v>
      </c>
    </row>
    <row r="309" s="2" customFormat="1" ht="24.15" customHeight="1">
      <c r="A309" s="39"/>
      <c r="B309" s="40"/>
      <c r="C309" s="217" t="s">
        <v>359</v>
      </c>
      <c r="D309" s="217" t="s">
        <v>153</v>
      </c>
      <c r="E309" s="218" t="s">
        <v>416</v>
      </c>
      <c r="F309" s="219" t="s">
        <v>417</v>
      </c>
      <c r="G309" s="220" t="s">
        <v>185</v>
      </c>
      <c r="H309" s="221">
        <v>1</v>
      </c>
      <c r="I309" s="222"/>
      <c r="J309" s="223">
        <f>ROUND(I309*H309,2)</f>
        <v>0</v>
      </c>
      <c r="K309" s="219" t="s">
        <v>1</v>
      </c>
      <c r="L309" s="45"/>
      <c r="M309" s="224" t="s">
        <v>1</v>
      </c>
      <c r="N309" s="225" t="s">
        <v>38</v>
      </c>
      <c r="O309" s="92"/>
      <c r="P309" s="226">
        <f>O309*H309</f>
        <v>0</v>
      </c>
      <c r="Q309" s="226">
        <v>0</v>
      </c>
      <c r="R309" s="226">
        <f>Q309*H309</f>
        <v>0</v>
      </c>
      <c r="S309" s="226">
        <v>0</v>
      </c>
      <c r="T309" s="227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8" t="s">
        <v>157</v>
      </c>
      <c r="AT309" s="228" t="s">
        <v>153</v>
      </c>
      <c r="AU309" s="228" t="s">
        <v>81</v>
      </c>
      <c r="AY309" s="18" t="s">
        <v>152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8" t="s">
        <v>81</v>
      </c>
      <c r="BK309" s="229">
        <f>ROUND(I309*H309,2)</f>
        <v>0</v>
      </c>
      <c r="BL309" s="18" t="s">
        <v>157</v>
      </c>
      <c r="BM309" s="228" t="s">
        <v>2375</v>
      </c>
    </row>
    <row r="310" s="2" customFormat="1" ht="14.4" customHeight="1">
      <c r="A310" s="39"/>
      <c r="B310" s="40"/>
      <c r="C310" s="217" t="s">
        <v>363</v>
      </c>
      <c r="D310" s="217" t="s">
        <v>153</v>
      </c>
      <c r="E310" s="218" t="s">
        <v>420</v>
      </c>
      <c r="F310" s="219" t="s">
        <v>421</v>
      </c>
      <c r="G310" s="220" t="s">
        <v>185</v>
      </c>
      <c r="H310" s="221">
        <v>2</v>
      </c>
      <c r="I310" s="222"/>
      <c r="J310" s="223">
        <f>ROUND(I310*H310,2)</f>
        <v>0</v>
      </c>
      <c r="K310" s="219" t="s">
        <v>1</v>
      </c>
      <c r="L310" s="45"/>
      <c r="M310" s="224" t="s">
        <v>1</v>
      </c>
      <c r="N310" s="225" t="s">
        <v>38</v>
      </c>
      <c r="O310" s="92"/>
      <c r="P310" s="226">
        <f>O310*H310</f>
        <v>0</v>
      </c>
      <c r="Q310" s="226">
        <v>0</v>
      </c>
      <c r="R310" s="226">
        <f>Q310*H310</f>
        <v>0</v>
      </c>
      <c r="S310" s="226">
        <v>0</v>
      </c>
      <c r="T310" s="22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8" t="s">
        <v>157</v>
      </c>
      <c r="AT310" s="228" t="s">
        <v>153</v>
      </c>
      <c r="AU310" s="228" t="s">
        <v>81</v>
      </c>
      <c r="AY310" s="18" t="s">
        <v>152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8" t="s">
        <v>81</v>
      </c>
      <c r="BK310" s="229">
        <f>ROUND(I310*H310,2)</f>
        <v>0</v>
      </c>
      <c r="BL310" s="18" t="s">
        <v>157</v>
      </c>
      <c r="BM310" s="228" t="s">
        <v>2376</v>
      </c>
    </row>
    <row r="311" s="12" customFormat="1" ht="25.92" customHeight="1">
      <c r="A311" s="12"/>
      <c r="B311" s="203"/>
      <c r="C311" s="204"/>
      <c r="D311" s="205" t="s">
        <v>72</v>
      </c>
      <c r="E311" s="206" t="s">
        <v>150</v>
      </c>
      <c r="F311" s="206" t="s">
        <v>1346</v>
      </c>
      <c r="G311" s="204"/>
      <c r="H311" s="204"/>
      <c r="I311" s="207"/>
      <c r="J311" s="208">
        <f>BK311</f>
        <v>0</v>
      </c>
      <c r="K311" s="204"/>
      <c r="L311" s="209"/>
      <c r="M311" s="210"/>
      <c r="N311" s="211"/>
      <c r="O311" s="211"/>
      <c r="P311" s="212">
        <f>SUM(P312:P330)</f>
        <v>0</v>
      </c>
      <c r="Q311" s="211"/>
      <c r="R311" s="212">
        <f>SUM(R312:R330)</f>
        <v>0</v>
      </c>
      <c r="S311" s="211"/>
      <c r="T311" s="213">
        <f>SUM(T312:T330)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4" t="s">
        <v>81</v>
      </c>
      <c r="AT311" s="215" t="s">
        <v>72</v>
      </c>
      <c r="AU311" s="215" t="s">
        <v>73</v>
      </c>
      <c r="AY311" s="214" t="s">
        <v>152</v>
      </c>
      <c r="BK311" s="216">
        <f>SUM(BK312:BK330)</f>
        <v>0</v>
      </c>
    </row>
    <row r="312" s="2" customFormat="1" ht="14.4" customHeight="1">
      <c r="A312" s="39"/>
      <c r="B312" s="40"/>
      <c r="C312" s="217" t="s">
        <v>379</v>
      </c>
      <c r="D312" s="217" t="s">
        <v>153</v>
      </c>
      <c r="E312" s="218" t="s">
        <v>213</v>
      </c>
      <c r="F312" s="219" t="s">
        <v>214</v>
      </c>
      <c r="G312" s="220" t="s">
        <v>175</v>
      </c>
      <c r="H312" s="221">
        <v>905.70799999999997</v>
      </c>
      <c r="I312" s="222"/>
      <c r="J312" s="223">
        <f>ROUND(I312*H312,2)</f>
        <v>0</v>
      </c>
      <c r="K312" s="219" t="s">
        <v>1</v>
      </c>
      <c r="L312" s="45"/>
      <c r="M312" s="224" t="s">
        <v>1</v>
      </c>
      <c r="N312" s="225" t="s">
        <v>38</v>
      </c>
      <c r="O312" s="92"/>
      <c r="P312" s="226">
        <f>O312*H312</f>
        <v>0</v>
      </c>
      <c r="Q312" s="226">
        <v>0</v>
      </c>
      <c r="R312" s="226">
        <f>Q312*H312</f>
        <v>0</v>
      </c>
      <c r="S312" s="226">
        <v>0</v>
      </c>
      <c r="T312" s="227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8" t="s">
        <v>157</v>
      </c>
      <c r="AT312" s="228" t="s">
        <v>153</v>
      </c>
      <c r="AU312" s="228" t="s">
        <v>81</v>
      </c>
      <c r="AY312" s="18" t="s">
        <v>152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8" t="s">
        <v>81</v>
      </c>
      <c r="BK312" s="229">
        <f>ROUND(I312*H312,2)</f>
        <v>0</v>
      </c>
      <c r="BL312" s="18" t="s">
        <v>157</v>
      </c>
      <c r="BM312" s="228" t="s">
        <v>379</v>
      </c>
    </row>
    <row r="313" s="13" customFormat="1">
      <c r="A313" s="13"/>
      <c r="B313" s="230"/>
      <c r="C313" s="231"/>
      <c r="D313" s="232" t="s">
        <v>195</v>
      </c>
      <c r="E313" s="233" t="s">
        <v>1</v>
      </c>
      <c r="F313" s="234" t="s">
        <v>2284</v>
      </c>
      <c r="G313" s="231"/>
      <c r="H313" s="233" t="s">
        <v>1</v>
      </c>
      <c r="I313" s="235"/>
      <c r="J313" s="231"/>
      <c r="K313" s="231"/>
      <c r="L313" s="236"/>
      <c r="M313" s="237"/>
      <c r="N313" s="238"/>
      <c r="O313" s="238"/>
      <c r="P313" s="238"/>
      <c r="Q313" s="238"/>
      <c r="R313" s="238"/>
      <c r="S313" s="238"/>
      <c r="T313" s="23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0" t="s">
        <v>195</v>
      </c>
      <c r="AU313" s="240" t="s">
        <v>81</v>
      </c>
      <c r="AV313" s="13" t="s">
        <v>81</v>
      </c>
      <c r="AW313" s="13" t="s">
        <v>30</v>
      </c>
      <c r="AX313" s="13" t="s">
        <v>73</v>
      </c>
      <c r="AY313" s="240" t="s">
        <v>152</v>
      </c>
    </row>
    <row r="314" s="14" customFormat="1">
      <c r="A314" s="14"/>
      <c r="B314" s="241"/>
      <c r="C314" s="242"/>
      <c r="D314" s="232" t="s">
        <v>195</v>
      </c>
      <c r="E314" s="243" t="s">
        <v>1</v>
      </c>
      <c r="F314" s="244" t="s">
        <v>2377</v>
      </c>
      <c r="G314" s="242"/>
      <c r="H314" s="245">
        <v>314.74000000000001</v>
      </c>
      <c r="I314" s="246"/>
      <c r="J314" s="242"/>
      <c r="K314" s="242"/>
      <c r="L314" s="247"/>
      <c r="M314" s="248"/>
      <c r="N314" s="249"/>
      <c r="O314" s="249"/>
      <c r="P314" s="249"/>
      <c r="Q314" s="249"/>
      <c r="R314" s="249"/>
      <c r="S314" s="249"/>
      <c r="T314" s="25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1" t="s">
        <v>195</v>
      </c>
      <c r="AU314" s="251" t="s">
        <v>81</v>
      </c>
      <c r="AV314" s="14" t="s">
        <v>83</v>
      </c>
      <c r="AW314" s="14" t="s">
        <v>30</v>
      </c>
      <c r="AX314" s="14" t="s">
        <v>73</v>
      </c>
      <c r="AY314" s="251" t="s">
        <v>152</v>
      </c>
    </row>
    <row r="315" s="13" customFormat="1">
      <c r="A315" s="13"/>
      <c r="B315" s="230"/>
      <c r="C315" s="231"/>
      <c r="D315" s="232" t="s">
        <v>195</v>
      </c>
      <c r="E315" s="233" t="s">
        <v>1</v>
      </c>
      <c r="F315" s="234" t="s">
        <v>2286</v>
      </c>
      <c r="G315" s="231"/>
      <c r="H315" s="233" t="s">
        <v>1</v>
      </c>
      <c r="I315" s="235"/>
      <c r="J315" s="231"/>
      <c r="K315" s="231"/>
      <c r="L315" s="236"/>
      <c r="M315" s="237"/>
      <c r="N315" s="238"/>
      <c r="O315" s="238"/>
      <c r="P315" s="238"/>
      <c r="Q315" s="238"/>
      <c r="R315" s="238"/>
      <c r="S315" s="238"/>
      <c r="T315" s="23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0" t="s">
        <v>195</v>
      </c>
      <c r="AU315" s="240" t="s">
        <v>81</v>
      </c>
      <c r="AV315" s="13" t="s">
        <v>81</v>
      </c>
      <c r="AW315" s="13" t="s">
        <v>30</v>
      </c>
      <c r="AX315" s="13" t="s">
        <v>73</v>
      </c>
      <c r="AY315" s="240" t="s">
        <v>152</v>
      </c>
    </row>
    <row r="316" s="14" customFormat="1">
      <c r="A316" s="14"/>
      <c r="B316" s="241"/>
      <c r="C316" s="242"/>
      <c r="D316" s="232" t="s">
        <v>195</v>
      </c>
      <c r="E316" s="243" t="s">
        <v>1</v>
      </c>
      <c r="F316" s="244" t="s">
        <v>2378</v>
      </c>
      <c r="G316" s="242"/>
      <c r="H316" s="245">
        <v>358.721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1" t="s">
        <v>195</v>
      </c>
      <c r="AU316" s="251" t="s">
        <v>81</v>
      </c>
      <c r="AV316" s="14" t="s">
        <v>83</v>
      </c>
      <c r="AW316" s="14" t="s">
        <v>30</v>
      </c>
      <c r="AX316" s="14" t="s">
        <v>73</v>
      </c>
      <c r="AY316" s="251" t="s">
        <v>152</v>
      </c>
    </row>
    <row r="317" s="14" customFormat="1">
      <c r="A317" s="14"/>
      <c r="B317" s="241"/>
      <c r="C317" s="242"/>
      <c r="D317" s="232" t="s">
        <v>195</v>
      </c>
      <c r="E317" s="243" t="s">
        <v>1</v>
      </c>
      <c r="F317" s="244" t="s">
        <v>2379</v>
      </c>
      <c r="G317" s="242"/>
      <c r="H317" s="245">
        <v>53.332000000000001</v>
      </c>
      <c r="I317" s="246"/>
      <c r="J317" s="242"/>
      <c r="K317" s="242"/>
      <c r="L317" s="247"/>
      <c r="M317" s="248"/>
      <c r="N317" s="249"/>
      <c r="O317" s="249"/>
      <c r="P317" s="249"/>
      <c r="Q317" s="249"/>
      <c r="R317" s="249"/>
      <c r="S317" s="249"/>
      <c r="T317" s="25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1" t="s">
        <v>195</v>
      </c>
      <c r="AU317" s="251" t="s">
        <v>81</v>
      </c>
      <c r="AV317" s="14" t="s">
        <v>83</v>
      </c>
      <c r="AW317" s="14" t="s">
        <v>30</v>
      </c>
      <c r="AX317" s="14" t="s">
        <v>73</v>
      </c>
      <c r="AY317" s="251" t="s">
        <v>152</v>
      </c>
    </row>
    <row r="318" s="13" customFormat="1">
      <c r="A318" s="13"/>
      <c r="B318" s="230"/>
      <c r="C318" s="231"/>
      <c r="D318" s="232" t="s">
        <v>195</v>
      </c>
      <c r="E318" s="233" t="s">
        <v>1</v>
      </c>
      <c r="F318" s="234" t="s">
        <v>2288</v>
      </c>
      <c r="G318" s="231"/>
      <c r="H318" s="233" t="s">
        <v>1</v>
      </c>
      <c r="I318" s="235"/>
      <c r="J318" s="231"/>
      <c r="K318" s="231"/>
      <c r="L318" s="236"/>
      <c r="M318" s="237"/>
      <c r="N318" s="238"/>
      <c r="O318" s="238"/>
      <c r="P318" s="238"/>
      <c r="Q318" s="238"/>
      <c r="R318" s="238"/>
      <c r="S318" s="238"/>
      <c r="T318" s="23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0" t="s">
        <v>195</v>
      </c>
      <c r="AU318" s="240" t="s">
        <v>81</v>
      </c>
      <c r="AV318" s="13" t="s">
        <v>81</v>
      </c>
      <c r="AW318" s="13" t="s">
        <v>30</v>
      </c>
      <c r="AX318" s="13" t="s">
        <v>73</v>
      </c>
      <c r="AY318" s="240" t="s">
        <v>152</v>
      </c>
    </row>
    <row r="319" s="14" customFormat="1">
      <c r="A319" s="14"/>
      <c r="B319" s="241"/>
      <c r="C319" s="242"/>
      <c r="D319" s="232" t="s">
        <v>195</v>
      </c>
      <c r="E319" s="243" t="s">
        <v>1</v>
      </c>
      <c r="F319" s="244" t="s">
        <v>2380</v>
      </c>
      <c r="G319" s="242"/>
      <c r="H319" s="245">
        <v>178.91499999999999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1" t="s">
        <v>195</v>
      </c>
      <c r="AU319" s="251" t="s">
        <v>81</v>
      </c>
      <c r="AV319" s="14" t="s">
        <v>83</v>
      </c>
      <c r="AW319" s="14" t="s">
        <v>30</v>
      </c>
      <c r="AX319" s="14" t="s">
        <v>73</v>
      </c>
      <c r="AY319" s="251" t="s">
        <v>152</v>
      </c>
    </row>
    <row r="320" s="15" customFormat="1">
      <c r="A320" s="15"/>
      <c r="B320" s="252"/>
      <c r="C320" s="253"/>
      <c r="D320" s="232" t="s">
        <v>195</v>
      </c>
      <c r="E320" s="254" t="s">
        <v>1</v>
      </c>
      <c r="F320" s="255" t="s">
        <v>218</v>
      </c>
      <c r="G320" s="253"/>
      <c r="H320" s="256">
        <v>905.70799999999997</v>
      </c>
      <c r="I320" s="257"/>
      <c r="J320" s="253"/>
      <c r="K320" s="253"/>
      <c r="L320" s="258"/>
      <c r="M320" s="259"/>
      <c r="N320" s="260"/>
      <c r="O320" s="260"/>
      <c r="P320" s="260"/>
      <c r="Q320" s="260"/>
      <c r="R320" s="260"/>
      <c r="S320" s="260"/>
      <c r="T320" s="261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2" t="s">
        <v>195</v>
      </c>
      <c r="AU320" s="262" t="s">
        <v>81</v>
      </c>
      <c r="AV320" s="15" t="s">
        <v>157</v>
      </c>
      <c r="AW320" s="15" t="s">
        <v>30</v>
      </c>
      <c r="AX320" s="15" t="s">
        <v>81</v>
      </c>
      <c r="AY320" s="262" t="s">
        <v>152</v>
      </c>
    </row>
    <row r="321" s="2" customFormat="1" ht="24.15" customHeight="1">
      <c r="A321" s="39"/>
      <c r="B321" s="40"/>
      <c r="C321" s="217" t="s">
        <v>384</v>
      </c>
      <c r="D321" s="217" t="s">
        <v>153</v>
      </c>
      <c r="E321" s="218" t="s">
        <v>220</v>
      </c>
      <c r="F321" s="219" t="s">
        <v>1051</v>
      </c>
      <c r="G321" s="220" t="s">
        <v>175</v>
      </c>
      <c r="H321" s="221">
        <v>2717.1239999999998</v>
      </c>
      <c r="I321" s="222"/>
      <c r="J321" s="223">
        <f>ROUND(I321*H321,2)</f>
        <v>0</v>
      </c>
      <c r="K321" s="219" t="s">
        <v>1</v>
      </c>
      <c r="L321" s="45"/>
      <c r="M321" s="224" t="s">
        <v>1</v>
      </c>
      <c r="N321" s="225" t="s">
        <v>38</v>
      </c>
      <c r="O321" s="92"/>
      <c r="P321" s="226">
        <f>O321*H321</f>
        <v>0</v>
      </c>
      <c r="Q321" s="226">
        <v>0</v>
      </c>
      <c r="R321" s="226">
        <f>Q321*H321</f>
        <v>0</v>
      </c>
      <c r="S321" s="226">
        <v>0</v>
      </c>
      <c r="T321" s="227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8" t="s">
        <v>157</v>
      </c>
      <c r="AT321" s="228" t="s">
        <v>153</v>
      </c>
      <c r="AU321" s="228" t="s">
        <v>81</v>
      </c>
      <c r="AY321" s="18" t="s">
        <v>152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8" t="s">
        <v>81</v>
      </c>
      <c r="BK321" s="229">
        <f>ROUND(I321*H321,2)</f>
        <v>0</v>
      </c>
      <c r="BL321" s="18" t="s">
        <v>157</v>
      </c>
      <c r="BM321" s="228" t="s">
        <v>388</v>
      </c>
    </row>
    <row r="322" s="14" customFormat="1">
      <c r="A322" s="14"/>
      <c r="B322" s="241"/>
      <c r="C322" s="242"/>
      <c r="D322" s="232" t="s">
        <v>195</v>
      </c>
      <c r="E322" s="243" t="s">
        <v>1</v>
      </c>
      <c r="F322" s="244" t="s">
        <v>2381</v>
      </c>
      <c r="G322" s="242"/>
      <c r="H322" s="245">
        <v>2717.1239999999998</v>
      </c>
      <c r="I322" s="246"/>
      <c r="J322" s="242"/>
      <c r="K322" s="242"/>
      <c r="L322" s="247"/>
      <c r="M322" s="248"/>
      <c r="N322" s="249"/>
      <c r="O322" s="249"/>
      <c r="P322" s="249"/>
      <c r="Q322" s="249"/>
      <c r="R322" s="249"/>
      <c r="S322" s="249"/>
      <c r="T322" s="25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1" t="s">
        <v>195</v>
      </c>
      <c r="AU322" s="251" t="s">
        <v>81</v>
      </c>
      <c r="AV322" s="14" t="s">
        <v>83</v>
      </c>
      <c r="AW322" s="14" t="s">
        <v>30</v>
      </c>
      <c r="AX322" s="14" t="s">
        <v>73</v>
      </c>
      <c r="AY322" s="251" t="s">
        <v>152</v>
      </c>
    </row>
    <row r="323" s="15" customFormat="1">
      <c r="A323" s="15"/>
      <c r="B323" s="252"/>
      <c r="C323" s="253"/>
      <c r="D323" s="232" t="s">
        <v>195</v>
      </c>
      <c r="E323" s="254" t="s">
        <v>1</v>
      </c>
      <c r="F323" s="255" t="s">
        <v>218</v>
      </c>
      <c r="G323" s="253"/>
      <c r="H323" s="256">
        <v>2717.1239999999998</v>
      </c>
      <c r="I323" s="257"/>
      <c r="J323" s="253"/>
      <c r="K323" s="253"/>
      <c r="L323" s="258"/>
      <c r="M323" s="259"/>
      <c r="N323" s="260"/>
      <c r="O323" s="260"/>
      <c r="P323" s="260"/>
      <c r="Q323" s="260"/>
      <c r="R323" s="260"/>
      <c r="S323" s="260"/>
      <c r="T323" s="261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2" t="s">
        <v>195</v>
      </c>
      <c r="AU323" s="262" t="s">
        <v>81</v>
      </c>
      <c r="AV323" s="15" t="s">
        <v>157</v>
      </c>
      <c r="AW323" s="15" t="s">
        <v>30</v>
      </c>
      <c r="AX323" s="15" t="s">
        <v>81</v>
      </c>
      <c r="AY323" s="262" t="s">
        <v>152</v>
      </c>
    </row>
    <row r="324" s="2" customFormat="1" ht="14.4" customHeight="1">
      <c r="A324" s="39"/>
      <c r="B324" s="40"/>
      <c r="C324" s="217" t="s">
        <v>388</v>
      </c>
      <c r="D324" s="217" t="s">
        <v>153</v>
      </c>
      <c r="E324" s="218" t="s">
        <v>224</v>
      </c>
      <c r="F324" s="219" t="s">
        <v>225</v>
      </c>
      <c r="G324" s="220" t="s">
        <v>175</v>
      </c>
      <c r="H324" s="221">
        <v>905.70799999999997</v>
      </c>
      <c r="I324" s="222"/>
      <c r="J324" s="223">
        <f>ROUND(I324*H324,2)</f>
        <v>0</v>
      </c>
      <c r="K324" s="219" t="s">
        <v>1</v>
      </c>
      <c r="L324" s="45"/>
      <c r="M324" s="224" t="s">
        <v>1</v>
      </c>
      <c r="N324" s="225" t="s">
        <v>38</v>
      </c>
      <c r="O324" s="92"/>
      <c r="P324" s="226">
        <f>O324*H324</f>
        <v>0</v>
      </c>
      <c r="Q324" s="226">
        <v>0</v>
      </c>
      <c r="R324" s="226">
        <f>Q324*H324</f>
        <v>0</v>
      </c>
      <c r="S324" s="226">
        <v>0</v>
      </c>
      <c r="T324" s="227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8" t="s">
        <v>157</v>
      </c>
      <c r="AT324" s="228" t="s">
        <v>153</v>
      </c>
      <c r="AU324" s="228" t="s">
        <v>81</v>
      </c>
      <c r="AY324" s="18" t="s">
        <v>152</v>
      </c>
      <c r="BE324" s="229">
        <f>IF(N324="základní",J324,0)</f>
        <v>0</v>
      </c>
      <c r="BF324" s="229">
        <f>IF(N324="snížená",J324,0)</f>
        <v>0</v>
      </c>
      <c r="BG324" s="229">
        <f>IF(N324="zákl. přenesená",J324,0)</f>
        <v>0</v>
      </c>
      <c r="BH324" s="229">
        <f>IF(N324="sníž. přenesená",J324,0)</f>
        <v>0</v>
      </c>
      <c r="BI324" s="229">
        <f>IF(N324="nulová",J324,0)</f>
        <v>0</v>
      </c>
      <c r="BJ324" s="18" t="s">
        <v>81</v>
      </c>
      <c r="BK324" s="229">
        <f>ROUND(I324*H324,2)</f>
        <v>0</v>
      </c>
      <c r="BL324" s="18" t="s">
        <v>157</v>
      </c>
      <c r="BM324" s="228" t="s">
        <v>396</v>
      </c>
    </row>
    <row r="325" s="2" customFormat="1" ht="14.4" customHeight="1">
      <c r="A325" s="39"/>
      <c r="B325" s="40"/>
      <c r="C325" s="217" t="s">
        <v>392</v>
      </c>
      <c r="D325" s="217" t="s">
        <v>153</v>
      </c>
      <c r="E325" s="218" t="s">
        <v>208</v>
      </c>
      <c r="F325" s="219" t="s">
        <v>209</v>
      </c>
      <c r="G325" s="220" t="s">
        <v>210</v>
      </c>
      <c r="H325" s="221">
        <v>1</v>
      </c>
      <c r="I325" s="222"/>
      <c r="J325" s="223">
        <f>ROUND(I325*H325,2)</f>
        <v>0</v>
      </c>
      <c r="K325" s="219" t="s">
        <v>1</v>
      </c>
      <c r="L325" s="45"/>
      <c r="M325" s="224" t="s">
        <v>1</v>
      </c>
      <c r="N325" s="225" t="s">
        <v>38</v>
      </c>
      <c r="O325" s="92"/>
      <c r="P325" s="226">
        <f>O325*H325</f>
        <v>0</v>
      </c>
      <c r="Q325" s="226">
        <v>0</v>
      </c>
      <c r="R325" s="226">
        <f>Q325*H325</f>
        <v>0</v>
      </c>
      <c r="S325" s="226">
        <v>0</v>
      </c>
      <c r="T325" s="227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8" t="s">
        <v>157</v>
      </c>
      <c r="AT325" s="228" t="s">
        <v>153</v>
      </c>
      <c r="AU325" s="228" t="s">
        <v>81</v>
      </c>
      <c r="AY325" s="18" t="s">
        <v>152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8" t="s">
        <v>81</v>
      </c>
      <c r="BK325" s="229">
        <f>ROUND(I325*H325,2)</f>
        <v>0</v>
      </c>
      <c r="BL325" s="18" t="s">
        <v>157</v>
      </c>
      <c r="BM325" s="228" t="s">
        <v>2382</v>
      </c>
    </row>
    <row r="326" s="2" customFormat="1" ht="14.4" customHeight="1">
      <c r="A326" s="39"/>
      <c r="B326" s="40"/>
      <c r="C326" s="217" t="s">
        <v>396</v>
      </c>
      <c r="D326" s="217" t="s">
        <v>153</v>
      </c>
      <c r="E326" s="218" t="s">
        <v>227</v>
      </c>
      <c r="F326" s="219" t="s">
        <v>228</v>
      </c>
      <c r="G326" s="220" t="s">
        <v>175</v>
      </c>
      <c r="H326" s="221">
        <v>905.70799999999997</v>
      </c>
      <c r="I326" s="222"/>
      <c r="J326" s="223">
        <f>ROUND(I326*H326,2)</f>
        <v>0</v>
      </c>
      <c r="K326" s="219" t="s">
        <v>1</v>
      </c>
      <c r="L326" s="45"/>
      <c r="M326" s="224" t="s">
        <v>1</v>
      </c>
      <c r="N326" s="225" t="s">
        <v>38</v>
      </c>
      <c r="O326" s="92"/>
      <c r="P326" s="226">
        <f>O326*H326</f>
        <v>0</v>
      </c>
      <c r="Q326" s="226">
        <v>0</v>
      </c>
      <c r="R326" s="226">
        <f>Q326*H326</f>
        <v>0</v>
      </c>
      <c r="S326" s="226">
        <v>0</v>
      </c>
      <c r="T326" s="227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8" t="s">
        <v>157</v>
      </c>
      <c r="AT326" s="228" t="s">
        <v>153</v>
      </c>
      <c r="AU326" s="228" t="s">
        <v>81</v>
      </c>
      <c r="AY326" s="18" t="s">
        <v>152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18" t="s">
        <v>81</v>
      </c>
      <c r="BK326" s="229">
        <f>ROUND(I326*H326,2)</f>
        <v>0</v>
      </c>
      <c r="BL326" s="18" t="s">
        <v>157</v>
      </c>
      <c r="BM326" s="228" t="s">
        <v>407</v>
      </c>
    </row>
    <row r="327" s="2" customFormat="1" ht="14.4" customHeight="1">
      <c r="A327" s="39"/>
      <c r="B327" s="40"/>
      <c r="C327" s="217" t="s">
        <v>401</v>
      </c>
      <c r="D327" s="217" t="s">
        <v>153</v>
      </c>
      <c r="E327" s="218" t="s">
        <v>231</v>
      </c>
      <c r="F327" s="219" t="s">
        <v>2383</v>
      </c>
      <c r="G327" s="220" t="s">
        <v>175</v>
      </c>
      <c r="H327" s="221">
        <v>81513.720000000001</v>
      </c>
      <c r="I327" s="222"/>
      <c r="J327" s="223">
        <f>ROUND(I327*H327,2)</f>
        <v>0</v>
      </c>
      <c r="K327" s="219" t="s">
        <v>1</v>
      </c>
      <c r="L327" s="45"/>
      <c r="M327" s="224" t="s">
        <v>1</v>
      </c>
      <c r="N327" s="225" t="s">
        <v>38</v>
      </c>
      <c r="O327" s="92"/>
      <c r="P327" s="226">
        <f>O327*H327</f>
        <v>0</v>
      </c>
      <c r="Q327" s="226">
        <v>0</v>
      </c>
      <c r="R327" s="226">
        <f>Q327*H327</f>
        <v>0</v>
      </c>
      <c r="S327" s="226">
        <v>0</v>
      </c>
      <c r="T327" s="227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8" t="s">
        <v>157</v>
      </c>
      <c r="AT327" s="228" t="s">
        <v>153</v>
      </c>
      <c r="AU327" s="228" t="s">
        <v>81</v>
      </c>
      <c r="AY327" s="18" t="s">
        <v>152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8" t="s">
        <v>81</v>
      </c>
      <c r="BK327" s="229">
        <f>ROUND(I327*H327,2)</f>
        <v>0</v>
      </c>
      <c r="BL327" s="18" t="s">
        <v>157</v>
      </c>
      <c r="BM327" s="228" t="s">
        <v>415</v>
      </c>
    </row>
    <row r="328" s="14" customFormat="1">
      <c r="A328" s="14"/>
      <c r="B328" s="241"/>
      <c r="C328" s="242"/>
      <c r="D328" s="232" t="s">
        <v>195</v>
      </c>
      <c r="E328" s="243" t="s">
        <v>1</v>
      </c>
      <c r="F328" s="244" t="s">
        <v>2384</v>
      </c>
      <c r="G328" s="242"/>
      <c r="H328" s="245">
        <v>81513.720000000001</v>
      </c>
      <c r="I328" s="246"/>
      <c r="J328" s="242"/>
      <c r="K328" s="242"/>
      <c r="L328" s="247"/>
      <c r="M328" s="248"/>
      <c r="N328" s="249"/>
      <c r="O328" s="249"/>
      <c r="P328" s="249"/>
      <c r="Q328" s="249"/>
      <c r="R328" s="249"/>
      <c r="S328" s="249"/>
      <c r="T328" s="25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1" t="s">
        <v>195</v>
      </c>
      <c r="AU328" s="251" t="s">
        <v>81</v>
      </c>
      <c r="AV328" s="14" t="s">
        <v>83</v>
      </c>
      <c r="AW328" s="14" t="s">
        <v>30</v>
      </c>
      <c r="AX328" s="14" t="s">
        <v>73</v>
      </c>
      <c r="AY328" s="251" t="s">
        <v>152</v>
      </c>
    </row>
    <row r="329" s="15" customFormat="1">
      <c r="A329" s="15"/>
      <c r="B329" s="252"/>
      <c r="C329" s="253"/>
      <c r="D329" s="232" t="s">
        <v>195</v>
      </c>
      <c r="E329" s="254" t="s">
        <v>1</v>
      </c>
      <c r="F329" s="255" t="s">
        <v>218</v>
      </c>
      <c r="G329" s="253"/>
      <c r="H329" s="256">
        <v>81513.720000000001</v>
      </c>
      <c r="I329" s="257"/>
      <c r="J329" s="253"/>
      <c r="K329" s="253"/>
      <c r="L329" s="258"/>
      <c r="M329" s="259"/>
      <c r="N329" s="260"/>
      <c r="O329" s="260"/>
      <c r="P329" s="260"/>
      <c r="Q329" s="260"/>
      <c r="R329" s="260"/>
      <c r="S329" s="260"/>
      <c r="T329" s="261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2" t="s">
        <v>195</v>
      </c>
      <c r="AU329" s="262" t="s">
        <v>81</v>
      </c>
      <c r="AV329" s="15" t="s">
        <v>157</v>
      </c>
      <c r="AW329" s="15" t="s">
        <v>30</v>
      </c>
      <c r="AX329" s="15" t="s">
        <v>81</v>
      </c>
      <c r="AY329" s="262" t="s">
        <v>152</v>
      </c>
    </row>
    <row r="330" s="2" customFormat="1" ht="14.4" customHeight="1">
      <c r="A330" s="39"/>
      <c r="B330" s="40"/>
      <c r="C330" s="217" t="s">
        <v>407</v>
      </c>
      <c r="D330" s="217" t="s">
        <v>153</v>
      </c>
      <c r="E330" s="218" t="s">
        <v>236</v>
      </c>
      <c r="F330" s="219" t="s">
        <v>1715</v>
      </c>
      <c r="G330" s="220" t="s">
        <v>175</v>
      </c>
      <c r="H330" s="221">
        <v>905.70799999999997</v>
      </c>
      <c r="I330" s="222"/>
      <c r="J330" s="223">
        <f>ROUND(I330*H330,2)</f>
        <v>0</v>
      </c>
      <c r="K330" s="219" t="s">
        <v>160</v>
      </c>
      <c r="L330" s="45"/>
      <c r="M330" s="224" t="s">
        <v>1</v>
      </c>
      <c r="N330" s="225" t="s">
        <v>38</v>
      </c>
      <c r="O330" s="92"/>
      <c r="P330" s="226">
        <f>O330*H330</f>
        <v>0</v>
      </c>
      <c r="Q330" s="226">
        <v>0</v>
      </c>
      <c r="R330" s="226">
        <f>Q330*H330</f>
        <v>0</v>
      </c>
      <c r="S330" s="226">
        <v>0</v>
      </c>
      <c r="T330" s="227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8" t="s">
        <v>157</v>
      </c>
      <c r="AT330" s="228" t="s">
        <v>153</v>
      </c>
      <c r="AU330" s="228" t="s">
        <v>81</v>
      </c>
      <c r="AY330" s="18" t="s">
        <v>152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18" t="s">
        <v>81</v>
      </c>
      <c r="BK330" s="229">
        <f>ROUND(I330*H330,2)</f>
        <v>0</v>
      </c>
      <c r="BL330" s="18" t="s">
        <v>157</v>
      </c>
      <c r="BM330" s="228" t="s">
        <v>425</v>
      </c>
    </row>
    <row r="331" s="12" customFormat="1" ht="25.92" customHeight="1">
      <c r="A331" s="12"/>
      <c r="B331" s="203"/>
      <c r="C331" s="204"/>
      <c r="D331" s="205" t="s">
        <v>72</v>
      </c>
      <c r="E331" s="206" t="s">
        <v>205</v>
      </c>
      <c r="F331" s="206" t="s">
        <v>1355</v>
      </c>
      <c r="G331" s="204"/>
      <c r="H331" s="204"/>
      <c r="I331" s="207"/>
      <c r="J331" s="208">
        <f>BK331</f>
        <v>0</v>
      </c>
      <c r="K331" s="204"/>
      <c r="L331" s="209"/>
      <c r="M331" s="210"/>
      <c r="N331" s="211"/>
      <c r="O331" s="211"/>
      <c r="P331" s="212">
        <f>SUM(P332:P353)</f>
        <v>0</v>
      </c>
      <c r="Q331" s="211"/>
      <c r="R331" s="212">
        <f>SUM(R332:R353)</f>
        <v>0</v>
      </c>
      <c r="S331" s="211"/>
      <c r="T331" s="213">
        <f>SUM(T332:T353)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4" t="s">
        <v>81</v>
      </c>
      <c r="AT331" s="215" t="s">
        <v>72</v>
      </c>
      <c r="AU331" s="215" t="s">
        <v>73</v>
      </c>
      <c r="AY331" s="214" t="s">
        <v>152</v>
      </c>
      <c r="BK331" s="216">
        <f>SUM(BK332:BK353)</f>
        <v>0</v>
      </c>
    </row>
    <row r="332" s="2" customFormat="1" ht="24.15" customHeight="1">
      <c r="A332" s="39"/>
      <c r="B332" s="40"/>
      <c r="C332" s="217" t="s">
        <v>411</v>
      </c>
      <c r="D332" s="217" t="s">
        <v>153</v>
      </c>
      <c r="E332" s="218" t="s">
        <v>442</v>
      </c>
      <c r="F332" s="219" t="s">
        <v>1359</v>
      </c>
      <c r="G332" s="220" t="s">
        <v>175</v>
      </c>
      <c r="H332" s="221">
        <v>160.11000000000001</v>
      </c>
      <c r="I332" s="222"/>
      <c r="J332" s="223">
        <f>ROUND(I332*H332,2)</f>
        <v>0</v>
      </c>
      <c r="K332" s="219" t="s">
        <v>160</v>
      </c>
      <c r="L332" s="45"/>
      <c r="M332" s="224" t="s">
        <v>1</v>
      </c>
      <c r="N332" s="225" t="s">
        <v>38</v>
      </c>
      <c r="O332" s="92"/>
      <c r="P332" s="226">
        <f>O332*H332</f>
        <v>0</v>
      </c>
      <c r="Q332" s="226">
        <v>0</v>
      </c>
      <c r="R332" s="226">
        <f>Q332*H332</f>
        <v>0</v>
      </c>
      <c r="S332" s="226">
        <v>0</v>
      </c>
      <c r="T332" s="227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8" t="s">
        <v>157</v>
      </c>
      <c r="AT332" s="228" t="s">
        <v>153</v>
      </c>
      <c r="AU332" s="228" t="s">
        <v>81</v>
      </c>
      <c r="AY332" s="18" t="s">
        <v>152</v>
      </c>
      <c r="BE332" s="229">
        <f>IF(N332="základní",J332,0)</f>
        <v>0</v>
      </c>
      <c r="BF332" s="229">
        <f>IF(N332="snížená",J332,0)</f>
        <v>0</v>
      </c>
      <c r="BG332" s="229">
        <f>IF(N332="zákl. přenesená",J332,0)</f>
        <v>0</v>
      </c>
      <c r="BH332" s="229">
        <f>IF(N332="sníž. přenesená",J332,0)</f>
        <v>0</v>
      </c>
      <c r="BI332" s="229">
        <f>IF(N332="nulová",J332,0)</f>
        <v>0</v>
      </c>
      <c r="BJ332" s="18" t="s">
        <v>81</v>
      </c>
      <c r="BK332" s="229">
        <f>ROUND(I332*H332,2)</f>
        <v>0</v>
      </c>
      <c r="BL332" s="18" t="s">
        <v>157</v>
      </c>
      <c r="BM332" s="228" t="s">
        <v>433</v>
      </c>
    </row>
    <row r="333" s="14" customFormat="1">
      <c r="A333" s="14"/>
      <c r="B333" s="241"/>
      <c r="C333" s="242"/>
      <c r="D333" s="232" t="s">
        <v>195</v>
      </c>
      <c r="E333" s="243" t="s">
        <v>1</v>
      </c>
      <c r="F333" s="244" t="s">
        <v>2299</v>
      </c>
      <c r="G333" s="242"/>
      <c r="H333" s="245">
        <v>95.760000000000005</v>
      </c>
      <c r="I333" s="246"/>
      <c r="J333" s="242"/>
      <c r="K333" s="242"/>
      <c r="L333" s="247"/>
      <c r="M333" s="248"/>
      <c r="N333" s="249"/>
      <c r="O333" s="249"/>
      <c r="P333" s="249"/>
      <c r="Q333" s="249"/>
      <c r="R333" s="249"/>
      <c r="S333" s="249"/>
      <c r="T333" s="25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1" t="s">
        <v>195</v>
      </c>
      <c r="AU333" s="251" t="s">
        <v>81</v>
      </c>
      <c r="AV333" s="14" t="s">
        <v>83</v>
      </c>
      <c r="AW333" s="14" t="s">
        <v>30</v>
      </c>
      <c r="AX333" s="14" t="s">
        <v>73</v>
      </c>
      <c r="AY333" s="251" t="s">
        <v>152</v>
      </c>
    </row>
    <row r="334" s="14" customFormat="1">
      <c r="A334" s="14"/>
      <c r="B334" s="241"/>
      <c r="C334" s="242"/>
      <c r="D334" s="232" t="s">
        <v>195</v>
      </c>
      <c r="E334" s="243" t="s">
        <v>1</v>
      </c>
      <c r="F334" s="244" t="s">
        <v>2385</v>
      </c>
      <c r="G334" s="242"/>
      <c r="H334" s="245">
        <v>37.799999999999997</v>
      </c>
      <c r="I334" s="246"/>
      <c r="J334" s="242"/>
      <c r="K334" s="242"/>
      <c r="L334" s="247"/>
      <c r="M334" s="248"/>
      <c r="N334" s="249"/>
      <c r="O334" s="249"/>
      <c r="P334" s="249"/>
      <c r="Q334" s="249"/>
      <c r="R334" s="249"/>
      <c r="S334" s="249"/>
      <c r="T334" s="25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1" t="s">
        <v>195</v>
      </c>
      <c r="AU334" s="251" t="s">
        <v>81</v>
      </c>
      <c r="AV334" s="14" t="s">
        <v>83</v>
      </c>
      <c r="AW334" s="14" t="s">
        <v>30</v>
      </c>
      <c r="AX334" s="14" t="s">
        <v>73</v>
      </c>
      <c r="AY334" s="251" t="s">
        <v>152</v>
      </c>
    </row>
    <row r="335" s="14" customFormat="1">
      <c r="A335" s="14"/>
      <c r="B335" s="241"/>
      <c r="C335" s="242"/>
      <c r="D335" s="232" t="s">
        <v>195</v>
      </c>
      <c r="E335" s="243" t="s">
        <v>1</v>
      </c>
      <c r="F335" s="244" t="s">
        <v>2386</v>
      </c>
      <c r="G335" s="242"/>
      <c r="H335" s="245">
        <v>10.800000000000001</v>
      </c>
      <c r="I335" s="246"/>
      <c r="J335" s="242"/>
      <c r="K335" s="242"/>
      <c r="L335" s="247"/>
      <c r="M335" s="248"/>
      <c r="N335" s="249"/>
      <c r="O335" s="249"/>
      <c r="P335" s="249"/>
      <c r="Q335" s="249"/>
      <c r="R335" s="249"/>
      <c r="S335" s="249"/>
      <c r="T335" s="25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1" t="s">
        <v>195</v>
      </c>
      <c r="AU335" s="251" t="s">
        <v>81</v>
      </c>
      <c r="AV335" s="14" t="s">
        <v>83</v>
      </c>
      <c r="AW335" s="14" t="s">
        <v>30</v>
      </c>
      <c r="AX335" s="14" t="s">
        <v>73</v>
      </c>
      <c r="AY335" s="251" t="s">
        <v>152</v>
      </c>
    </row>
    <row r="336" s="14" customFormat="1">
      <c r="A336" s="14"/>
      <c r="B336" s="241"/>
      <c r="C336" s="242"/>
      <c r="D336" s="232" t="s">
        <v>195</v>
      </c>
      <c r="E336" s="243" t="s">
        <v>1</v>
      </c>
      <c r="F336" s="244" t="s">
        <v>2302</v>
      </c>
      <c r="G336" s="242"/>
      <c r="H336" s="245">
        <v>15.75</v>
      </c>
      <c r="I336" s="246"/>
      <c r="J336" s="242"/>
      <c r="K336" s="242"/>
      <c r="L336" s="247"/>
      <c r="M336" s="248"/>
      <c r="N336" s="249"/>
      <c r="O336" s="249"/>
      <c r="P336" s="249"/>
      <c r="Q336" s="249"/>
      <c r="R336" s="249"/>
      <c r="S336" s="249"/>
      <c r="T336" s="25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1" t="s">
        <v>195</v>
      </c>
      <c r="AU336" s="251" t="s">
        <v>81</v>
      </c>
      <c r="AV336" s="14" t="s">
        <v>83</v>
      </c>
      <c r="AW336" s="14" t="s">
        <v>30</v>
      </c>
      <c r="AX336" s="14" t="s">
        <v>73</v>
      </c>
      <c r="AY336" s="251" t="s">
        <v>152</v>
      </c>
    </row>
    <row r="337" s="15" customFormat="1">
      <c r="A337" s="15"/>
      <c r="B337" s="252"/>
      <c r="C337" s="253"/>
      <c r="D337" s="232" t="s">
        <v>195</v>
      </c>
      <c r="E337" s="254" t="s">
        <v>1</v>
      </c>
      <c r="F337" s="255" t="s">
        <v>218</v>
      </c>
      <c r="G337" s="253"/>
      <c r="H337" s="256">
        <v>160.11000000000001</v>
      </c>
      <c r="I337" s="257"/>
      <c r="J337" s="253"/>
      <c r="K337" s="253"/>
      <c r="L337" s="258"/>
      <c r="M337" s="259"/>
      <c r="N337" s="260"/>
      <c r="O337" s="260"/>
      <c r="P337" s="260"/>
      <c r="Q337" s="260"/>
      <c r="R337" s="260"/>
      <c r="S337" s="260"/>
      <c r="T337" s="261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2" t="s">
        <v>195</v>
      </c>
      <c r="AU337" s="262" t="s">
        <v>81</v>
      </c>
      <c r="AV337" s="15" t="s">
        <v>157</v>
      </c>
      <c r="AW337" s="15" t="s">
        <v>30</v>
      </c>
      <c r="AX337" s="15" t="s">
        <v>81</v>
      </c>
      <c r="AY337" s="262" t="s">
        <v>152</v>
      </c>
    </row>
    <row r="338" s="2" customFormat="1" ht="24.15" customHeight="1">
      <c r="A338" s="39"/>
      <c r="B338" s="40"/>
      <c r="C338" s="217" t="s">
        <v>415</v>
      </c>
      <c r="D338" s="217" t="s">
        <v>153</v>
      </c>
      <c r="E338" s="218" t="s">
        <v>446</v>
      </c>
      <c r="F338" s="219" t="s">
        <v>1361</v>
      </c>
      <c r="G338" s="220" t="s">
        <v>175</v>
      </c>
      <c r="H338" s="221">
        <v>12.960000000000001</v>
      </c>
      <c r="I338" s="222"/>
      <c r="J338" s="223">
        <f>ROUND(I338*H338,2)</f>
        <v>0</v>
      </c>
      <c r="K338" s="219" t="s">
        <v>160</v>
      </c>
      <c r="L338" s="45"/>
      <c r="M338" s="224" t="s">
        <v>1</v>
      </c>
      <c r="N338" s="225" t="s">
        <v>38</v>
      </c>
      <c r="O338" s="92"/>
      <c r="P338" s="226">
        <f>O338*H338</f>
        <v>0</v>
      </c>
      <c r="Q338" s="226">
        <v>0</v>
      </c>
      <c r="R338" s="226">
        <f>Q338*H338</f>
        <v>0</v>
      </c>
      <c r="S338" s="226">
        <v>0</v>
      </c>
      <c r="T338" s="227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8" t="s">
        <v>157</v>
      </c>
      <c r="AT338" s="228" t="s">
        <v>153</v>
      </c>
      <c r="AU338" s="228" t="s">
        <v>81</v>
      </c>
      <c r="AY338" s="18" t="s">
        <v>152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18" t="s">
        <v>81</v>
      </c>
      <c r="BK338" s="229">
        <f>ROUND(I338*H338,2)</f>
        <v>0</v>
      </c>
      <c r="BL338" s="18" t="s">
        <v>157</v>
      </c>
      <c r="BM338" s="228" t="s">
        <v>441</v>
      </c>
    </row>
    <row r="339" s="14" customFormat="1">
      <c r="A339" s="14"/>
      <c r="B339" s="241"/>
      <c r="C339" s="242"/>
      <c r="D339" s="232" t="s">
        <v>195</v>
      </c>
      <c r="E339" s="243" t="s">
        <v>1</v>
      </c>
      <c r="F339" s="244" t="s">
        <v>2387</v>
      </c>
      <c r="G339" s="242"/>
      <c r="H339" s="245">
        <v>4.3200000000000003</v>
      </c>
      <c r="I339" s="246"/>
      <c r="J339" s="242"/>
      <c r="K339" s="242"/>
      <c r="L339" s="247"/>
      <c r="M339" s="248"/>
      <c r="N339" s="249"/>
      <c r="O339" s="249"/>
      <c r="P339" s="249"/>
      <c r="Q339" s="249"/>
      <c r="R339" s="249"/>
      <c r="S339" s="249"/>
      <c r="T339" s="25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1" t="s">
        <v>195</v>
      </c>
      <c r="AU339" s="251" t="s">
        <v>81</v>
      </c>
      <c r="AV339" s="14" t="s">
        <v>83</v>
      </c>
      <c r="AW339" s="14" t="s">
        <v>30</v>
      </c>
      <c r="AX339" s="14" t="s">
        <v>73</v>
      </c>
      <c r="AY339" s="251" t="s">
        <v>152</v>
      </c>
    </row>
    <row r="340" s="14" customFormat="1">
      <c r="A340" s="14"/>
      <c r="B340" s="241"/>
      <c r="C340" s="242"/>
      <c r="D340" s="232" t="s">
        <v>195</v>
      </c>
      <c r="E340" s="243" t="s">
        <v>1</v>
      </c>
      <c r="F340" s="244" t="s">
        <v>2304</v>
      </c>
      <c r="G340" s="242"/>
      <c r="H340" s="245">
        <v>8.6400000000000006</v>
      </c>
      <c r="I340" s="246"/>
      <c r="J340" s="242"/>
      <c r="K340" s="242"/>
      <c r="L340" s="247"/>
      <c r="M340" s="248"/>
      <c r="N340" s="249"/>
      <c r="O340" s="249"/>
      <c r="P340" s="249"/>
      <c r="Q340" s="249"/>
      <c r="R340" s="249"/>
      <c r="S340" s="249"/>
      <c r="T340" s="25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1" t="s">
        <v>195</v>
      </c>
      <c r="AU340" s="251" t="s">
        <v>81</v>
      </c>
      <c r="AV340" s="14" t="s">
        <v>83</v>
      </c>
      <c r="AW340" s="14" t="s">
        <v>30</v>
      </c>
      <c r="AX340" s="14" t="s">
        <v>73</v>
      </c>
      <c r="AY340" s="251" t="s">
        <v>152</v>
      </c>
    </row>
    <row r="341" s="15" customFormat="1">
      <c r="A341" s="15"/>
      <c r="B341" s="252"/>
      <c r="C341" s="253"/>
      <c r="D341" s="232" t="s">
        <v>195</v>
      </c>
      <c r="E341" s="254" t="s">
        <v>1</v>
      </c>
      <c r="F341" s="255" t="s">
        <v>218</v>
      </c>
      <c r="G341" s="253"/>
      <c r="H341" s="256">
        <v>12.960000000000001</v>
      </c>
      <c r="I341" s="257"/>
      <c r="J341" s="253"/>
      <c r="K341" s="253"/>
      <c r="L341" s="258"/>
      <c r="M341" s="259"/>
      <c r="N341" s="260"/>
      <c r="O341" s="260"/>
      <c r="P341" s="260"/>
      <c r="Q341" s="260"/>
      <c r="R341" s="260"/>
      <c r="S341" s="260"/>
      <c r="T341" s="261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2" t="s">
        <v>195</v>
      </c>
      <c r="AU341" s="262" t="s">
        <v>81</v>
      </c>
      <c r="AV341" s="15" t="s">
        <v>157</v>
      </c>
      <c r="AW341" s="15" t="s">
        <v>30</v>
      </c>
      <c r="AX341" s="15" t="s">
        <v>81</v>
      </c>
      <c r="AY341" s="262" t="s">
        <v>152</v>
      </c>
    </row>
    <row r="342" s="2" customFormat="1" ht="14.4" customHeight="1">
      <c r="A342" s="39"/>
      <c r="B342" s="40"/>
      <c r="C342" s="217" t="s">
        <v>419</v>
      </c>
      <c r="D342" s="217" t="s">
        <v>153</v>
      </c>
      <c r="E342" s="218" t="s">
        <v>454</v>
      </c>
      <c r="F342" s="219" t="s">
        <v>1726</v>
      </c>
      <c r="G342" s="220" t="s">
        <v>175</v>
      </c>
      <c r="H342" s="221">
        <v>8.8829999999999991</v>
      </c>
      <c r="I342" s="222"/>
      <c r="J342" s="223">
        <f>ROUND(I342*H342,2)</f>
        <v>0</v>
      </c>
      <c r="K342" s="219" t="s">
        <v>160</v>
      </c>
      <c r="L342" s="45"/>
      <c r="M342" s="224" t="s">
        <v>1</v>
      </c>
      <c r="N342" s="225" t="s">
        <v>38</v>
      </c>
      <c r="O342" s="92"/>
      <c r="P342" s="226">
        <f>O342*H342</f>
        <v>0</v>
      </c>
      <c r="Q342" s="226">
        <v>0</v>
      </c>
      <c r="R342" s="226">
        <f>Q342*H342</f>
        <v>0</v>
      </c>
      <c r="S342" s="226">
        <v>0</v>
      </c>
      <c r="T342" s="227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8" t="s">
        <v>157</v>
      </c>
      <c r="AT342" s="228" t="s">
        <v>153</v>
      </c>
      <c r="AU342" s="228" t="s">
        <v>81</v>
      </c>
      <c r="AY342" s="18" t="s">
        <v>152</v>
      </c>
      <c r="BE342" s="229">
        <f>IF(N342="základní",J342,0)</f>
        <v>0</v>
      </c>
      <c r="BF342" s="229">
        <f>IF(N342="snížená",J342,0)</f>
        <v>0</v>
      </c>
      <c r="BG342" s="229">
        <f>IF(N342="zákl. přenesená",J342,0)</f>
        <v>0</v>
      </c>
      <c r="BH342" s="229">
        <f>IF(N342="sníž. přenesená",J342,0)</f>
        <v>0</v>
      </c>
      <c r="BI342" s="229">
        <f>IF(N342="nulová",J342,0)</f>
        <v>0</v>
      </c>
      <c r="BJ342" s="18" t="s">
        <v>81</v>
      </c>
      <c r="BK342" s="229">
        <f>ROUND(I342*H342,2)</f>
        <v>0</v>
      </c>
      <c r="BL342" s="18" t="s">
        <v>157</v>
      </c>
      <c r="BM342" s="228" t="s">
        <v>449</v>
      </c>
    </row>
    <row r="343" s="14" customFormat="1">
      <c r="A343" s="14"/>
      <c r="B343" s="241"/>
      <c r="C343" s="242"/>
      <c r="D343" s="232" t="s">
        <v>195</v>
      </c>
      <c r="E343" s="243" t="s">
        <v>1</v>
      </c>
      <c r="F343" s="244" t="s">
        <v>2306</v>
      </c>
      <c r="G343" s="242"/>
      <c r="H343" s="245">
        <v>2.9609999999999999</v>
      </c>
      <c r="I343" s="246"/>
      <c r="J343" s="242"/>
      <c r="K343" s="242"/>
      <c r="L343" s="247"/>
      <c r="M343" s="248"/>
      <c r="N343" s="249"/>
      <c r="O343" s="249"/>
      <c r="P343" s="249"/>
      <c r="Q343" s="249"/>
      <c r="R343" s="249"/>
      <c r="S343" s="249"/>
      <c r="T343" s="25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1" t="s">
        <v>195</v>
      </c>
      <c r="AU343" s="251" t="s">
        <v>81</v>
      </c>
      <c r="AV343" s="14" t="s">
        <v>83</v>
      </c>
      <c r="AW343" s="14" t="s">
        <v>30</v>
      </c>
      <c r="AX343" s="14" t="s">
        <v>73</v>
      </c>
      <c r="AY343" s="251" t="s">
        <v>152</v>
      </c>
    </row>
    <row r="344" s="14" customFormat="1">
      <c r="A344" s="14"/>
      <c r="B344" s="241"/>
      <c r="C344" s="242"/>
      <c r="D344" s="232" t="s">
        <v>195</v>
      </c>
      <c r="E344" s="243" t="s">
        <v>1</v>
      </c>
      <c r="F344" s="244" t="s">
        <v>2388</v>
      </c>
      <c r="G344" s="242"/>
      <c r="H344" s="245">
        <v>2.9609999999999999</v>
      </c>
      <c r="I344" s="246"/>
      <c r="J344" s="242"/>
      <c r="K344" s="242"/>
      <c r="L344" s="247"/>
      <c r="M344" s="248"/>
      <c r="N344" s="249"/>
      <c r="O344" s="249"/>
      <c r="P344" s="249"/>
      <c r="Q344" s="249"/>
      <c r="R344" s="249"/>
      <c r="S344" s="249"/>
      <c r="T344" s="25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1" t="s">
        <v>195</v>
      </c>
      <c r="AU344" s="251" t="s">
        <v>81</v>
      </c>
      <c r="AV344" s="14" t="s">
        <v>83</v>
      </c>
      <c r="AW344" s="14" t="s">
        <v>30</v>
      </c>
      <c r="AX344" s="14" t="s">
        <v>73</v>
      </c>
      <c r="AY344" s="251" t="s">
        <v>152</v>
      </c>
    </row>
    <row r="345" s="14" customFormat="1">
      <c r="A345" s="14"/>
      <c r="B345" s="241"/>
      <c r="C345" s="242"/>
      <c r="D345" s="232" t="s">
        <v>195</v>
      </c>
      <c r="E345" s="243" t="s">
        <v>1</v>
      </c>
      <c r="F345" s="244" t="s">
        <v>2389</v>
      </c>
      <c r="G345" s="242"/>
      <c r="H345" s="245">
        <v>2.9609999999999999</v>
      </c>
      <c r="I345" s="246"/>
      <c r="J345" s="242"/>
      <c r="K345" s="242"/>
      <c r="L345" s="247"/>
      <c r="M345" s="248"/>
      <c r="N345" s="249"/>
      <c r="O345" s="249"/>
      <c r="P345" s="249"/>
      <c r="Q345" s="249"/>
      <c r="R345" s="249"/>
      <c r="S345" s="249"/>
      <c r="T345" s="25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1" t="s">
        <v>195</v>
      </c>
      <c r="AU345" s="251" t="s">
        <v>81</v>
      </c>
      <c r="AV345" s="14" t="s">
        <v>83</v>
      </c>
      <c r="AW345" s="14" t="s">
        <v>30</v>
      </c>
      <c r="AX345" s="14" t="s">
        <v>73</v>
      </c>
      <c r="AY345" s="251" t="s">
        <v>152</v>
      </c>
    </row>
    <row r="346" s="15" customFormat="1">
      <c r="A346" s="15"/>
      <c r="B346" s="252"/>
      <c r="C346" s="253"/>
      <c r="D346" s="232" t="s">
        <v>195</v>
      </c>
      <c r="E346" s="254" t="s">
        <v>1</v>
      </c>
      <c r="F346" s="255" t="s">
        <v>218</v>
      </c>
      <c r="G346" s="253"/>
      <c r="H346" s="256">
        <v>8.8829999999999991</v>
      </c>
      <c r="I346" s="257"/>
      <c r="J346" s="253"/>
      <c r="K346" s="253"/>
      <c r="L346" s="258"/>
      <c r="M346" s="259"/>
      <c r="N346" s="260"/>
      <c r="O346" s="260"/>
      <c r="P346" s="260"/>
      <c r="Q346" s="260"/>
      <c r="R346" s="260"/>
      <c r="S346" s="260"/>
      <c r="T346" s="261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2" t="s">
        <v>195</v>
      </c>
      <c r="AU346" s="262" t="s">
        <v>81</v>
      </c>
      <c r="AV346" s="15" t="s">
        <v>157</v>
      </c>
      <c r="AW346" s="15" t="s">
        <v>30</v>
      </c>
      <c r="AX346" s="15" t="s">
        <v>81</v>
      </c>
      <c r="AY346" s="262" t="s">
        <v>152</v>
      </c>
    </row>
    <row r="347" s="2" customFormat="1" ht="24.15" customHeight="1">
      <c r="A347" s="39"/>
      <c r="B347" s="40"/>
      <c r="C347" s="217" t="s">
        <v>425</v>
      </c>
      <c r="D347" s="217" t="s">
        <v>153</v>
      </c>
      <c r="E347" s="218" t="s">
        <v>465</v>
      </c>
      <c r="F347" s="219" t="s">
        <v>1362</v>
      </c>
      <c r="G347" s="220" t="s">
        <v>826</v>
      </c>
      <c r="H347" s="221">
        <v>13.551</v>
      </c>
      <c r="I347" s="222"/>
      <c r="J347" s="223">
        <f>ROUND(I347*H347,2)</f>
        <v>0</v>
      </c>
      <c r="K347" s="219" t="s">
        <v>1</v>
      </c>
      <c r="L347" s="45"/>
      <c r="M347" s="224" t="s">
        <v>1</v>
      </c>
      <c r="N347" s="225" t="s">
        <v>38</v>
      </c>
      <c r="O347" s="92"/>
      <c r="P347" s="226">
        <f>O347*H347</f>
        <v>0</v>
      </c>
      <c r="Q347" s="226">
        <v>0</v>
      </c>
      <c r="R347" s="226">
        <f>Q347*H347</f>
        <v>0</v>
      </c>
      <c r="S347" s="226">
        <v>0</v>
      </c>
      <c r="T347" s="227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8" t="s">
        <v>157</v>
      </c>
      <c r="AT347" s="228" t="s">
        <v>153</v>
      </c>
      <c r="AU347" s="228" t="s">
        <v>81</v>
      </c>
      <c r="AY347" s="18" t="s">
        <v>152</v>
      </c>
      <c r="BE347" s="229">
        <f>IF(N347="základní",J347,0)</f>
        <v>0</v>
      </c>
      <c r="BF347" s="229">
        <f>IF(N347="snížená",J347,0)</f>
        <v>0</v>
      </c>
      <c r="BG347" s="229">
        <f>IF(N347="zákl. přenesená",J347,0)</f>
        <v>0</v>
      </c>
      <c r="BH347" s="229">
        <f>IF(N347="sníž. přenesená",J347,0)</f>
        <v>0</v>
      </c>
      <c r="BI347" s="229">
        <f>IF(N347="nulová",J347,0)</f>
        <v>0</v>
      </c>
      <c r="BJ347" s="18" t="s">
        <v>81</v>
      </c>
      <c r="BK347" s="229">
        <f>ROUND(I347*H347,2)</f>
        <v>0</v>
      </c>
      <c r="BL347" s="18" t="s">
        <v>157</v>
      </c>
      <c r="BM347" s="228" t="s">
        <v>298</v>
      </c>
    </row>
    <row r="348" s="2" customFormat="1" ht="24.15" customHeight="1">
      <c r="A348" s="39"/>
      <c r="B348" s="40"/>
      <c r="C348" s="217" t="s">
        <v>429</v>
      </c>
      <c r="D348" s="217" t="s">
        <v>153</v>
      </c>
      <c r="E348" s="218" t="s">
        <v>469</v>
      </c>
      <c r="F348" s="219" t="s">
        <v>1363</v>
      </c>
      <c r="G348" s="220" t="s">
        <v>826</v>
      </c>
      <c r="H348" s="221">
        <v>54.204000000000001</v>
      </c>
      <c r="I348" s="222"/>
      <c r="J348" s="223">
        <f>ROUND(I348*H348,2)</f>
        <v>0</v>
      </c>
      <c r="K348" s="219" t="s">
        <v>1</v>
      </c>
      <c r="L348" s="45"/>
      <c r="M348" s="224" t="s">
        <v>1</v>
      </c>
      <c r="N348" s="225" t="s">
        <v>38</v>
      </c>
      <c r="O348" s="92"/>
      <c r="P348" s="226">
        <f>O348*H348</f>
        <v>0</v>
      </c>
      <c r="Q348" s="226">
        <v>0</v>
      </c>
      <c r="R348" s="226">
        <f>Q348*H348</f>
        <v>0</v>
      </c>
      <c r="S348" s="226">
        <v>0</v>
      </c>
      <c r="T348" s="227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8" t="s">
        <v>157</v>
      </c>
      <c r="AT348" s="228" t="s">
        <v>153</v>
      </c>
      <c r="AU348" s="228" t="s">
        <v>81</v>
      </c>
      <c r="AY348" s="18" t="s">
        <v>152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18" t="s">
        <v>81</v>
      </c>
      <c r="BK348" s="229">
        <f>ROUND(I348*H348,2)</f>
        <v>0</v>
      </c>
      <c r="BL348" s="18" t="s">
        <v>157</v>
      </c>
      <c r="BM348" s="228" t="s">
        <v>464</v>
      </c>
    </row>
    <row r="349" s="14" customFormat="1">
      <c r="A349" s="14"/>
      <c r="B349" s="241"/>
      <c r="C349" s="242"/>
      <c r="D349" s="232" t="s">
        <v>195</v>
      </c>
      <c r="E349" s="243" t="s">
        <v>1</v>
      </c>
      <c r="F349" s="244" t="s">
        <v>2390</v>
      </c>
      <c r="G349" s="242"/>
      <c r="H349" s="245">
        <v>54.204000000000001</v>
      </c>
      <c r="I349" s="246"/>
      <c r="J349" s="242"/>
      <c r="K349" s="242"/>
      <c r="L349" s="247"/>
      <c r="M349" s="248"/>
      <c r="N349" s="249"/>
      <c r="O349" s="249"/>
      <c r="P349" s="249"/>
      <c r="Q349" s="249"/>
      <c r="R349" s="249"/>
      <c r="S349" s="249"/>
      <c r="T349" s="25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1" t="s">
        <v>195</v>
      </c>
      <c r="AU349" s="251" t="s">
        <v>81</v>
      </c>
      <c r="AV349" s="14" t="s">
        <v>83</v>
      </c>
      <c r="AW349" s="14" t="s">
        <v>30</v>
      </c>
      <c r="AX349" s="14" t="s">
        <v>73</v>
      </c>
      <c r="AY349" s="251" t="s">
        <v>152</v>
      </c>
    </row>
    <row r="350" s="15" customFormat="1">
      <c r="A350" s="15"/>
      <c r="B350" s="252"/>
      <c r="C350" s="253"/>
      <c r="D350" s="232" t="s">
        <v>195</v>
      </c>
      <c r="E350" s="254" t="s">
        <v>1</v>
      </c>
      <c r="F350" s="255" t="s">
        <v>218</v>
      </c>
      <c r="G350" s="253"/>
      <c r="H350" s="256">
        <v>54.204000000000001</v>
      </c>
      <c r="I350" s="257"/>
      <c r="J350" s="253"/>
      <c r="K350" s="253"/>
      <c r="L350" s="258"/>
      <c r="M350" s="259"/>
      <c r="N350" s="260"/>
      <c r="O350" s="260"/>
      <c r="P350" s="260"/>
      <c r="Q350" s="260"/>
      <c r="R350" s="260"/>
      <c r="S350" s="260"/>
      <c r="T350" s="261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2" t="s">
        <v>195</v>
      </c>
      <c r="AU350" s="262" t="s">
        <v>81</v>
      </c>
      <c r="AV350" s="15" t="s">
        <v>157</v>
      </c>
      <c r="AW350" s="15" t="s">
        <v>30</v>
      </c>
      <c r="AX350" s="15" t="s">
        <v>81</v>
      </c>
      <c r="AY350" s="262" t="s">
        <v>152</v>
      </c>
    </row>
    <row r="351" s="2" customFormat="1" ht="14.4" customHeight="1">
      <c r="A351" s="39"/>
      <c r="B351" s="40"/>
      <c r="C351" s="217" t="s">
        <v>433</v>
      </c>
      <c r="D351" s="217" t="s">
        <v>153</v>
      </c>
      <c r="E351" s="218" t="s">
        <v>473</v>
      </c>
      <c r="F351" s="219" t="s">
        <v>1365</v>
      </c>
      <c r="G351" s="220" t="s">
        <v>826</v>
      </c>
      <c r="H351" s="221">
        <v>13.551</v>
      </c>
      <c r="I351" s="222"/>
      <c r="J351" s="223">
        <f>ROUND(I351*H351,2)</f>
        <v>0</v>
      </c>
      <c r="K351" s="219" t="s">
        <v>160</v>
      </c>
      <c r="L351" s="45"/>
      <c r="M351" s="224" t="s">
        <v>1</v>
      </c>
      <c r="N351" s="225" t="s">
        <v>38</v>
      </c>
      <c r="O351" s="92"/>
      <c r="P351" s="226">
        <f>O351*H351</f>
        <v>0</v>
      </c>
      <c r="Q351" s="226">
        <v>0</v>
      </c>
      <c r="R351" s="226">
        <f>Q351*H351</f>
        <v>0</v>
      </c>
      <c r="S351" s="226">
        <v>0</v>
      </c>
      <c r="T351" s="227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8" t="s">
        <v>157</v>
      </c>
      <c r="AT351" s="228" t="s">
        <v>153</v>
      </c>
      <c r="AU351" s="228" t="s">
        <v>81</v>
      </c>
      <c r="AY351" s="18" t="s">
        <v>152</v>
      </c>
      <c r="BE351" s="229">
        <f>IF(N351="základní",J351,0)</f>
        <v>0</v>
      </c>
      <c r="BF351" s="229">
        <f>IF(N351="snížená",J351,0)</f>
        <v>0</v>
      </c>
      <c r="BG351" s="229">
        <f>IF(N351="zákl. přenesená",J351,0)</f>
        <v>0</v>
      </c>
      <c r="BH351" s="229">
        <f>IF(N351="sníž. přenesená",J351,0)</f>
        <v>0</v>
      </c>
      <c r="BI351" s="229">
        <f>IF(N351="nulová",J351,0)</f>
        <v>0</v>
      </c>
      <c r="BJ351" s="18" t="s">
        <v>81</v>
      </c>
      <c r="BK351" s="229">
        <f>ROUND(I351*H351,2)</f>
        <v>0</v>
      </c>
      <c r="BL351" s="18" t="s">
        <v>157</v>
      </c>
      <c r="BM351" s="228" t="s">
        <v>472</v>
      </c>
    </row>
    <row r="352" s="2" customFormat="1" ht="24.15" customHeight="1">
      <c r="A352" s="39"/>
      <c r="B352" s="40"/>
      <c r="C352" s="217" t="s">
        <v>437</v>
      </c>
      <c r="D352" s="217" t="s">
        <v>153</v>
      </c>
      <c r="E352" s="218" t="s">
        <v>477</v>
      </c>
      <c r="F352" s="219" t="s">
        <v>2128</v>
      </c>
      <c r="G352" s="220" t="s">
        <v>826</v>
      </c>
      <c r="H352" s="221">
        <v>13.551</v>
      </c>
      <c r="I352" s="222"/>
      <c r="J352" s="223">
        <f>ROUND(I352*H352,2)</f>
        <v>0</v>
      </c>
      <c r="K352" s="219" t="s">
        <v>1</v>
      </c>
      <c r="L352" s="45"/>
      <c r="M352" s="224" t="s">
        <v>1</v>
      </c>
      <c r="N352" s="225" t="s">
        <v>38</v>
      </c>
      <c r="O352" s="92"/>
      <c r="P352" s="226">
        <f>O352*H352</f>
        <v>0</v>
      </c>
      <c r="Q352" s="226">
        <v>0</v>
      </c>
      <c r="R352" s="226">
        <f>Q352*H352</f>
        <v>0</v>
      </c>
      <c r="S352" s="226">
        <v>0</v>
      </c>
      <c r="T352" s="227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8" t="s">
        <v>157</v>
      </c>
      <c r="AT352" s="228" t="s">
        <v>153</v>
      </c>
      <c r="AU352" s="228" t="s">
        <v>81</v>
      </c>
      <c r="AY352" s="18" t="s">
        <v>152</v>
      </c>
      <c r="BE352" s="229">
        <f>IF(N352="základní",J352,0)</f>
        <v>0</v>
      </c>
      <c r="BF352" s="229">
        <f>IF(N352="snížená",J352,0)</f>
        <v>0</v>
      </c>
      <c r="BG352" s="229">
        <f>IF(N352="zákl. přenesená",J352,0)</f>
        <v>0</v>
      </c>
      <c r="BH352" s="229">
        <f>IF(N352="sníž. přenesená",J352,0)</f>
        <v>0</v>
      </c>
      <c r="BI352" s="229">
        <f>IF(N352="nulová",J352,0)</f>
        <v>0</v>
      </c>
      <c r="BJ352" s="18" t="s">
        <v>81</v>
      </c>
      <c r="BK352" s="229">
        <f>ROUND(I352*H352,2)</f>
        <v>0</v>
      </c>
      <c r="BL352" s="18" t="s">
        <v>157</v>
      </c>
      <c r="BM352" s="228" t="s">
        <v>480</v>
      </c>
    </row>
    <row r="353" s="2" customFormat="1" ht="14.4" customHeight="1">
      <c r="A353" s="39"/>
      <c r="B353" s="40"/>
      <c r="C353" s="217" t="s">
        <v>441</v>
      </c>
      <c r="D353" s="217" t="s">
        <v>153</v>
      </c>
      <c r="E353" s="218" t="s">
        <v>481</v>
      </c>
      <c r="F353" s="219" t="s">
        <v>482</v>
      </c>
      <c r="G353" s="220" t="s">
        <v>210</v>
      </c>
      <c r="H353" s="221">
        <v>1</v>
      </c>
      <c r="I353" s="222"/>
      <c r="J353" s="223">
        <f>ROUND(I353*H353,2)</f>
        <v>0</v>
      </c>
      <c r="K353" s="219" t="s">
        <v>1</v>
      </c>
      <c r="L353" s="45"/>
      <c r="M353" s="224" t="s">
        <v>1</v>
      </c>
      <c r="N353" s="225" t="s">
        <v>38</v>
      </c>
      <c r="O353" s="92"/>
      <c r="P353" s="226">
        <f>O353*H353</f>
        <v>0</v>
      </c>
      <c r="Q353" s="226">
        <v>0</v>
      </c>
      <c r="R353" s="226">
        <f>Q353*H353</f>
        <v>0</v>
      </c>
      <c r="S353" s="226">
        <v>0</v>
      </c>
      <c r="T353" s="227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8" t="s">
        <v>157</v>
      </c>
      <c r="AT353" s="228" t="s">
        <v>153</v>
      </c>
      <c r="AU353" s="228" t="s">
        <v>81</v>
      </c>
      <c r="AY353" s="18" t="s">
        <v>152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8" t="s">
        <v>81</v>
      </c>
      <c r="BK353" s="229">
        <f>ROUND(I353*H353,2)</f>
        <v>0</v>
      </c>
      <c r="BL353" s="18" t="s">
        <v>157</v>
      </c>
      <c r="BM353" s="228" t="s">
        <v>498</v>
      </c>
    </row>
    <row r="354" s="12" customFormat="1" ht="25.92" customHeight="1">
      <c r="A354" s="12"/>
      <c r="B354" s="203"/>
      <c r="C354" s="204"/>
      <c r="D354" s="205" t="s">
        <v>72</v>
      </c>
      <c r="E354" s="206" t="s">
        <v>248</v>
      </c>
      <c r="F354" s="206" t="s">
        <v>1367</v>
      </c>
      <c r="G354" s="204"/>
      <c r="H354" s="204"/>
      <c r="I354" s="207"/>
      <c r="J354" s="208">
        <f>BK354</f>
        <v>0</v>
      </c>
      <c r="K354" s="204"/>
      <c r="L354" s="209"/>
      <c r="M354" s="210"/>
      <c r="N354" s="211"/>
      <c r="O354" s="211"/>
      <c r="P354" s="212">
        <f>SUM(P355:P406)</f>
        <v>0</v>
      </c>
      <c r="Q354" s="211"/>
      <c r="R354" s="212">
        <f>SUM(R355:R406)</f>
        <v>0</v>
      </c>
      <c r="S354" s="211"/>
      <c r="T354" s="213">
        <f>SUM(T355:T406)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4" t="s">
        <v>81</v>
      </c>
      <c r="AT354" s="215" t="s">
        <v>72</v>
      </c>
      <c r="AU354" s="215" t="s">
        <v>73</v>
      </c>
      <c r="AY354" s="214" t="s">
        <v>152</v>
      </c>
      <c r="BK354" s="216">
        <f>SUM(BK355:BK406)</f>
        <v>0</v>
      </c>
    </row>
    <row r="355" s="2" customFormat="1" ht="37.8" customHeight="1">
      <c r="A355" s="39"/>
      <c r="B355" s="40"/>
      <c r="C355" s="217" t="s">
        <v>445</v>
      </c>
      <c r="D355" s="217" t="s">
        <v>153</v>
      </c>
      <c r="E355" s="218" t="s">
        <v>488</v>
      </c>
      <c r="F355" s="219" t="s">
        <v>1368</v>
      </c>
      <c r="G355" s="220" t="s">
        <v>175</v>
      </c>
      <c r="H355" s="221">
        <v>420</v>
      </c>
      <c r="I355" s="222"/>
      <c r="J355" s="223">
        <f>ROUND(I355*H355,2)</f>
        <v>0</v>
      </c>
      <c r="K355" s="219" t="s">
        <v>1</v>
      </c>
      <c r="L355" s="45"/>
      <c r="M355" s="224" t="s">
        <v>1</v>
      </c>
      <c r="N355" s="225" t="s">
        <v>38</v>
      </c>
      <c r="O355" s="92"/>
      <c r="P355" s="226">
        <f>O355*H355</f>
        <v>0</v>
      </c>
      <c r="Q355" s="226">
        <v>0</v>
      </c>
      <c r="R355" s="226">
        <f>Q355*H355</f>
        <v>0</v>
      </c>
      <c r="S355" s="226">
        <v>0</v>
      </c>
      <c r="T355" s="227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8" t="s">
        <v>157</v>
      </c>
      <c r="AT355" s="228" t="s">
        <v>153</v>
      </c>
      <c r="AU355" s="228" t="s">
        <v>81</v>
      </c>
      <c r="AY355" s="18" t="s">
        <v>152</v>
      </c>
      <c r="BE355" s="229">
        <f>IF(N355="základní",J355,0)</f>
        <v>0</v>
      </c>
      <c r="BF355" s="229">
        <f>IF(N355="snížená",J355,0)</f>
        <v>0</v>
      </c>
      <c r="BG355" s="229">
        <f>IF(N355="zákl. přenesená",J355,0)</f>
        <v>0</v>
      </c>
      <c r="BH355" s="229">
        <f>IF(N355="sníž. přenesená",J355,0)</f>
        <v>0</v>
      </c>
      <c r="BI355" s="229">
        <f>IF(N355="nulová",J355,0)</f>
        <v>0</v>
      </c>
      <c r="BJ355" s="18" t="s">
        <v>81</v>
      </c>
      <c r="BK355" s="229">
        <f>ROUND(I355*H355,2)</f>
        <v>0</v>
      </c>
      <c r="BL355" s="18" t="s">
        <v>157</v>
      </c>
      <c r="BM355" s="228" t="s">
        <v>522</v>
      </c>
    </row>
    <row r="356" s="13" customFormat="1">
      <c r="A356" s="13"/>
      <c r="B356" s="230"/>
      <c r="C356" s="231"/>
      <c r="D356" s="232" t="s">
        <v>195</v>
      </c>
      <c r="E356" s="233" t="s">
        <v>1</v>
      </c>
      <c r="F356" s="234" t="s">
        <v>2391</v>
      </c>
      <c r="G356" s="231"/>
      <c r="H356" s="233" t="s">
        <v>1</v>
      </c>
      <c r="I356" s="235"/>
      <c r="J356" s="231"/>
      <c r="K356" s="231"/>
      <c r="L356" s="236"/>
      <c r="M356" s="237"/>
      <c r="N356" s="238"/>
      <c r="O356" s="238"/>
      <c r="P356" s="238"/>
      <c r="Q356" s="238"/>
      <c r="R356" s="238"/>
      <c r="S356" s="238"/>
      <c r="T356" s="23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0" t="s">
        <v>195</v>
      </c>
      <c r="AU356" s="240" t="s">
        <v>81</v>
      </c>
      <c r="AV356" s="13" t="s">
        <v>81</v>
      </c>
      <c r="AW356" s="13" t="s">
        <v>30</v>
      </c>
      <c r="AX356" s="13" t="s">
        <v>73</v>
      </c>
      <c r="AY356" s="240" t="s">
        <v>152</v>
      </c>
    </row>
    <row r="357" s="13" customFormat="1">
      <c r="A357" s="13"/>
      <c r="B357" s="230"/>
      <c r="C357" s="231"/>
      <c r="D357" s="232" t="s">
        <v>195</v>
      </c>
      <c r="E357" s="233" t="s">
        <v>1</v>
      </c>
      <c r="F357" s="234" t="s">
        <v>2392</v>
      </c>
      <c r="G357" s="231"/>
      <c r="H357" s="233" t="s">
        <v>1</v>
      </c>
      <c r="I357" s="235"/>
      <c r="J357" s="231"/>
      <c r="K357" s="231"/>
      <c r="L357" s="236"/>
      <c r="M357" s="237"/>
      <c r="N357" s="238"/>
      <c r="O357" s="238"/>
      <c r="P357" s="238"/>
      <c r="Q357" s="238"/>
      <c r="R357" s="238"/>
      <c r="S357" s="238"/>
      <c r="T357" s="23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0" t="s">
        <v>195</v>
      </c>
      <c r="AU357" s="240" t="s">
        <v>81</v>
      </c>
      <c r="AV357" s="13" t="s">
        <v>81</v>
      </c>
      <c r="AW357" s="13" t="s">
        <v>30</v>
      </c>
      <c r="AX357" s="13" t="s">
        <v>73</v>
      </c>
      <c r="AY357" s="240" t="s">
        <v>152</v>
      </c>
    </row>
    <row r="358" s="14" customFormat="1">
      <c r="A358" s="14"/>
      <c r="B358" s="241"/>
      <c r="C358" s="242"/>
      <c r="D358" s="232" t="s">
        <v>195</v>
      </c>
      <c r="E358" s="243" t="s">
        <v>1</v>
      </c>
      <c r="F358" s="244" t="s">
        <v>2393</v>
      </c>
      <c r="G358" s="242"/>
      <c r="H358" s="245">
        <v>366.30000000000001</v>
      </c>
      <c r="I358" s="246"/>
      <c r="J358" s="242"/>
      <c r="K358" s="242"/>
      <c r="L358" s="247"/>
      <c r="M358" s="248"/>
      <c r="N358" s="249"/>
      <c r="O358" s="249"/>
      <c r="P358" s="249"/>
      <c r="Q358" s="249"/>
      <c r="R358" s="249"/>
      <c r="S358" s="249"/>
      <c r="T358" s="25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1" t="s">
        <v>195</v>
      </c>
      <c r="AU358" s="251" t="s">
        <v>81</v>
      </c>
      <c r="AV358" s="14" t="s">
        <v>83</v>
      </c>
      <c r="AW358" s="14" t="s">
        <v>30</v>
      </c>
      <c r="AX358" s="14" t="s">
        <v>73</v>
      </c>
      <c r="AY358" s="251" t="s">
        <v>152</v>
      </c>
    </row>
    <row r="359" s="13" customFormat="1">
      <c r="A359" s="13"/>
      <c r="B359" s="230"/>
      <c r="C359" s="231"/>
      <c r="D359" s="232" t="s">
        <v>195</v>
      </c>
      <c r="E359" s="233" t="s">
        <v>1</v>
      </c>
      <c r="F359" s="234" t="s">
        <v>2394</v>
      </c>
      <c r="G359" s="231"/>
      <c r="H359" s="233" t="s">
        <v>1</v>
      </c>
      <c r="I359" s="235"/>
      <c r="J359" s="231"/>
      <c r="K359" s="231"/>
      <c r="L359" s="236"/>
      <c r="M359" s="237"/>
      <c r="N359" s="238"/>
      <c r="O359" s="238"/>
      <c r="P359" s="238"/>
      <c r="Q359" s="238"/>
      <c r="R359" s="238"/>
      <c r="S359" s="238"/>
      <c r="T359" s="23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0" t="s">
        <v>195</v>
      </c>
      <c r="AU359" s="240" t="s">
        <v>81</v>
      </c>
      <c r="AV359" s="13" t="s">
        <v>81</v>
      </c>
      <c r="AW359" s="13" t="s">
        <v>30</v>
      </c>
      <c r="AX359" s="13" t="s">
        <v>73</v>
      </c>
      <c r="AY359" s="240" t="s">
        <v>152</v>
      </c>
    </row>
    <row r="360" s="14" customFormat="1">
      <c r="A360" s="14"/>
      <c r="B360" s="241"/>
      <c r="C360" s="242"/>
      <c r="D360" s="232" t="s">
        <v>195</v>
      </c>
      <c r="E360" s="243" t="s">
        <v>1</v>
      </c>
      <c r="F360" s="244" t="s">
        <v>2395</v>
      </c>
      <c r="G360" s="242"/>
      <c r="H360" s="245">
        <v>53.700000000000003</v>
      </c>
      <c r="I360" s="246"/>
      <c r="J360" s="242"/>
      <c r="K360" s="242"/>
      <c r="L360" s="247"/>
      <c r="M360" s="248"/>
      <c r="N360" s="249"/>
      <c r="O360" s="249"/>
      <c r="P360" s="249"/>
      <c r="Q360" s="249"/>
      <c r="R360" s="249"/>
      <c r="S360" s="249"/>
      <c r="T360" s="25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1" t="s">
        <v>195</v>
      </c>
      <c r="AU360" s="251" t="s">
        <v>81</v>
      </c>
      <c r="AV360" s="14" t="s">
        <v>83</v>
      </c>
      <c r="AW360" s="14" t="s">
        <v>30</v>
      </c>
      <c r="AX360" s="14" t="s">
        <v>73</v>
      </c>
      <c r="AY360" s="251" t="s">
        <v>152</v>
      </c>
    </row>
    <row r="361" s="15" customFormat="1">
      <c r="A361" s="15"/>
      <c r="B361" s="252"/>
      <c r="C361" s="253"/>
      <c r="D361" s="232" t="s">
        <v>195</v>
      </c>
      <c r="E361" s="254" t="s">
        <v>1</v>
      </c>
      <c r="F361" s="255" t="s">
        <v>218</v>
      </c>
      <c r="G361" s="253"/>
      <c r="H361" s="256">
        <v>420</v>
      </c>
      <c r="I361" s="257"/>
      <c r="J361" s="253"/>
      <c r="K361" s="253"/>
      <c r="L361" s="258"/>
      <c r="M361" s="259"/>
      <c r="N361" s="260"/>
      <c r="O361" s="260"/>
      <c r="P361" s="260"/>
      <c r="Q361" s="260"/>
      <c r="R361" s="260"/>
      <c r="S361" s="260"/>
      <c r="T361" s="261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2" t="s">
        <v>195</v>
      </c>
      <c r="AU361" s="262" t="s">
        <v>81</v>
      </c>
      <c r="AV361" s="15" t="s">
        <v>157</v>
      </c>
      <c r="AW361" s="15" t="s">
        <v>30</v>
      </c>
      <c r="AX361" s="15" t="s">
        <v>81</v>
      </c>
      <c r="AY361" s="262" t="s">
        <v>152</v>
      </c>
    </row>
    <row r="362" s="2" customFormat="1" ht="14.4" customHeight="1">
      <c r="A362" s="39"/>
      <c r="B362" s="40"/>
      <c r="C362" s="217" t="s">
        <v>449</v>
      </c>
      <c r="D362" s="217" t="s">
        <v>153</v>
      </c>
      <c r="E362" s="218" t="s">
        <v>505</v>
      </c>
      <c r="F362" s="219" t="s">
        <v>506</v>
      </c>
      <c r="G362" s="220" t="s">
        <v>175</v>
      </c>
      <c r="H362" s="221">
        <v>1147.21</v>
      </c>
      <c r="I362" s="222"/>
      <c r="J362" s="223">
        <f>ROUND(I362*H362,2)</f>
        <v>0</v>
      </c>
      <c r="K362" s="219" t="s">
        <v>160</v>
      </c>
      <c r="L362" s="45"/>
      <c r="M362" s="224" t="s">
        <v>1</v>
      </c>
      <c r="N362" s="225" t="s">
        <v>38</v>
      </c>
      <c r="O362" s="92"/>
      <c r="P362" s="226">
        <f>O362*H362</f>
        <v>0</v>
      </c>
      <c r="Q362" s="226">
        <v>0</v>
      </c>
      <c r="R362" s="226">
        <f>Q362*H362</f>
        <v>0</v>
      </c>
      <c r="S362" s="226">
        <v>0</v>
      </c>
      <c r="T362" s="227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8" t="s">
        <v>157</v>
      </c>
      <c r="AT362" s="228" t="s">
        <v>153</v>
      </c>
      <c r="AU362" s="228" t="s">
        <v>81</v>
      </c>
      <c r="AY362" s="18" t="s">
        <v>152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18" t="s">
        <v>81</v>
      </c>
      <c r="BK362" s="229">
        <f>ROUND(I362*H362,2)</f>
        <v>0</v>
      </c>
      <c r="BL362" s="18" t="s">
        <v>157</v>
      </c>
      <c r="BM362" s="228" t="s">
        <v>531</v>
      </c>
    </row>
    <row r="363" s="13" customFormat="1">
      <c r="A363" s="13"/>
      <c r="B363" s="230"/>
      <c r="C363" s="231"/>
      <c r="D363" s="232" t="s">
        <v>195</v>
      </c>
      <c r="E363" s="233" t="s">
        <v>1</v>
      </c>
      <c r="F363" s="234" t="s">
        <v>2391</v>
      </c>
      <c r="G363" s="231"/>
      <c r="H363" s="233" t="s">
        <v>1</v>
      </c>
      <c r="I363" s="235"/>
      <c r="J363" s="231"/>
      <c r="K363" s="231"/>
      <c r="L363" s="236"/>
      <c r="M363" s="237"/>
      <c r="N363" s="238"/>
      <c r="O363" s="238"/>
      <c r="P363" s="238"/>
      <c r="Q363" s="238"/>
      <c r="R363" s="238"/>
      <c r="S363" s="238"/>
      <c r="T363" s="23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0" t="s">
        <v>195</v>
      </c>
      <c r="AU363" s="240" t="s">
        <v>81</v>
      </c>
      <c r="AV363" s="13" t="s">
        <v>81</v>
      </c>
      <c r="AW363" s="13" t="s">
        <v>30</v>
      </c>
      <c r="AX363" s="13" t="s">
        <v>73</v>
      </c>
      <c r="AY363" s="240" t="s">
        <v>152</v>
      </c>
    </row>
    <row r="364" s="13" customFormat="1">
      <c r="A364" s="13"/>
      <c r="B364" s="230"/>
      <c r="C364" s="231"/>
      <c r="D364" s="232" t="s">
        <v>195</v>
      </c>
      <c r="E364" s="233" t="s">
        <v>1</v>
      </c>
      <c r="F364" s="234" t="s">
        <v>2392</v>
      </c>
      <c r="G364" s="231"/>
      <c r="H364" s="233" t="s">
        <v>1</v>
      </c>
      <c r="I364" s="235"/>
      <c r="J364" s="231"/>
      <c r="K364" s="231"/>
      <c r="L364" s="236"/>
      <c r="M364" s="237"/>
      <c r="N364" s="238"/>
      <c r="O364" s="238"/>
      <c r="P364" s="238"/>
      <c r="Q364" s="238"/>
      <c r="R364" s="238"/>
      <c r="S364" s="238"/>
      <c r="T364" s="23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0" t="s">
        <v>195</v>
      </c>
      <c r="AU364" s="240" t="s">
        <v>81</v>
      </c>
      <c r="AV364" s="13" t="s">
        <v>81</v>
      </c>
      <c r="AW364" s="13" t="s">
        <v>30</v>
      </c>
      <c r="AX364" s="13" t="s">
        <v>73</v>
      </c>
      <c r="AY364" s="240" t="s">
        <v>152</v>
      </c>
    </row>
    <row r="365" s="14" customFormat="1">
      <c r="A365" s="14"/>
      <c r="B365" s="241"/>
      <c r="C365" s="242"/>
      <c r="D365" s="232" t="s">
        <v>195</v>
      </c>
      <c r="E365" s="243" t="s">
        <v>1</v>
      </c>
      <c r="F365" s="244" t="s">
        <v>2396</v>
      </c>
      <c r="G365" s="242"/>
      <c r="H365" s="245">
        <v>1098.0899999999999</v>
      </c>
      <c r="I365" s="246"/>
      <c r="J365" s="242"/>
      <c r="K365" s="242"/>
      <c r="L365" s="247"/>
      <c r="M365" s="248"/>
      <c r="N365" s="249"/>
      <c r="O365" s="249"/>
      <c r="P365" s="249"/>
      <c r="Q365" s="249"/>
      <c r="R365" s="249"/>
      <c r="S365" s="249"/>
      <c r="T365" s="25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1" t="s">
        <v>195</v>
      </c>
      <c r="AU365" s="251" t="s">
        <v>81</v>
      </c>
      <c r="AV365" s="14" t="s">
        <v>83</v>
      </c>
      <c r="AW365" s="14" t="s">
        <v>30</v>
      </c>
      <c r="AX365" s="14" t="s">
        <v>73</v>
      </c>
      <c r="AY365" s="251" t="s">
        <v>152</v>
      </c>
    </row>
    <row r="366" s="14" customFormat="1">
      <c r="A366" s="14"/>
      <c r="B366" s="241"/>
      <c r="C366" s="242"/>
      <c r="D366" s="232" t="s">
        <v>195</v>
      </c>
      <c r="E366" s="243" t="s">
        <v>1</v>
      </c>
      <c r="F366" s="244" t="s">
        <v>2397</v>
      </c>
      <c r="G366" s="242"/>
      <c r="H366" s="245">
        <v>49.119999999999997</v>
      </c>
      <c r="I366" s="246"/>
      <c r="J366" s="242"/>
      <c r="K366" s="242"/>
      <c r="L366" s="247"/>
      <c r="M366" s="248"/>
      <c r="N366" s="249"/>
      <c r="O366" s="249"/>
      <c r="P366" s="249"/>
      <c r="Q366" s="249"/>
      <c r="R366" s="249"/>
      <c r="S366" s="249"/>
      <c r="T366" s="25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1" t="s">
        <v>195</v>
      </c>
      <c r="AU366" s="251" t="s">
        <v>81</v>
      </c>
      <c r="AV366" s="14" t="s">
        <v>83</v>
      </c>
      <c r="AW366" s="14" t="s">
        <v>30</v>
      </c>
      <c r="AX366" s="14" t="s">
        <v>73</v>
      </c>
      <c r="AY366" s="251" t="s">
        <v>152</v>
      </c>
    </row>
    <row r="367" s="15" customFormat="1">
      <c r="A367" s="15"/>
      <c r="B367" s="252"/>
      <c r="C367" s="253"/>
      <c r="D367" s="232" t="s">
        <v>195</v>
      </c>
      <c r="E367" s="254" t="s">
        <v>1</v>
      </c>
      <c r="F367" s="255" t="s">
        <v>218</v>
      </c>
      <c r="G367" s="253"/>
      <c r="H367" s="256">
        <v>1147.21</v>
      </c>
      <c r="I367" s="257"/>
      <c r="J367" s="253"/>
      <c r="K367" s="253"/>
      <c r="L367" s="258"/>
      <c r="M367" s="259"/>
      <c r="N367" s="260"/>
      <c r="O367" s="260"/>
      <c r="P367" s="260"/>
      <c r="Q367" s="260"/>
      <c r="R367" s="260"/>
      <c r="S367" s="260"/>
      <c r="T367" s="261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2" t="s">
        <v>195</v>
      </c>
      <c r="AU367" s="262" t="s">
        <v>81</v>
      </c>
      <c r="AV367" s="15" t="s">
        <v>157</v>
      </c>
      <c r="AW367" s="15" t="s">
        <v>30</v>
      </c>
      <c r="AX367" s="15" t="s">
        <v>81</v>
      </c>
      <c r="AY367" s="262" t="s">
        <v>152</v>
      </c>
    </row>
    <row r="368" s="2" customFormat="1" ht="14.4" customHeight="1">
      <c r="A368" s="39"/>
      <c r="B368" s="40"/>
      <c r="C368" s="217" t="s">
        <v>453</v>
      </c>
      <c r="D368" s="217" t="s">
        <v>153</v>
      </c>
      <c r="E368" s="218" t="s">
        <v>515</v>
      </c>
      <c r="F368" s="219" t="s">
        <v>516</v>
      </c>
      <c r="G368" s="220" t="s">
        <v>175</v>
      </c>
      <c r="H368" s="221">
        <v>415.14999999999998</v>
      </c>
      <c r="I368" s="222"/>
      <c r="J368" s="223">
        <f>ROUND(I368*H368,2)</f>
        <v>0</v>
      </c>
      <c r="K368" s="219" t="s">
        <v>160</v>
      </c>
      <c r="L368" s="45"/>
      <c r="M368" s="224" t="s">
        <v>1</v>
      </c>
      <c r="N368" s="225" t="s">
        <v>38</v>
      </c>
      <c r="O368" s="92"/>
      <c r="P368" s="226">
        <f>O368*H368</f>
        <v>0</v>
      </c>
      <c r="Q368" s="226">
        <v>0</v>
      </c>
      <c r="R368" s="226">
        <f>Q368*H368</f>
        <v>0</v>
      </c>
      <c r="S368" s="226">
        <v>0</v>
      </c>
      <c r="T368" s="227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8" t="s">
        <v>157</v>
      </c>
      <c r="AT368" s="228" t="s">
        <v>153</v>
      </c>
      <c r="AU368" s="228" t="s">
        <v>81</v>
      </c>
      <c r="AY368" s="18" t="s">
        <v>152</v>
      </c>
      <c r="BE368" s="229">
        <f>IF(N368="základní",J368,0)</f>
        <v>0</v>
      </c>
      <c r="BF368" s="229">
        <f>IF(N368="snížená",J368,0)</f>
        <v>0</v>
      </c>
      <c r="BG368" s="229">
        <f>IF(N368="zákl. přenesená",J368,0)</f>
        <v>0</v>
      </c>
      <c r="BH368" s="229">
        <f>IF(N368="sníž. přenesená",J368,0)</f>
        <v>0</v>
      </c>
      <c r="BI368" s="229">
        <f>IF(N368="nulová",J368,0)</f>
        <v>0</v>
      </c>
      <c r="BJ368" s="18" t="s">
        <v>81</v>
      </c>
      <c r="BK368" s="229">
        <f>ROUND(I368*H368,2)</f>
        <v>0</v>
      </c>
      <c r="BL368" s="18" t="s">
        <v>157</v>
      </c>
      <c r="BM368" s="228" t="s">
        <v>309</v>
      </c>
    </row>
    <row r="369" s="14" customFormat="1">
      <c r="A369" s="14"/>
      <c r="B369" s="241"/>
      <c r="C369" s="242"/>
      <c r="D369" s="232" t="s">
        <v>195</v>
      </c>
      <c r="E369" s="243" t="s">
        <v>1</v>
      </c>
      <c r="F369" s="244" t="s">
        <v>2398</v>
      </c>
      <c r="G369" s="242"/>
      <c r="H369" s="245">
        <v>366.02999999999997</v>
      </c>
      <c r="I369" s="246"/>
      <c r="J369" s="242"/>
      <c r="K369" s="242"/>
      <c r="L369" s="247"/>
      <c r="M369" s="248"/>
      <c r="N369" s="249"/>
      <c r="O369" s="249"/>
      <c r="P369" s="249"/>
      <c r="Q369" s="249"/>
      <c r="R369" s="249"/>
      <c r="S369" s="249"/>
      <c r="T369" s="25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1" t="s">
        <v>195</v>
      </c>
      <c r="AU369" s="251" t="s">
        <v>81</v>
      </c>
      <c r="AV369" s="14" t="s">
        <v>83</v>
      </c>
      <c r="AW369" s="14" t="s">
        <v>30</v>
      </c>
      <c r="AX369" s="14" t="s">
        <v>73</v>
      </c>
      <c r="AY369" s="251" t="s">
        <v>152</v>
      </c>
    </row>
    <row r="370" s="14" customFormat="1">
      <c r="A370" s="14"/>
      <c r="B370" s="241"/>
      <c r="C370" s="242"/>
      <c r="D370" s="232" t="s">
        <v>195</v>
      </c>
      <c r="E370" s="243" t="s">
        <v>1</v>
      </c>
      <c r="F370" s="244" t="s">
        <v>2397</v>
      </c>
      <c r="G370" s="242"/>
      <c r="H370" s="245">
        <v>49.119999999999997</v>
      </c>
      <c r="I370" s="246"/>
      <c r="J370" s="242"/>
      <c r="K370" s="242"/>
      <c r="L370" s="247"/>
      <c r="M370" s="248"/>
      <c r="N370" s="249"/>
      <c r="O370" s="249"/>
      <c r="P370" s="249"/>
      <c r="Q370" s="249"/>
      <c r="R370" s="249"/>
      <c r="S370" s="249"/>
      <c r="T370" s="25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1" t="s">
        <v>195</v>
      </c>
      <c r="AU370" s="251" t="s">
        <v>81</v>
      </c>
      <c r="AV370" s="14" t="s">
        <v>83</v>
      </c>
      <c r="AW370" s="14" t="s">
        <v>30</v>
      </c>
      <c r="AX370" s="14" t="s">
        <v>73</v>
      </c>
      <c r="AY370" s="251" t="s">
        <v>152</v>
      </c>
    </row>
    <row r="371" s="15" customFormat="1">
      <c r="A371" s="15"/>
      <c r="B371" s="252"/>
      <c r="C371" s="253"/>
      <c r="D371" s="232" t="s">
        <v>195</v>
      </c>
      <c r="E371" s="254" t="s">
        <v>1</v>
      </c>
      <c r="F371" s="255" t="s">
        <v>218</v>
      </c>
      <c r="G371" s="253"/>
      <c r="H371" s="256">
        <v>415.14999999999998</v>
      </c>
      <c r="I371" s="257"/>
      <c r="J371" s="253"/>
      <c r="K371" s="253"/>
      <c r="L371" s="258"/>
      <c r="M371" s="259"/>
      <c r="N371" s="260"/>
      <c r="O371" s="260"/>
      <c r="P371" s="260"/>
      <c r="Q371" s="260"/>
      <c r="R371" s="260"/>
      <c r="S371" s="260"/>
      <c r="T371" s="261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2" t="s">
        <v>195</v>
      </c>
      <c r="AU371" s="262" t="s">
        <v>81</v>
      </c>
      <c r="AV371" s="15" t="s">
        <v>157</v>
      </c>
      <c r="AW371" s="15" t="s">
        <v>30</v>
      </c>
      <c r="AX371" s="15" t="s">
        <v>81</v>
      </c>
      <c r="AY371" s="262" t="s">
        <v>152</v>
      </c>
    </row>
    <row r="372" s="2" customFormat="1" ht="37.8" customHeight="1">
      <c r="A372" s="39"/>
      <c r="B372" s="40"/>
      <c r="C372" s="217" t="s">
        <v>298</v>
      </c>
      <c r="D372" s="217" t="s">
        <v>153</v>
      </c>
      <c r="E372" s="218" t="s">
        <v>519</v>
      </c>
      <c r="F372" s="219" t="s">
        <v>2399</v>
      </c>
      <c r="G372" s="220" t="s">
        <v>175</v>
      </c>
      <c r="H372" s="221">
        <v>456.66500000000002</v>
      </c>
      <c r="I372" s="222"/>
      <c r="J372" s="223">
        <f>ROUND(I372*H372,2)</f>
        <v>0</v>
      </c>
      <c r="K372" s="219" t="s">
        <v>1</v>
      </c>
      <c r="L372" s="45"/>
      <c r="M372" s="224" t="s">
        <v>1</v>
      </c>
      <c r="N372" s="225" t="s">
        <v>38</v>
      </c>
      <c r="O372" s="92"/>
      <c r="P372" s="226">
        <f>O372*H372</f>
        <v>0</v>
      </c>
      <c r="Q372" s="226">
        <v>0</v>
      </c>
      <c r="R372" s="226">
        <f>Q372*H372</f>
        <v>0</v>
      </c>
      <c r="S372" s="226">
        <v>0</v>
      </c>
      <c r="T372" s="227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8" t="s">
        <v>157</v>
      </c>
      <c r="AT372" s="228" t="s">
        <v>153</v>
      </c>
      <c r="AU372" s="228" t="s">
        <v>81</v>
      </c>
      <c r="AY372" s="18" t="s">
        <v>152</v>
      </c>
      <c r="BE372" s="229">
        <f>IF(N372="základní",J372,0)</f>
        <v>0</v>
      </c>
      <c r="BF372" s="229">
        <f>IF(N372="snížená",J372,0)</f>
        <v>0</v>
      </c>
      <c r="BG372" s="229">
        <f>IF(N372="zákl. přenesená",J372,0)</f>
        <v>0</v>
      </c>
      <c r="BH372" s="229">
        <f>IF(N372="sníž. přenesená",J372,0)</f>
        <v>0</v>
      </c>
      <c r="BI372" s="229">
        <f>IF(N372="nulová",J372,0)</f>
        <v>0</v>
      </c>
      <c r="BJ372" s="18" t="s">
        <v>81</v>
      </c>
      <c r="BK372" s="229">
        <f>ROUND(I372*H372,2)</f>
        <v>0</v>
      </c>
      <c r="BL372" s="18" t="s">
        <v>157</v>
      </c>
      <c r="BM372" s="228" t="s">
        <v>551</v>
      </c>
    </row>
    <row r="373" s="14" customFormat="1">
      <c r="A373" s="14"/>
      <c r="B373" s="241"/>
      <c r="C373" s="242"/>
      <c r="D373" s="232" t="s">
        <v>195</v>
      </c>
      <c r="E373" s="243" t="s">
        <v>1</v>
      </c>
      <c r="F373" s="244" t="s">
        <v>2400</v>
      </c>
      <c r="G373" s="242"/>
      <c r="H373" s="245">
        <v>456.66500000000002</v>
      </c>
      <c r="I373" s="246"/>
      <c r="J373" s="242"/>
      <c r="K373" s="242"/>
      <c r="L373" s="247"/>
      <c r="M373" s="248"/>
      <c r="N373" s="249"/>
      <c r="O373" s="249"/>
      <c r="P373" s="249"/>
      <c r="Q373" s="249"/>
      <c r="R373" s="249"/>
      <c r="S373" s="249"/>
      <c r="T373" s="25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1" t="s">
        <v>195</v>
      </c>
      <c r="AU373" s="251" t="s">
        <v>81</v>
      </c>
      <c r="AV373" s="14" t="s">
        <v>83</v>
      </c>
      <c r="AW373" s="14" t="s">
        <v>30</v>
      </c>
      <c r="AX373" s="14" t="s">
        <v>81</v>
      </c>
      <c r="AY373" s="251" t="s">
        <v>152</v>
      </c>
    </row>
    <row r="374" s="2" customFormat="1" ht="37.8" customHeight="1">
      <c r="A374" s="39"/>
      <c r="B374" s="40"/>
      <c r="C374" s="217" t="s">
        <v>460</v>
      </c>
      <c r="D374" s="217" t="s">
        <v>153</v>
      </c>
      <c r="E374" s="218" t="s">
        <v>499</v>
      </c>
      <c r="F374" s="219" t="s">
        <v>2401</v>
      </c>
      <c r="G374" s="220" t="s">
        <v>175</v>
      </c>
      <c r="H374" s="221">
        <v>913.33000000000004</v>
      </c>
      <c r="I374" s="222"/>
      <c r="J374" s="223">
        <f>ROUND(I374*H374,2)</f>
        <v>0</v>
      </c>
      <c r="K374" s="219" t="s">
        <v>1</v>
      </c>
      <c r="L374" s="45"/>
      <c r="M374" s="224" t="s">
        <v>1</v>
      </c>
      <c r="N374" s="225" t="s">
        <v>38</v>
      </c>
      <c r="O374" s="92"/>
      <c r="P374" s="226">
        <f>O374*H374</f>
        <v>0</v>
      </c>
      <c r="Q374" s="226">
        <v>0</v>
      </c>
      <c r="R374" s="226">
        <f>Q374*H374</f>
        <v>0</v>
      </c>
      <c r="S374" s="226">
        <v>0</v>
      </c>
      <c r="T374" s="227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8" t="s">
        <v>157</v>
      </c>
      <c r="AT374" s="228" t="s">
        <v>153</v>
      </c>
      <c r="AU374" s="228" t="s">
        <v>81</v>
      </c>
      <c r="AY374" s="18" t="s">
        <v>152</v>
      </c>
      <c r="BE374" s="229">
        <f>IF(N374="základní",J374,0)</f>
        <v>0</v>
      </c>
      <c r="BF374" s="229">
        <f>IF(N374="snížená",J374,0)</f>
        <v>0</v>
      </c>
      <c r="BG374" s="229">
        <f>IF(N374="zákl. přenesená",J374,0)</f>
        <v>0</v>
      </c>
      <c r="BH374" s="229">
        <f>IF(N374="sníž. přenesená",J374,0)</f>
        <v>0</v>
      </c>
      <c r="BI374" s="229">
        <f>IF(N374="nulová",J374,0)</f>
        <v>0</v>
      </c>
      <c r="BJ374" s="18" t="s">
        <v>81</v>
      </c>
      <c r="BK374" s="229">
        <f>ROUND(I374*H374,2)</f>
        <v>0</v>
      </c>
      <c r="BL374" s="18" t="s">
        <v>157</v>
      </c>
      <c r="BM374" s="228" t="s">
        <v>2402</v>
      </c>
    </row>
    <row r="375" s="14" customFormat="1">
      <c r="A375" s="14"/>
      <c r="B375" s="241"/>
      <c r="C375" s="242"/>
      <c r="D375" s="232" t="s">
        <v>195</v>
      </c>
      <c r="E375" s="243" t="s">
        <v>1</v>
      </c>
      <c r="F375" s="244" t="s">
        <v>2403</v>
      </c>
      <c r="G375" s="242"/>
      <c r="H375" s="245">
        <v>913.33000000000004</v>
      </c>
      <c r="I375" s="246"/>
      <c r="J375" s="242"/>
      <c r="K375" s="242"/>
      <c r="L375" s="247"/>
      <c r="M375" s="248"/>
      <c r="N375" s="249"/>
      <c r="O375" s="249"/>
      <c r="P375" s="249"/>
      <c r="Q375" s="249"/>
      <c r="R375" s="249"/>
      <c r="S375" s="249"/>
      <c r="T375" s="25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1" t="s">
        <v>195</v>
      </c>
      <c r="AU375" s="251" t="s">
        <v>81</v>
      </c>
      <c r="AV375" s="14" t="s">
        <v>83</v>
      </c>
      <c r="AW375" s="14" t="s">
        <v>30</v>
      </c>
      <c r="AX375" s="14" t="s">
        <v>81</v>
      </c>
      <c r="AY375" s="251" t="s">
        <v>152</v>
      </c>
    </row>
    <row r="376" s="2" customFormat="1" ht="24.15" customHeight="1">
      <c r="A376" s="39"/>
      <c r="B376" s="40"/>
      <c r="C376" s="217" t="s">
        <v>464</v>
      </c>
      <c r="D376" s="217" t="s">
        <v>153</v>
      </c>
      <c r="E376" s="218" t="s">
        <v>523</v>
      </c>
      <c r="F376" s="219" t="s">
        <v>2404</v>
      </c>
      <c r="G376" s="220" t="s">
        <v>175</v>
      </c>
      <c r="H376" s="221">
        <v>456.66500000000002</v>
      </c>
      <c r="I376" s="222"/>
      <c r="J376" s="223">
        <f>ROUND(I376*H376,2)</f>
        <v>0</v>
      </c>
      <c r="K376" s="219" t="s">
        <v>1</v>
      </c>
      <c r="L376" s="45"/>
      <c r="M376" s="224" t="s">
        <v>1</v>
      </c>
      <c r="N376" s="225" t="s">
        <v>38</v>
      </c>
      <c r="O376" s="92"/>
      <c r="P376" s="226">
        <f>O376*H376</f>
        <v>0</v>
      </c>
      <c r="Q376" s="226">
        <v>0</v>
      </c>
      <c r="R376" s="226">
        <f>Q376*H376</f>
        <v>0</v>
      </c>
      <c r="S376" s="226">
        <v>0</v>
      </c>
      <c r="T376" s="227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8" t="s">
        <v>157</v>
      </c>
      <c r="AT376" s="228" t="s">
        <v>153</v>
      </c>
      <c r="AU376" s="228" t="s">
        <v>81</v>
      </c>
      <c r="AY376" s="18" t="s">
        <v>152</v>
      </c>
      <c r="BE376" s="229">
        <f>IF(N376="základní",J376,0)</f>
        <v>0</v>
      </c>
      <c r="BF376" s="229">
        <f>IF(N376="snížená",J376,0)</f>
        <v>0</v>
      </c>
      <c r="BG376" s="229">
        <f>IF(N376="zákl. přenesená",J376,0)</f>
        <v>0</v>
      </c>
      <c r="BH376" s="229">
        <f>IF(N376="sníž. přenesená",J376,0)</f>
        <v>0</v>
      </c>
      <c r="BI376" s="229">
        <f>IF(N376="nulová",J376,0)</f>
        <v>0</v>
      </c>
      <c r="BJ376" s="18" t="s">
        <v>81</v>
      </c>
      <c r="BK376" s="229">
        <f>ROUND(I376*H376,2)</f>
        <v>0</v>
      </c>
      <c r="BL376" s="18" t="s">
        <v>157</v>
      </c>
      <c r="BM376" s="228" t="s">
        <v>560</v>
      </c>
    </row>
    <row r="377" s="14" customFormat="1">
      <c r="A377" s="14"/>
      <c r="B377" s="241"/>
      <c r="C377" s="242"/>
      <c r="D377" s="232" t="s">
        <v>195</v>
      </c>
      <c r="E377" s="243" t="s">
        <v>1</v>
      </c>
      <c r="F377" s="244" t="s">
        <v>2400</v>
      </c>
      <c r="G377" s="242"/>
      <c r="H377" s="245">
        <v>456.66500000000002</v>
      </c>
      <c r="I377" s="246"/>
      <c r="J377" s="242"/>
      <c r="K377" s="242"/>
      <c r="L377" s="247"/>
      <c r="M377" s="248"/>
      <c r="N377" s="249"/>
      <c r="O377" s="249"/>
      <c r="P377" s="249"/>
      <c r="Q377" s="249"/>
      <c r="R377" s="249"/>
      <c r="S377" s="249"/>
      <c r="T377" s="25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1" t="s">
        <v>195</v>
      </c>
      <c r="AU377" s="251" t="s">
        <v>81</v>
      </c>
      <c r="AV377" s="14" t="s">
        <v>83</v>
      </c>
      <c r="AW377" s="14" t="s">
        <v>30</v>
      </c>
      <c r="AX377" s="14" t="s">
        <v>81</v>
      </c>
      <c r="AY377" s="251" t="s">
        <v>152</v>
      </c>
    </row>
    <row r="378" s="2" customFormat="1" ht="14.4" customHeight="1">
      <c r="A378" s="39"/>
      <c r="B378" s="40"/>
      <c r="C378" s="217" t="s">
        <v>468</v>
      </c>
      <c r="D378" s="217" t="s">
        <v>153</v>
      </c>
      <c r="E378" s="218" t="s">
        <v>2143</v>
      </c>
      <c r="F378" s="219" t="s">
        <v>2144</v>
      </c>
      <c r="G378" s="220" t="s">
        <v>175</v>
      </c>
      <c r="H378" s="221">
        <v>366.02999999999997</v>
      </c>
      <c r="I378" s="222"/>
      <c r="J378" s="223">
        <f>ROUND(I378*H378,2)</f>
        <v>0</v>
      </c>
      <c r="K378" s="219" t="s">
        <v>1</v>
      </c>
      <c r="L378" s="45"/>
      <c r="M378" s="224" t="s">
        <v>1</v>
      </c>
      <c r="N378" s="225" t="s">
        <v>38</v>
      </c>
      <c r="O378" s="92"/>
      <c r="P378" s="226">
        <f>O378*H378</f>
        <v>0</v>
      </c>
      <c r="Q378" s="226">
        <v>0</v>
      </c>
      <c r="R378" s="226">
        <f>Q378*H378</f>
        <v>0</v>
      </c>
      <c r="S378" s="226">
        <v>0</v>
      </c>
      <c r="T378" s="227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8" t="s">
        <v>157</v>
      </c>
      <c r="AT378" s="228" t="s">
        <v>153</v>
      </c>
      <c r="AU378" s="228" t="s">
        <v>81</v>
      </c>
      <c r="AY378" s="18" t="s">
        <v>152</v>
      </c>
      <c r="BE378" s="229">
        <f>IF(N378="základní",J378,0)</f>
        <v>0</v>
      </c>
      <c r="BF378" s="229">
        <f>IF(N378="snížená",J378,0)</f>
        <v>0</v>
      </c>
      <c r="BG378" s="229">
        <f>IF(N378="zákl. přenesená",J378,0)</f>
        <v>0</v>
      </c>
      <c r="BH378" s="229">
        <f>IF(N378="sníž. přenesená",J378,0)</f>
        <v>0</v>
      </c>
      <c r="BI378" s="229">
        <f>IF(N378="nulová",J378,0)</f>
        <v>0</v>
      </c>
      <c r="BJ378" s="18" t="s">
        <v>81</v>
      </c>
      <c r="BK378" s="229">
        <f>ROUND(I378*H378,2)</f>
        <v>0</v>
      </c>
      <c r="BL378" s="18" t="s">
        <v>157</v>
      </c>
      <c r="BM378" s="228" t="s">
        <v>2405</v>
      </c>
    </row>
    <row r="379" s="2" customFormat="1" ht="24.15" customHeight="1">
      <c r="A379" s="39"/>
      <c r="B379" s="40"/>
      <c r="C379" s="217" t="s">
        <v>472</v>
      </c>
      <c r="D379" s="217" t="s">
        <v>153</v>
      </c>
      <c r="E379" s="218" t="s">
        <v>2406</v>
      </c>
      <c r="F379" s="219" t="s">
        <v>2407</v>
      </c>
      <c r="G379" s="220" t="s">
        <v>175</v>
      </c>
      <c r="H379" s="221">
        <v>161.09999999999999</v>
      </c>
      <c r="I379" s="222"/>
      <c r="J379" s="223">
        <f>ROUND(I379*H379,2)</f>
        <v>0</v>
      </c>
      <c r="K379" s="219" t="s">
        <v>160</v>
      </c>
      <c r="L379" s="45"/>
      <c r="M379" s="224" t="s">
        <v>1</v>
      </c>
      <c r="N379" s="225" t="s">
        <v>38</v>
      </c>
      <c r="O379" s="92"/>
      <c r="P379" s="226">
        <f>O379*H379</f>
        <v>0</v>
      </c>
      <c r="Q379" s="226">
        <v>0</v>
      </c>
      <c r="R379" s="226">
        <f>Q379*H379</f>
        <v>0</v>
      </c>
      <c r="S379" s="226">
        <v>0</v>
      </c>
      <c r="T379" s="227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8" t="s">
        <v>157</v>
      </c>
      <c r="AT379" s="228" t="s">
        <v>153</v>
      </c>
      <c r="AU379" s="228" t="s">
        <v>81</v>
      </c>
      <c r="AY379" s="18" t="s">
        <v>152</v>
      </c>
      <c r="BE379" s="229">
        <f>IF(N379="základní",J379,0)</f>
        <v>0</v>
      </c>
      <c r="BF379" s="229">
        <f>IF(N379="snížená",J379,0)</f>
        <v>0</v>
      </c>
      <c r="BG379" s="229">
        <f>IF(N379="zákl. přenesená",J379,0)</f>
        <v>0</v>
      </c>
      <c r="BH379" s="229">
        <f>IF(N379="sníž. přenesená",J379,0)</f>
        <v>0</v>
      </c>
      <c r="BI379" s="229">
        <f>IF(N379="nulová",J379,0)</f>
        <v>0</v>
      </c>
      <c r="BJ379" s="18" t="s">
        <v>81</v>
      </c>
      <c r="BK379" s="229">
        <f>ROUND(I379*H379,2)</f>
        <v>0</v>
      </c>
      <c r="BL379" s="18" t="s">
        <v>157</v>
      </c>
      <c r="BM379" s="228" t="s">
        <v>2408</v>
      </c>
    </row>
    <row r="380" s="13" customFormat="1">
      <c r="A380" s="13"/>
      <c r="B380" s="230"/>
      <c r="C380" s="231"/>
      <c r="D380" s="232" t="s">
        <v>195</v>
      </c>
      <c r="E380" s="233" t="s">
        <v>1</v>
      </c>
      <c r="F380" s="234" t="s">
        <v>2394</v>
      </c>
      <c r="G380" s="231"/>
      <c r="H380" s="233" t="s">
        <v>1</v>
      </c>
      <c r="I380" s="235"/>
      <c r="J380" s="231"/>
      <c r="K380" s="231"/>
      <c r="L380" s="236"/>
      <c r="M380" s="237"/>
      <c r="N380" s="238"/>
      <c r="O380" s="238"/>
      <c r="P380" s="238"/>
      <c r="Q380" s="238"/>
      <c r="R380" s="238"/>
      <c r="S380" s="238"/>
      <c r="T380" s="23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0" t="s">
        <v>195</v>
      </c>
      <c r="AU380" s="240" t="s">
        <v>81</v>
      </c>
      <c r="AV380" s="13" t="s">
        <v>81</v>
      </c>
      <c r="AW380" s="13" t="s">
        <v>30</v>
      </c>
      <c r="AX380" s="13" t="s">
        <v>73</v>
      </c>
      <c r="AY380" s="240" t="s">
        <v>152</v>
      </c>
    </row>
    <row r="381" s="14" customFormat="1">
      <c r="A381" s="14"/>
      <c r="B381" s="241"/>
      <c r="C381" s="242"/>
      <c r="D381" s="232" t="s">
        <v>195</v>
      </c>
      <c r="E381" s="243" t="s">
        <v>1</v>
      </c>
      <c r="F381" s="244" t="s">
        <v>2409</v>
      </c>
      <c r="G381" s="242"/>
      <c r="H381" s="245">
        <v>161.09999999999999</v>
      </c>
      <c r="I381" s="246"/>
      <c r="J381" s="242"/>
      <c r="K381" s="242"/>
      <c r="L381" s="247"/>
      <c r="M381" s="248"/>
      <c r="N381" s="249"/>
      <c r="O381" s="249"/>
      <c r="P381" s="249"/>
      <c r="Q381" s="249"/>
      <c r="R381" s="249"/>
      <c r="S381" s="249"/>
      <c r="T381" s="25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1" t="s">
        <v>195</v>
      </c>
      <c r="AU381" s="251" t="s">
        <v>81</v>
      </c>
      <c r="AV381" s="14" t="s">
        <v>83</v>
      </c>
      <c r="AW381" s="14" t="s">
        <v>30</v>
      </c>
      <c r="AX381" s="14" t="s">
        <v>73</v>
      </c>
      <c r="AY381" s="251" t="s">
        <v>152</v>
      </c>
    </row>
    <row r="382" s="15" customFormat="1">
      <c r="A382" s="15"/>
      <c r="B382" s="252"/>
      <c r="C382" s="253"/>
      <c r="D382" s="232" t="s">
        <v>195</v>
      </c>
      <c r="E382" s="254" t="s">
        <v>1</v>
      </c>
      <c r="F382" s="255" t="s">
        <v>218</v>
      </c>
      <c r="G382" s="253"/>
      <c r="H382" s="256">
        <v>161.09999999999999</v>
      </c>
      <c r="I382" s="257"/>
      <c r="J382" s="253"/>
      <c r="K382" s="253"/>
      <c r="L382" s="258"/>
      <c r="M382" s="259"/>
      <c r="N382" s="260"/>
      <c r="O382" s="260"/>
      <c r="P382" s="260"/>
      <c r="Q382" s="260"/>
      <c r="R382" s="260"/>
      <c r="S382" s="260"/>
      <c r="T382" s="261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2" t="s">
        <v>195</v>
      </c>
      <c r="AU382" s="262" t="s">
        <v>81</v>
      </c>
      <c r="AV382" s="15" t="s">
        <v>157</v>
      </c>
      <c r="AW382" s="15" t="s">
        <v>30</v>
      </c>
      <c r="AX382" s="15" t="s">
        <v>81</v>
      </c>
      <c r="AY382" s="262" t="s">
        <v>152</v>
      </c>
    </row>
    <row r="383" s="2" customFormat="1" ht="24.15" customHeight="1">
      <c r="A383" s="39"/>
      <c r="B383" s="40"/>
      <c r="C383" s="217" t="s">
        <v>476</v>
      </c>
      <c r="D383" s="217" t="s">
        <v>153</v>
      </c>
      <c r="E383" s="218" t="s">
        <v>2410</v>
      </c>
      <c r="F383" s="219" t="s">
        <v>2411</v>
      </c>
      <c r="G383" s="220" t="s">
        <v>175</v>
      </c>
      <c r="H383" s="221">
        <v>53.700000000000003</v>
      </c>
      <c r="I383" s="222"/>
      <c r="J383" s="223">
        <f>ROUND(I383*H383,2)</f>
        <v>0</v>
      </c>
      <c r="K383" s="219" t="s">
        <v>1</v>
      </c>
      <c r="L383" s="45"/>
      <c r="M383" s="224" t="s">
        <v>1</v>
      </c>
      <c r="N383" s="225" t="s">
        <v>38</v>
      </c>
      <c r="O383" s="92"/>
      <c r="P383" s="226">
        <f>O383*H383</f>
        <v>0</v>
      </c>
      <c r="Q383" s="226">
        <v>0</v>
      </c>
      <c r="R383" s="226">
        <f>Q383*H383</f>
        <v>0</v>
      </c>
      <c r="S383" s="226">
        <v>0</v>
      </c>
      <c r="T383" s="227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8" t="s">
        <v>157</v>
      </c>
      <c r="AT383" s="228" t="s">
        <v>153</v>
      </c>
      <c r="AU383" s="228" t="s">
        <v>81</v>
      </c>
      <c r="AY383" s="18" t="s">
        <v>152</v>
      </c>
      <c r="BE383" s="229">
        <f>IF(N383="základní",J383,0)</f>
        <v>0</v>
      </c>
      <c r="BF383" s="229">
        <f>IF(N383="snížená",J383,0)</f>
        <v>0</v>
      </c>
      <c r="BG383" s="229">
        <f>IF(N383="zákl. přenesená",J383,0)</f>
        <v>0</v>
      </c>
      <c r="BH383" s="229">
        <f>IF(N383="sníž. přenesená",J383,0)</f>
        <v>0</v>
      </c>
      <c r="BI383" s="229">
        <f>IF(N383="nulová",J383,0)</f>
        <v>0</v>
      </c>
      <c r="BJ383" s="18" t="s">
        <v>81</v>
      </c>
      <c r="BK383" s="229">
        <f>ROUND(I383*H383,2)</f>
        <v>0</v>
      </c>
      <c r="BL383" s="18" t="s">
        <v>157</v>
      </c>
      <c r="BM383" s="228" t="s">
        <v>2412</v>
      </c>
    </row>
    <row r="384" s="13" customFormat="1">
      <c r="A384" s="13"/>
      <c r="B384" s="230"/>
      <c r="C384" s="231"/>
      <c r="D384" s="232" t="s">
        <v>195</v>
      </c>
      <c r="E384" s="233" t="s">
        <v>1</v>
      </c>
      <c r="F384" s="234" t="s">
        <v>2394</v>
      </c>
      <c r="G384" s="231"/>
      <c r="H384" s="233" t="s">
        <v>1</v>
      </c>
      <c r="I384" s="235"/>
      <c r="J384" s="231"/>
      <c r="K384" s="231"/>
      <c r="L384" s="236"/>
      <c r="M384" s="237"/>
      <c r="N384" s="238"/>
      <c r="O384" s="238"/>
      <c r="P384" s="238"/>
      <c r="Q384" s="238"/>
      <c r="R384" s="238"/>
      <c r="S384" s="238"/>
      <c r="T384" s="23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0" t="s">
        <v>195</v>
      </c>
      <c r="AU384" s="240" t="s">
        <v>81</v>
      </c>
      <c r="AV384" s="13" t="s">
        <v>81</v>
      </c>
      <c r="AW384" s="13" t="s">
        <v>30</v>
      </c>
      <c r="AX384" s="13" t="s">
        <v>73</v>
      </c>
      <c r="AY384" s="240" t="s">
        <v>152</v>
      </c>
    </row>
    <row r="385" s="14" customFormat="1">
      <c r="A385" s="14"/>
      <c r="B385" s="241"/>
      <c r="C385" s="242"/>
      <c r="D385" s="232" t="s">
        <v>195</v>
      </c>
      <c r="E385" s="243" t="s">
        <v>1</v>
      </c>
      <c r="F385" s="244" t="s">
        <v>2413</v>
      </c>
      <c r="G385" s="242"/>
      <c r="H385" s="245">
        <v>53.700000000000003</v>
      </c>
      <c r="I385" s="246"/>
      <c r="J385" s="242"/>
      <c r="K385" s="242"/>
      <c r="L385" s="247"/>
      <c r="M385" s="248"/>
      <c r="N385" s="249"/>
      <c r="O385" s="249"/>
      <c r="P385" s="249"/>
      <c r="Q385" s="249"/>
      <c r="R385" s="249"/>
      <c r="S385" s="249"/>
      <c r="T385" s="25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1" t="s">
        <v>195</v>
      </c>
      <c r="AU385" s="251" t="s">
        <v>81</v>
      </c>
      <c r="AV385" s="14" t="s">
        <v>83</v>
      </c>
      <c r="AW385" s="14" t="s">
        <v>30</v>
      </c>
      <c r="AX385" s="14" t="s">
        <v>73</v>
      </c>
      <c r="AY385" s="251" t="s">
        <v>152</v>
      </c>
    </row>
    <row r="386" s="15" customFormat="1">
      <c r="A386" s="15"/>
      <c r="B386" s="252"/>
      <c r="C386" s="253"/>
      <c r="D386" s="232" t="s">
        <v>195</v>
      </c>
      <c r="E386" s="254" t="s">
        <v>1</v>
      </c>
      <c r="F386" s="255" t="s">
        <v>218</v>
      </c>
      <c r="G386" s="253"/>
      <c r="H386" s="256">
        <v>53.700000000000003</v>
      </c>
      <c r="I386" s="257"/>
      <c r="J386" s="253"/>
      <c r="K386" s="253"/>
      <c r="L386" s="258"/>
      <c r="M386" s="259"/>
      <c r="N386" s="260"/>
      <c r="O386" s="260"/>
      <c r="P386" s="260"/>
      <c r="Q386" s="260"/>
      <c r="R386" s="260"/>
      <c r="S386" s="260"/>
      <c r="T386" s="261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2" t="s">
        <v>195</v>
      </c>
      <c r="AU386" s="262" t="s">
        <v>81</v>
      </c>
      <c r="AV386" s="15" t="s">
        <v>157</v>
      </c>
      <c r="AW386" s="15" t="s">
        <v>30</v>
      </c>
      <c r="AX386" s="15" t="s">
        <v>81</v>
      </c>
      <c r="AY386" s="262" t="s">
        <v>152</v>
      </c>
    </row>
    <row r="387" s="2" customFormat="1" ht="24.15" customHeight="1">
      <c r="A387" s="39"/>
      <c r="B387" s="40"/>
      <c r="C387" s="217" t="s">
        <v>480</v>
      </c>
      <c r="D387" s="217" t="s">
        <v>153</v>
      </c>
      <c r="E387" s="218" t="s">
        <v>2414</v>
      </c>
      <c r="F387" s="219" t="s">
        <v>2415</v>
      </c>
      <c r="G387" s="220" t="s">
        <v>175</v>
      </c>
      <c r="H387" s="221">
        <v>53.700000000000003</v>
      </c>
      <c r="I387" s="222"/>
      <c r="J387" s="223">
        <f>ROUND(I387*H387,2)</f>
        <v>0</v>
      </c>
      <c r="K387" s="219" t="s">
        <v>1</v>
      </c>
      <c r="L387" s="45"/>
      <c r="M387" s="224" t="s">
        <v>1</v>
      </c>
      <c r="N387" s="225" t="s">
        <v>38</v>
      </c>
      <c r="O387" s="92"/>
      <c r="P387" s="226">
        <f>O387*H387</f>
        <v>0</v>
      </c>
      <c r="Q387" s="226">
        <v>0</v>
      </c>
      <c r="R387" s="226">
        <f>Q387*H387</f>
        <v>0</v>
      </c>
      <c r="S387" s="226">
        <v>0</v>
      </c>
      <c r="T387" s="227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8" t="s">
        <v>157</v>
      </c>
      <c r="AT387" s="228" t="s">
        <v>153</v>
      </c>
      <c r="AU387" s="228" t="s">
        <v>81</v>
      </c>
      <c r="AY387" s="18" t="s">
        <v>152</v>
      </c>
      <c r="BE387" s="229">
        <f>IF(N387="základní",J387,0)</f>
        <v>0</v>
      </c>
      <c r="BF387" s="229">
        <f>IF(N387="snížená",J387,0)</f>
        <v>0</v>
      </c>
      <c r="BG387" s="229">
        <f>IF(N387="zákl. přenesená",J387,0)</f>
        <v>0</v>
      </c>
      <c r="BH387" s="229">
        <f>IF(N387="sníž. přenesená",J387,0)</f>
        <v>0</v>
      </c>
      <c r="BI387" s="229">
        <f>IF(N387="nulová",J387,0)</f>
        <v>0</v>
      </c>
      <c r="BJ387" s="18" t="s">
        <v>81</v>
      </c>
      <c r="BK387" s="229">
        <f>ROUND(I387*H387,2)</f>
        <v>0</v>
      </c>
      <c r="BL387" s="18" t="s">
        <v>157</v>
      </c>
      <c r="BM387" s="228" t="s">
        <v>2416</v>
      </c>
    </row>
    <row r="388" s="13" customFormat="1">
      <c r="A388" s="13"/>
      <c r="B388" s="230"/>
      <c r="C388" s="231"/>
      <c r="D388" s="232" t="s">
        <v>195</v>
      </c>
      <c r="E388" s="233" t="s">
        <v>1</v>
      </c>
      <c r="F388" s="234" t="s">
        <v>2394</v>
      </c>
      <c r="G388" s="231"/>
      <c r="H388" s="233" t="s">
        <v>1</v>
      </c>
      <c r="I388" s="235"/>
      <c r="J388" s="231"/>
      <c r="K388" s="231"/>
      <c r="L388" s="236"/>
      <c r="M388" s="237"/>
      <c r="N388" s="238"/>
      <c r="O388" s="238"/>
      <c r="P388" s="238"/>
      <c r="Q388" s="238"/>
      <c r="R388" s="238"/>
      <c r="S388" s="238"/>
      <c r="T388" s="23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0" t="s">
        <v>195</v>
      </c>
      <c r="AU388" s="240" t="s">
        <v>81</v>
      </c>
      <c r="AV388" s="13" t="s">
        <v>81</v>
      </c>
      <c r="AW388" s="13" t="s">
        <v>30</v>
      </c>
      <c r="AX388" s="13" t="s">
        <v>73</v>
      </c>
      <c r="AY388" s="240" t="s">
        <v>152</v>
      </c>
    </row>
    <row r="389" s="14" customFormat="1">
      <c r="A389" s="14"/>
      <c r="B389" s="241"/>
      <c r="C389" s="242"/>
      <c r="D389" s="232" t="s">
        <v>195</v>
      </c>
      <c r="E389" s="243" t="s">
        <v>1</v>
      </c>
      <c r="F389" s="244" t="s">
        <v>2413</v>
      </c>
      <c r="G389" s="242"/>
      <c r="H389" s="245">
        <v>53.700000000000003</v>
      </c>
      <c r="I389" s="246"/>
      <c r="J389" s="242"/>
      <c r="K389" s="242"/>
      <c r="L389" s="247"/>
      <c r="M389" s="248"/>
      <c r="N389" s="249"/>
      <c r="O389" s="249"/>
      <c r="P389" s="249"/>
      <c r="Q389" s="249"/>
      <c r="R389" s="249"/>
      <c r="S389" s="249"/>
      <c r="T389" s="25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1" t="s">
        <v>195</v>
      </c>
      <c r="AU389" s="251" t="s">
        <v>81</v>
      </c>
      <c r="AV389" s="14" t="s">
        <v>83</v>
      </c>
      <c r="AW389" s="14" t="s">
        <v>30</v>
      </c>
      <c r="AX389" s="14" t="s">
        <v>73</v>
      </c>
      <c r="AY389" s="251" t="s">
        <v>152</v>
      </c>
    </row>
    <row r="390" s="15" customFormat="1">
      <c r="A390" s="15"/>
      <c r="B390" s="252"/>
      <c r="C390" s="253"/>
      <c r="D390" s="232" t="s">
        <v>195</v>
      </c>
      <c r="E390" s="254" t="s">
        <v>1</v>
      </c>
      <c r="F390" s="255" t="s">
        <v>218</v>
      </c>
      <c r="G390" s="253"/>
      <c r="H390" s="256">
        <v>53.700000000000003</v>
      </c>
      <c r="I390" s="257"/>
      <c r="J390" s="253"/>
      <c r="K390" s="253"/>
      <c r="L390" s="258"/>
      <c r="M390" s="259"/>
      <c r="N390" s="260"/>
      <c r="O390" s="260"/>
      <c r="P390" s="260"/>
      <c r="Q390" s="260"/>
      <c r="R390" s="260"/>
      <c r="S390" s="260"/>
      <c r="T390" s="261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2" t="s">
        <v>195</v>
      </c>
      <c r="AU390" s="262" t="s">
        <v>81</v>
      </c>
      <c r="AV390" s="15" t="s">
        <v>157</v>
      </c>
      <c r="AW390" s="15" t="s">
        <v>30</v>
      </c>
      <c r="AX390" s="15" t="s">
        <v>81</v>
      </c>
      <c r="AY390" s="262" t="s">
        <v>152</v>
      </c>
    </row>
    <row r="391" s="2" customFormat="1" ht="24.15" customHeight="1">
      <c r="A391" s="39"/>
      <c r="B391" s="40"/>
      <c r="C391" s="217" t="s">
        <v>487</v>
      </c>
      <c r="D391" s="217" t="s">
        <v>153</v>
      </c>
      <c r="E391" s="218" t="s">
        <v>2417</v>
      </c>
      <c r="F391" s="219" t="s">
        <v>2418</v>
      </c>
      <c r="G391" s="220" t="s">
        <v>175</v>
      </c>
      <c r="H391" s="221">
        <v>53.700000000000003</v>
      </c>
      <c r="I391" s="222"/>
      <c r="J391" s="223">
        <f>ROUND(I391*H391,2)</f>
        <v>0</v>
      </c>
      <c r="K391" s="219" t="s">
        <v>1</v>
      </c>
      <c r="L391" s="45"/>
      <c r="M391" s="224" t="s">
        <v>1</v>
      </c>
      <c r="N391" s="225" t="s">
        <v>38</v>
      </c>
      <c r="O391" s="92"/>
      <c r="P391" s="226">
        <f>O391*H391</f>
        <v>0</v>
      </c>
      <c r="Q391" s="226">
        <v>0</v>
      </c>
      <c r="R391" s="226">
        <f>Q391*H391</f>
        <v>0</v>
      </c>
      <c r="S391" s="226">
        <v>0</v>
      </c>
      <c r="T391" s="227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8" t="s">
        <v>157</v>
      </c>
      <c r="AT391" s="228" t="s">
        <v>153</v>
      </c>
      <c r="AU391" s="228" t="s">
        <v>81</v>
      </c>
      <c r="AY391" s="18" t="s">
        <v>152</v>
      </c>
      <c r="BE391" s="229">
        <f>IF(N391="základní",J391,0)</f>
        <v>0</v>
      </c>
      <c r="BF391" s="229">
        <f>IF(N391="snížená",J391,0)</f>
        <v>0</v>
      </c>
      <c r="BG391" s="229">
        <f>IF(N391="zákl. přenesená",J391,0)</f>
        <v>0</v>
      </c>
      <c r="BH391" s="229">
        <f>IF(N391="sníž. přenesená",J391,0)</f>
        <v>0</v>
      </c>
      <c r="BI391" s="229">
        <f>IF(N391="nulová",J391,0)</f>
        <v>0</v>
      </c>
      <c r="BJ391" s="18" t="s">
        <v>81</v>
      </c>
      <c r="BK391" s="229">
        <f>ROUND(I391*H391,2)</f>
        <v>0</v>
      </c>
      <c r="BL391" s="18" t="s">
        <v>157</v>
      </c>
      <c r="BM391" s="228" t="s">
        <v>2419</v>
      </c>
    </row>
    <row r="392" s="13" customFormat="1">
      <c r="A392" s="13"/>
      <c r="B392" s="230"/>
      <c r="C392" s="231"/>
      <c r="D392" s="232" t="s">
        <v>195</v>
      </c>
      <c r="E392" s="233" t="s">
        <v>1</v>
      </c>
      <c r="F392" s="234" t="s">
        <v>2394</v>
      </c>
      <c r="G392" s="231"/>
      <c r="H392" s="233" t="s">
        <v>1</v>
      </c>
      <c r="I392" s="235"/>
      <c r="J392" s="231"/>
      <c r="K392" s="231"/>
      <c r="L392" s="236"/>
      <c r="M392" s="237"/>
      <c r="N392" s="238"/>
      <c r="O392" s="238"/>
      <c r="P392" s="238"/>
      <c r="Q392" s="238"/>
      <c r="R392" s="238"/>
      <c r="S392" s="238"/>
      <c r="T392" s="23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0" t="s">
        <v>195</v>
      </c>
      <c r="AU392" s="240" t="s">
        <v>81</v>
      </c>
      <c r="AV392" s="13" t="s">
        <v>81</v>
      </c>
      <c r="AW392" s="13" t="s">
        <v>30</v>
      </c>
      <c r="AX392" s="13" t="s">
        <v>73</v>
      </c>
      <c r="AY392" s="240" t="s">
        <v>152</v>
      </c>
    </row>
    <row r="393" s="14" customFormat="1">
      <c r="A393" s="14"/>
      <c r="B393" s="241"/>
      <c r="C393" s="242"/>
      <c r="D393" s="232" t="s">
        <v>195</v>
      </c>
      <c r="E393" s="243" t="s">
        <v>1</v>
      </c>
      <c r="F393" s="244" t="s">
        <v>2413</v>
      </c>
      <c r="G393" s="242"/>
      <c r="H393" s="245">
        <v>53.700000000000003</v>
      </c>
      <c r="I393" s="246"/>
      <c r="J393" s="242"/>
      <c r="K393" s="242"/>
      <c r="L393" s="247"/>
      <c r="M393" s="248"/>
      <c r="N393" s="249"/>
      <c r="O393" s="249"/>
      <c r="P393" s="249"/>
      <c r="Q393" s="249"/>
      <c r="R393" s="249"/>
      <c r="S393" s="249"/>
      <c r="T393" s="25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1" t="s">
        <v>195</v>
      </c>
      <c r="AU393" s="251" t="s">
        <v>81</v>
      </c>
      <c r="AV393" s="14" t="s">
        <v>83</v>
      </c>
      <c r="AW393" s="14" t="s">
        <v>30</v>
      </c>
      <c r="AX393" s="14" t="s">
        <v>73</v>
      </c>
      <c r="AY393" s="251" t="s">
        <v>152</v>
      </c>
    </row>
    <row r="394" s="15" customFormat="1">
      <c r="A394" s="15"/>
      <c r="B394" s="252"/>
      <c r="C394" s="253"/>
      <c r="D394" s="232" t="s">
        <v>195</v>
      </c>
      <c r="E394" s="254" t="s">
        <v>1</v>
      </c>
      <c r="F394" s="255" t="s">
        <v>218</v>
      </c>
      <c r="G394" s="253"/>
      <c r="H394" s="256">
        <v>53.700000000000003</v>
      </c>
      <c r="I394" s="257"/>
      <c r="J394" s="253"/>
      <c r="K394" s="253"/>
      <c r="L394" s="258"/>
      <c r="M394" s="259"/>
      <c r="N394" s="260"/>
      <c r="O394" s="260"/>
      <c r="P394" s="260"/>
      <c r="Q394" s="260"/>
      <c r="R394" s="260"/>
      <c r="S394" s="260"/>
      <c r="T394" s="261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2" t="s">
        <v>195</v>
      </c>
      <c r="AU394" s="262" t="s">
        <v>81</v>
      </c>
      <c r="AV394" s="15" t="s">
        <v>157</v>
      </c>
      <c r="AW394" s="15" t="s">
        <v>30</v>
      </c>
      <c r="AX394" s="15" t="s">
        <v>81</v>
      </c>
      <c r="AY394" s="262" t="s">
        <v>152</v>
      </c>
    </row>
    <row r="395" s="2" customFormat="1" ht="14.4" customHeight="1">
      <c r="A395" s="39"/>
      <c r="B395" s="40"/>
      <c r="C395" s="217" t="s">
        <v>498</v>
      </c>
      <c r="D395" s="217" t="s">
        <v>153</v>
      </c>
      <c r="E395" s="218" t="s">
        <v>532</v>
      </c>
      <c r="F395" s="219" t="s">
        <v>1385</v>
      </c>
      <c r="G395" s="220" t="s">
        <v>175</v>
      </c>
      <c r="H395" s="221">
        <v>469.12</v>
      </c>
      <c r="I395" s="222"/>
      <c r="J395" s="223">
        <f>ROUND(I395*H395,2)</f>
        <v>0</v>
      </c>
      <c r="K395" s="219" t="s">
        <v>160</v>
      </c>
      <c r="L395" s="45"/>
      <c r="M395" s="224" t="s">
        <v>1</v>
      </c>
      <c r="N395" s="225" t="s">
        <v>38</v>
      </c>
      <c r="O395" s="92"/>
      <c r="P395" s="226">
        <f>O395*H395</f>
        <v>0</v>
      </c>
      <c r="Q395" s="226">
        <v>0</v>
      </c>
      <c r="R395" s="226">
        <f>Q395*H395</f>
        <v>0</v>
      </c>
      <c r="S395" s="226">
        <v>0</v>
      </c>
      <c r="T395" s="227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8" t="s">
        <v>157</v>
      </c>
      <c r="AT395" s="228" t="s">
        <v>153</v>
      </c>
      <c r="AU395" s="228" t="s">
        <v>81</v>
      </c>
      <c r="AY395" s="18" t="s">
        <v>152</v>
      </c>
      <c r="BE395" s="229">
        <f>IF(N395="základní",J395,0)</f>
        <v>0</v>
      </c>
      <c r="BF395" s="229">
        <f>IF(N395="snížená",J395,0)</f>
        <v>0</v>
      </c>
      <c r="BG395" s="229">
        <f>IF(N395="zákl. přenesená",J395,0)</f>
        <v>0</v>
      </c>
      <c r="BH395" s="229">
        <f>IF(N395="sníž. přenesená",J395,0)</f>
        <v>0</v>
      </c>
      <c r="BI395" s="229">
        <f>IF(N395="nulová",J395,0)</f>
        <v>0</v>
      </c>
      <c r="BJ395" s="18" t="s">
        <v>81</v>
      </c>
      <c r="BK395" s="229">
        <f>ROUND(I395*H395,2)</f>
        <v>0</v>
      </c>
      <c r="BL395" s="18" t="s">
        <v>157</v>
      </c>
      <c r="BM395" s="228" t="s">
        <v>628</v>
      </c>
    </row>
    <row r="396" s="13" customFormat="1">
      <c r="A396" s="13"/>
      <c r="B396" s="230"/>
      <c r="C396" s="231"/>
      <c r="D396" s="232" t="s">
        <v>195</v>
      </c>
      <c r="E396" s="233" t="s">
        <v>1</v>
      </c>
      <c r="F396" s="234" t="s">
        <v>2391</v>
      </c>
      <c r="G396" s="231"/>
      <c r="H396" s="233" t="s">
        <v>1</v>
      </c>
      <c r="I396" s="235"/>
      <c r="J396" s="231"/>
      <c r="K396" s="231"/>
      <c r="L396" s="236"/>
      <c r="M396" s="237"/>
      <c r="N396" s="238"/>
      <c r="O396" s="238"/>
      <c r="P396" s="238"/>
      <c r="Q396" s="238"/>
      <c r="R396" s="238"/>
      <c r="S396" s="238"/>
      <c r="T396" s="23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0" t="s">
        <v>195</v>
      </c>
      <c r="AU396" s="240" t="s">
        <v>81</v>
      </c>
      <c r="AV396" s="13" t="s">
        <v>81</v>
      </c>
      <c r="AW396" s="13" t="s">
        <v>30</v>
      </c>
      <c r="AX396" s="13" t="s">
        <v>73</v>
      </c>
      <c r="AY396" s="240" t="s">
        <v>152</v>
      </c>
    </row>
    <row r="397" s="13" customFormat="1">
      <c r="A397" s="13"/>
      <c r="B397" s="230"/>
      <c r="C397" s="231"/>
      <c r="D397" s="232" t="s">
        <v>195</v>
      </c>
      <c r="E397" s="233" t="s">
        <v>1</v>
      </c>
      <c r="F397" s="234" t="s">
        <v>2392</v>
      </c>
      <c r="G397" s="231"/>
      <c r="H397" s="233" t="s">
        <v>1</v>
      </c>
      <c r="I397" s="235"/>
      <c r="J397" s="231"/>
      <c r="K397" s="231"/>
      <c r="L397" s="236"/>
      <c r="M397" s="237"/>
      <c r="N397" s="238"/>
      <c r="O397" s="238"/>
      <c r="P397" s="238"/>
      <c r="Q397" s="238"/>
      <c r="R397" s="238"/>
      <c r="S397" s="238"/>
      <c r="T397" s="23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0" t="s">
        <v>195</v>
      </c>
      <c r="AU397" s="240" t="s">
        <v>81</v>
      </c>
      <c r="AV397" s="13" t="s">
        <v>81</v>
      </c>
      <c r="AW397" s="13" t="s">
        <v>30</v>
      </c>
      <c r="AX397" s="13" t="s">
        <v>73</v>
      </c>
      <c r="AY397" s="240" t="s">
        <v>152</v>
      </c>
    </row>
    <row r="398" s="14" customFormat="1">
      <c r="A398" s="14"/>
      <c r="B398" s="241"/>
      <c r="C398" s="242"/>
      <c r="D398" s="232" t="s">
        <v>195</v>
      </c>
      <c r="E398" s="243" t="s">
        <v>1</v>
      </c>
      <c r="F398" s="244" t="s">
        <v>2393</v>
      </c>
      <c r="G398" s="242"/>
      <c r="H398" s="245">
        <v>366.30000000000001</v>
      </c>
      <c r="I398" s="246"/>
      <c r="J398" s="242"/>
      <c r="K398" s="242"/>
      <c r="L398" s="247"/>
      <c r="M398" s="248"/>
      <c r="N398" s="249"/>
      <c r="O398" s="249"/>
      <c r="P398" s="249"/>
      <c r="Q398" s="249"/>
      <c r="R398" s="249"/>
      <c r="S398" s="249"/>
      <c r="T398" s="250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1" t="s">
        <v>195</v>
      </c>
      <c r="AU398" s="251" t="s">
        <v>81</v>
      </c>
      <c r="AV398" s="14" t="s">
        <v>83</v>
      </c>
      <c r="AW398" s="14" t="s">
        <v>30</v>
      </c>
      <c r="AX398" s="14" t="s">
        <v>73</v>
      </c>
      <c r="AY398" s="251" t="s">
        <v>152</v>
      </c>
    </row>
    <row r="399" s="14" customFormat="1">
      <c r="A399" s="14"/>
      <c r="B399" s="241"/>
      <c r="C399" s="242"/>
      <c r="D399" s="232" t="s">
        <v>195</v>
      </c>
      <c r="E399" s="243" t="s">
        <v>1</v>
      </c>
      <c r="F399" s="244" t="s">
        <v>2420</v>
      </c>
      <c r="G399" s="242"/>
      <c r="H399" s="245">
        <v>49.119999999999997</v>
      </c>
      <c r="I399" s="246"/>
      <c r="J399" s="242"/>
      <c r="K399" s="242"/>
      <c r="L399" s="247"/>
      <c r="M399" s="248"/>
      <c r="N399" s="249"/>
      <c r="O399" s="249"/>
      <c r="P399" s="249"/>
      <c r="Q399" s="249"/>
      <c r="R399" s="249"/>
      <c r="S399" s="249"/>
      <c r="T399" s="25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1" t="s">
        <v>195</v>
      </c>
      <c r="AU399" s="251" t="s">
        <v>81</v>
      </c>
      <c r="AV399" s="14" t="s">
        <v>83</v>
      </c>
      <c r="AW399" s="14" t="s">
        <v>30</v>
      </c>
      <c r="AX399" s="14" t="s">
        <v>73</v>
      </c>
      <c r="AY399" s="251" t="s">
        <v>152</v>
      </c>
    </row>
    <row r="400" s="13" customFormat="1">
      <c r="A400" s="13"/>
      <c r="B400" s="230"/>
      <c r="C400" s="231"/>
      <c r="D400" s="232" t="s">
        <v>195</v>
      </c>
      <c r="E400" s="233" t="s">
        <v>1</v>
      </c>
      <c r="F400" s="234" t="s">
        <v>2394</v>
      </c>
      <c r="G400" s="231"/>
      <c r="H400" s="233" t="s">
        <v>1</v>
      </c>
      <c r="I400" s="235"/>
      <c r="J400" s="231"/>
      <c r="K400" s="231"/>
      <c r="L400" s="236"/>
      <c r="M400" s="237"/>
      <c r="N400" s="238"/>
      <c r="O400" s="238"/>
      <c r="P400" s="238"/>
      <c r="Q400" s="238"/>
      <c r="R400" s="238"/>
      <c r="S400" s="238"/>
      <c r="T400" s="23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0" t="s">
        <v>195</v>
      </c>
      <c r="AU400" s="240" t="s">
        <v>81</v>
      </c>
      <c r="AV400" s="13" t="s">
        <v>81</v>
      </c>
      <c r="AW400" s="13" t="s">
        <v>30</v>
      </c>
      <c r="AX400" s="13" t="s">
        <v>73</v>
      </c>
      <c r="AY400" s="240" t="s">
        <v>152</v>
      </c>
    </row>
    <row r="401" s="14" customFormat="1">
      <c r="A401" s="14"/>
      <c r="B401" s="241"/>
      <c r="C401" s="242"/>
      <c r="D401" s="232" t="s">
        <v>195</v>
      </c>
      <c r="E401" s="243" t="s">
        <v>1</v>
      </c>
      <c r="F401" s="244" t="s">
        <v>2395</v>
      </c>
      <c r="G401" s="242"/>
      <c r="H401" s="245">
        <v>53.700000000000003</v>
      </c>
      <c r="I401" s="246"/>
      <c r="J401" s="242"/>
      <c r="K401" s="242"/>
      <c r="L401" s="247"/>
      <c r="M401" s="248"/>
      <c r="N401" s="249"/>
      <c r="O401" s="249"/>
      <c r="P401" s="249"/>
      <c r="Q401" s="249"/>
      <c r="R401" s="249"/>
      <c r="S401" s="249"/>
      <c r="T401" s="25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1" t="s">
        <v>195</v>
      </c>
      <c r="AU401" s="251" t="s">
        <v>81</v>
      </c>
      <c r="AV401" s="14" t="s">
        <v>83</v>
      </c>
      <c r="AW401" s="14" t="s">
        <v>30</v>
      </c>
      <c r="AX401" s="14" t="s">
        <v>73</v>
      </c>
      <c r="AY401" s="251" t="s">
        <v>152</v>
      </c>
    </row>
    <row r="402" s="15" customFormat="1">
      <c r="A402" s="15"/>
      <c r="B402" s="252"/>
      <c r="C402" s="253"/>
      <c r="D402" s="232" t="s">
        <v>195</v>
      </c>
      <c r="E402" s="254" t="s">
        <v>1</v>
      </c>
      <c r="F402" s="255" t="s">
        <v>218</v>
      </c>
      <c r="G402" s="253"/>
      <c r="H402" s="256">
        <v>469.12</v>
      </c>
      <c r="I402" s="257"/>
      <c r="J402" s="253"/>
      <c r="K402" s="253"/>
      <c r="L402" s="258"/>
      <c r="M402" s="259"/>
      <c r="N402" s="260"/>
      <c r="O402" s="260"/>
      <c r="P402" s="260"/>
      <c r="Q402" s="260"/>
      <c r="R402" s="260"/>
      <c r="S402" s="260"/>
      <c r="T402" s="261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2" t="s">
        <v>195</v>
      </c>
      <c r="AU402" s="262" t="s">
        <v>81</v>
      </c>
      <c r="AV402" s="15" t="s">
        <v>157</v>
      </c>
      <c r="AW402" s="15" t="s">
        <v>30</v>
      </c>
      <c r="AX402" s="15" t="s">
        <v>81</v>
      </c>
      <c r="AY402" s="262" t="s">
        <v>152</v>
      </c>
    </row>
    <row r="403" s="2" customFormat="1" ht="14.4" customHeight="1">
      <c r="A403" s="39"/>
      <c r="B403" s="40"/>
      <c r="C403" s="217" t="s">
        <v>504</v>
      </c>
      <c r="D403" s="217" t="s">
        <v>153</v>
      </c>
      <c r="E403" s="218" t="s">
        <v>1383</v>
      </c>
      <c r="F403" s="219" t="s">
        <v>529</v>
      </c>
      <c r="G403" s="220" t="s">
        <v>181</v>
      </c>
      <c r="H403" s="221">
        <v>122.8</v>
      </c>
      <c r="I403" s="222"/>
      <c r="J403" s="223">
        <f>ROUND(I403*H403,2)</f>
        <v>0</v>
      </c>
      <c r="K403" s="219" t="s">
        <v>1</v>
      </c>
      <c r="L403" s="45"/>
      <c r="M403" s="224" t="s">
        <v>1</v>
      </c>
      <c r="N403" s="225" t="s">
        <v>38</v>
      </c>
      <c r="O403" s="92"/>
      <c r="P403" s="226">
        <f>O403*H403</f>
        <v>0</v>
      </c>
      <c r="Q403" s="226">
        <v>0</v>
      </c>
      <c r="R403" s="226">
        <f>Q403*H403</f>
        <v>0</v>
      </c>
      <c r="S403" s="226">
        <v>0</v>
      </c>
      <c r="T403" s="227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8" t="s">
        <v>157</v>
      </c>
      <c r="AT403" s="228" t="s">
        <v>153</v>
      </c>
      <c r="AU403" s="228" t="s">
        <v>81</v>
      </c>
      <c r="AY403" s="18" t="s">
        <v>152</v>
      </c>
      <c r="BE403" s="229">
        <f>IF(N403="základní",J403,0)</f>
        <v>0</v>
      </c>
      <c r="BF403" s="229">
        <f>IF(N403="snížená",J403,0)</f>
        <v>0</v>
      </c>
      <c r="BG403" s="229">
        <f>IF(N403="zákl. přenesená",J403,0)</f>
        <v>0</v>
      </c>
      <c r="BH403" s="229">
        <f>IF(N403="sníž. přenesená",J403,0)</f>
        <v>0</v>
      </c>
      <c r="BI403" s="229">
        <f>IF(N403="nulová",J403,0)</f>
        <v>0</v>
      </c>
      <c r="BJ403" s="18" t="s">
        <v>81</v>
      </c>
      <c r="BK403" s="229">
        <f>ROUND(I403*H403,2)</f>
        <v>0</v>
      </c>
      <c r="BL403" s="18" t="s">
        <v>157</v>
      </c>
      <c r="BM403" s="228" t="s">
        <v>638</v>
      </c>
    </row>
    <row r="404" s="14" customFormat="1">
      <c r="A404" s="14"/>
      <c r="B404" s="241"/>
      <c r="C404" s="242"/>
      <c r="D404" s="232" t="s">
        <v>195</v>
      </c>
      <c r="E404" s="243" t="s">
        <v>1</v>
      </c>
      <c r="F404" s="244" t="s">
        <v>2421</v>
      </c>
      <c r="G404" s="242"/>
      <c r="H404" s="245">
        <v>122.8</v>
      </c>
      <c r="I404" s="246"/>
      <c r="J404" s="242"/>
      <c r="K404" s="242"/>
      <c r="L404" s="247"/>
      <c r="M404" s="248"/>
      <c r="N404" s="249"/>
      <c r="O404" s="249"/>
      <c r="P404" s="249"/>
      <c r="Q404" s="249"/>
      <c r="R404" s="249"/>
      <c r="S404" s="249"/>
      <c r="T404" s="25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1" t="s">
        <v>195</v>
      </c>
      <c r="AU404" s="251" t="s">
        <v>81</v>
      </c>
      <c r="AV404" s="14" t="s">
        <v>83</v>
      </c>
      <c r="AW404" s="14" t="s">
        <v>30</v>
      </c>
      <c r="AX404" s="14" t="s">
        <v>73</v>
      </c>
      <c r="AY404" s="251" t="s">
        <v>152</v>
      </c>
    </row>
    <row r="405" s="15" customFormat="1">
      <c r="A405" s="15"/>
      <c r="B405" s="252"/>
      <c r="C405" s="253"/>
      <c r="D405" s="232" t="s">
        <v>195</v>
      </c>
      <c r="E405" s="254" t="s">
        <v>1</v>
      </c>
      <c r="F405" s="255" t="s">
        <v>218</v>
      </c>
      <c r="G405" s="253"/>
      <c r="H405" s="256">
        <v>122.8</v>
      </c>
      <c r="I405" s="257"/>
      <c r="J405" s="253"/>
      <c r="K405" s="253"/>
      <c r="L405" s="258"/>
      <c r="M405" s="259"/>
      <c r="N405" s="260"/>
      <c r="O405" s="260"/>
      <c r="P405" s="260"/>
      <c r="Q405" s="260"/>
      <c r="R405" s="260"/>
      <c r="S405" s="260"/>
      <c r="T405" s="261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2" t="s">
        <v>195</v>
      </c>
      <c r="AU405" s="262" t="s">
        <v>81</v>
      </c>
      <c r="AV405" s="15" t="s">
        <v>157</v>
      </c>
      <c r="AW405" s="15" t="s">
        <v>30</v>
      </c>
      <c r="AX405" s="15" t="s">
        <v>81</v>
      </c>
      <c r="AY405" s="262" t="s">
        <v>152</v>
      </c>
    </row>
    <row r="406" s="2" customFormat="1" ht="24.15" customHeight="1">
      <c r="A406" s="39"/>
      <c r="B406" s="40"/>
      <c r="C406" s="217" t="s">
        <v>514</v>
      </c>
      <c r="D406" s="217" t="s">
        <v>153</v>
      </c>
      <c r="E406" s="218" t="s">
        <v>1074</v>
      </c>
      <c r="F406" s="219" t="s">
        <v>1387</v>
      </c>
      <c r="G406" s="220" t="s">
        <v>539</v>
      </c>
      <c r="H406" s="263"/>
      <c r="I406" s="222"/>
      <c r="J406" s="223">
        <f>ROUND(I406*H406,2)</f>
        <v>0</v>
      </c>
      <c r="K406" s="219" t="s">
        <v>160</v>
      </c>
      <c r="L406" s="45"/>
      <c r="M406" s="224" t="s">
        <v>1</v>
      </c>
      <c r="N406" s="225" t="s">
        <v>38</v>
      </c>
      <c r="O406" s="92"/>
      <c r="P406" s="226">
        <f>O406*H406</f>
        <v>0</v>
      </c>
      <c r="Q406" s="226">
        <v>0</v>
      </c>
      <c r="R406" s="226">
        <f>Q406*H406</f>
        <v>0</v>
      </c>
      <c r="S406" s="226">
        <v>0</v>
      </c>
      <c r="T406" s="227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8" t="s">
        <v>157</v>
      </c>
      <c r="AT406" s="228" t="s">
        <v>153</v>
      </c>
      <c r="AU406" s="228" t="s">
        <v>81</v>
      </c>
      <c r="AY406" s="18" t="s">
        <v>152</v>
      </c>
      <c r="BE406" s="229">
        <f>IF(N406="základní",J406,0)</f>
        <v>0</v>
      </c>
      <c r="BF406" s="229">
        <f>IF(N406="snížená",J406,0)</f>
        <v>0</v>
      </c>
      <c r="BG406" s="229">
        <f>IF(N406="zákl. přenesená",J406,0)</f>
        <v>0</v>
      </c>
      <c r="BH406" s="229">
        <f>IF(N406="sníž. přenesená",J406,0)</f>
        <v>0</v>
      </c>
      <c r="BI406" s="229">
        <f>IF(N406="nulová",J406,0)</f>
        <v>0</v>
      </c>
      <c r="BJ406" s="18" t="s">
        <v>81</v>
      </c>
      <c r="BK406" s="229">
        <f>ROUND(I406*H406,2)</f>
        <v>0</v>
      </c>
      <c r="BL406" s="18" t="s">
        <v>157</v>
      </c>
      <c r="BM406" s="228" t="s">
        <v>613</v>
      </c>
    </row>
    <row r="407" s="12" customFormat="1" ht="25.92" customHeight="1">
      <c r="A407" s="12"/>
      <c r="B407" s="203"/>
      <c r="C407" s="204"/>
      <c r="D407" s="205" t="s">
        <v>72</v>
      </c>
      <c r="E407" s="206" t="s">
        <v>423</v>
      </c>
      <c r="F407" s="206" t="s">
        <v>1388</v>
      </c>
      <c r="G407" s="204"/>
      <c r="H407" s="204"/>
      <c r="I407" s="207"/>
      <c r="J407" s="208">
        <f>BK407</f>
        <v>0</v>
      </c>
      <c r="K407" s="204"/>
      <c r="L407" s="209"/>
      <c r="M407" s="210"/>
      <c r="N407" s="211"/>
      <c r="O407" s="211"/>
      <c r="P407" s="212">
        <f>SUM(P408:P437)</f>
        <v>0</v>
      </c>
      <c r="Q407" s="211"/>
      <c r="R407" s="212">
        <f>SUM(R408:R437)</f>
        <v>0</v>
      </c>
      <c r="S407" s="211"/>
      <c r="T407" s="213">
        <f>SUM(T408:T437)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14" t="s">
        <v>81</v>
      </c>
      <c r="AT407" s="215" t="s">
        <v>72</v>
      </c>
      <c r="AU407" s="215" t="s">
        <v>73</v>
      </c>
      <c r="AY407" s="214" t="s">
        <v>152</v>
      </c>
      <c r="BK407" s="216">
        <f>SUM(BK408:BK437)</f>
        <v>0</v>
      </c>
    </row>
    <row r="408" s="2" customFormat="1" ht="24.15" customHeight="1">
      <c r="A408" s="39"/>
      <c r="B408" s="40"/>
      <c r="C408" s="217" t="s">
        <v>518</v>
      </c>
      <c r="D408" s="217" t="s">
        <v>153</v>
      </c>
      <c r="E408" s="218" t="s">
        <v>543</v>
      </c>
      <c r="F408" s="219" t="s">
        <v>544</v>
      </c>
      <c r="G408" s="220" t="s">
        <v>175</v>
      </c>
      <c r="H408" s="221">
        <v>840</v>
      </c>
      <c r="I408" s="222"/>
      <c r="J408" s="223">
        <f>ROUND(I408*H408,2)</f>
        <v>0</v>
      </c>
      <c r="K408" s="219" t="s">
        <v>160</v>
      </c>
      <c r="L408" s="45"/>
      <c r="M408" s="224" t="s">
        <v>1</v>
      </c>
      <c r="N408" s="225" t="s">
        <v>38</v>
      </c>
      <c r="O408" s="92"/>
      <c r="P408" s="226">
        <f>O408*H408</f>
        <v>0</v>
      </c>
      <c r="Q408" s="226">
        <v>0</v>
      </c>
      <c r="R408" s="226">
        <f>Q408*H408</f>
        <v>0</v>
      </c>
      <c r="S408" s="226">
        <v>0</v>
      </c>
      <c r="T408" s="227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8" t="s">
        <v>176</v>
      </c>
      <c r="AT408" s="228" t="s">
        <v>153</v>
      </c>
      <c r="AU408" s="228" t="s">
        <v>81</v>
      </c>
      <c r="AY408" s="18" t="s">
        <v>152</v>
      </c>
      <c r="BE408" s="229">
        <f>IF(N408="základní",J408,0)</f>
        <v>0</v>
      </c>
      <c r="BF408" s="229">
        <f>IF(N408="snížená",J408,0)</f>
        <v>0</v>
      </c>
      <c r="BG408" s="229">
        <f>IF(N408="zákl. přenesená",J408,0)</f>
        <v>0</v>
      </c>
      <c r="BH408" s="229">
        <f>IF(N408="sníž. přenesená",J408,0)</f>
        <v>0</v>
      </c>
      <c r="BI408" s="229">
        <f>IF(N408="nulová",J408,0)</f>
        <v>0</v>
      </c>
      <c r="BJ408" s="18" t="s">
        <v>81</v>
      </c>
      <c r="BK408" s="229">
        <f>ROUND(I408*H408,2)</f>
        <v>0</v>
      </c>
      <c r="BL408" s="18" t="s">
        <v>176</v>
      </c>
      <c r="BM408" s="228" t="s">
        <v>2422</v>
      </c>
    </row>
    <row r="409" s="13" customFormat="1">
      <c r="A409" s="13"/>
      <c r="B409" s="230"/>
      <c r="C409" s="231"/>
      <c r="D409" s="232" t="s">
        <v>195</v>
      </c>
      <c r="E409" s="233" t="s">
        <v>1</v>
      </c>
      <c r="F409" s="234" t="s">
        <v>2392</v>
      </c>
      <c r="G409" s="231"/>
      <c r="H409" s="233" t="s">
        <v>1</v>
      </c>
      <c r="I409" s="235"/>
      <c r="J409" s="231"/>
      <c r="K409" s="231"/>
      <c r="L409" s="236"/>
      <c r="M409" s="237"/>
      <c r="N409" s="238"/>
      <c r="O409" s="238"/>
      <c r="P409" s="238"/>
      <c r="Q409" s="238"/>
      <c r="R409" s="238"/>
      <c r="S409" s="238"/>
      <c r="T409" s="23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0" t="s">
        <v>195</v>
      </c>
      <c r="AU409" s="240" t="s">
        <v>81</v>
      </c>
      <c r="AV409" s="13" t="s">
        <v>81</v>
      </c>
      <c r="AW409" s="13" t="s">
        <v>30</v>
      </c>
      <c r="AX409" s="13" t="s">
        <v>73</v>
      </c>
      <c r="AY409" s="240" t="s">
        <v>152</v>
      </c>
    </row>
    <row r="410" s="14" customFormat="1">
      <c r="A410" s="14"/>
      <c r="B410" s="241"/>
      <c r="C410" s="242"/>
      <c r="D410" s="232" t="s">
        <v>195</v>
      </c>
      <c r="E410" s="243" t="s">
        <v>1</v>
      </c>
      <c r="F410" s="244" t="s">
        <v>2423</v>
      </c>
      <c r="G410" s="242"/>
      <c r="H410" s="245">
        <v>732.60000000000002</v>
      </c>
      <c r="I410" s="246"/>
      <c r="J410" s="242"/>
      <c r="K410" s="242"/>
      <c r="L410" s="247"/>
      <c r="M410" s="248"/>
      <c r="N410" s="249"/>
      <c r="O410" s="249"/>
      <c r="P410" s="249"/>
      <c r="Q410" s="249"/>
      <c r="R410" s="249"/>
      <c r="S410" s="249"/>
      <c r="T410" s="25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1" t="s">
        <v>195</v>
      </c>
      <c r="AU410" s="251" t="s">
        <v>81</v>
      </c>
      <c r="AV410" s="14" t="s">
        <v>83</v>
      </c>
      <c r="AW410" s="14" t="s">
        <v>30</v>
      </c>
      <c r="AX410" s="14" t="s">
        <v>73</v>
      </c>
      <c r="AY410" s="251" t="s">
        <v>152</v>
      </c>
    </row>
    <row r="411" s="13" customFormat="1">
      <c r="A411" s="13"/>
      <c r="B411" s="230"/>
      <c r="C411" s="231"/>
      <c r="D411" s="232" t="s">
        <v>195</v>
      </c>
      <c r="E411" s="233" t="s">
        <v>1</v>
      </c>
      <c r="F411" s="234" t="s">
        <v>2394</v>
      </c>
      <c r="G411" s="231"/>
      <c r="H411" s="233" t="s">
        <v>1</v>
      </c>
      <c r="I411" s="235"/>
      <c r="J411" s="231"/>
      <c r="K411" s="231"/>
      <c r="L411" s="236"/>
      <c r="M411" s="237"/>
      <c r="N411" s="238"/>
      <c r="O411" s="238"/>
      <c r="P411" s="238"/>
      <c r="Q411" s="238"/>
      <c r="R411" s="238"/>
      <c r="S411" s="238"/>
      <c r="T411" s="23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0" t="s">
        <v>195</v>
      </c>
      <c r="AU411" s="240" t="s">
        <v>81</v>
      </c>
      <c r="AV411" s="13" t="s">
        <v>81</v>
      </c>
      <c r="AW411" s="13" t="s">
        <v>30</v>
      </c>
      <c r="AX411" s="13" t="s">
        <v>73</v>
      </c>
      <c r="AY411" s="240" t="s">
        <v>152</v>
      </c>
    </row>
    <row r="412" s="14" customFormat="1">
      <c r="A412" s="14"/>
      <c r="B412" s="241"/>
      <c r="C412" s="242"/>
      <c r="D412" s="232" t="s">
        <v>195</v>
      </c>
      <c r="E412" s="243" t="s">
        <v>1</v>
      </c>
      <c r="F412" s="244" t="s">
        <v>2424</v>
      </c>
      <c r="G412" s="242"/>
      <c r="H412" s="245">
        <v>107.40000000000001</v>
      </c>
      <c r="I412" s="246"/>
      <c r="J412" s="242"/>
      <c r="K412" s="242"/>
      <c r="L412" s="247"/>
      <c r="M412" s="248"/>
      <c r="N412" s="249"/>
      <c r="O412" s="249"/>
      <c r="P412" s="249"/>
      <c r="Q412" s="249"/>
      <c r="R412" s="249"/>
      <c r="S412" s="249"/>
      <c r="T412" s="25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1" t="s">
        <v>195</v>
      </c>
      <c r="AU412" s="251" t="s">
        <v>81</v>
      </c>
      <c r="AV412" s="14" t="s">
        <v>83</v>
      </c>
      <c r="AW412" s="14" t="s">
        <v>30</v>
      </c>
      <c r="AX412" s="14" t="s">
        <v>73</v>
      </c>
      <c r="AY412" s="251" t="s">
        <v>152</v>
      </c>
    </row>
    <row r="413" s="15" customFormat="1">
      <c r="A413" s="15"/>
      <c r="B413" s="252"/>
      <c r="C413" s="253"/>
      <c r="D413" s="232" t="s">
        <v>195</v>
      </c>
      <c r="E413" s="254" t="s">
        <v>1</v>
      </c>
      <c r="F413" s="255" t="s">
        <v>218</v>
      </c>
      <c r="G413" s="253"/>
      <c r="H413" s="256">
        <v>840</v>
      </c>
      <c r="I413" s="257"/>
      <c r="J413" s="253"/>
      <c r="K413" s="253"/>
      <c r="L413" s="258"/>
      <c r="M413" s="259"/>
      <c r="N413" s="260"/>
      <c r="O413" s="260"/>
      <c r="P413" s="260"/>
      <c r="Q413" s="260"/>
      <c r="R413" s="260"/>
      <c r="S413" s="260"/>
      <c r="T413" s="261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2" t="s">
        <v>195</v>
      </c>
      <c r="AU413" s="262" t="s">
        <v>81</v>
      </c>
      <c r="AV413" s="15" t="s">
        <v>157</v>
      </c>
      <c r="AW413" s="15" t="s">
        <v>30</v>
      </c>
      <c r="AX413" s="15" t="s">
        <v>81</v>
      </c>
      <c r="AY413" s="262" t="s">
        <v>152</v>
      </c>
    </row>
    <row r="414" s="2" customFormat="1" ht="24.15" customHeight="1">
      <c r="A414" s="39"/>
      <c r="B414" s="40"/>
      <c r="C414" s="217" t="s">
        <v>522</v>
      </c>
      <c r="D414" s="217" t="s">
        <v>153</v>
      </c>
      <c r="E414" s="218" t="s">
        <v>2425</v>
      </c>
      <c r="F414" s="219" t="s">
        <v>2426</v>
      </c>
      <c r="G414" s="220" t="s">
        <v>175</v>
      </c>
      <c r="H414" s="221">
        <v>840</v>
      </c>
      <c r="I414" s="222"/>
      <c r="J414" s="223">
        <f>ROUND(I414*H414,2)</f>
        <v>0</v>
      </c>
      <c r="K414" s="219" t="s">
        <v>1</v>
      </c>
      <c r="L414" s="45"/>
      <c r="M414" s="224" t="s">
        <v>1</v>
      </c>
      <c r="N414" s="225" t="s">
        <v>38</v>
      </c>
      <c r="O414" s="92"/>
      <c r="P414" s="226">
        <f>O414*H414</f>
        <v>0</v>
      </c>
      <c r="Q414" s="226">
        <v>0</v>
      </c>
      <c r="R414" s="226">
        <f>Q414*H414</f>
        <v>0</v>
      </c>
      <c r="S414" s="226">
        <v>0</v>
      </c>
      <c r="T414" s="227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8" t="s">
        <v>157</v>
      </c>
      <c r="AT414" s="228" t="s">
        <v>153</v>
      </c>
      <c r="AU414" s="228" t="s">
        <v>81</v>
      </c>
      <c r="AY414" s="18" t="s">
        <v>152</v>
      </c>
      <c r="BE414" s="229">
        <f>IF(N414="základní",J414,0)</f>
        <v>0</v>
      </c>
      <c r="BF414" s="229">
        <f>IF(N414="snížená",J414,0)</f>
        <v>0</v>
      </c>
      <c r="BG414" s="229">
        <f>IF(N414="zákl. přenesená",J414,0)</f>
        <v>0</v>
      </c>
      <c r="BH414" s="229">
        <f>IF(N414="sníž. přenesená",J414,0)</f>
        <v>0</v>
      </c>
      <c r="BI414" s="229">
        <f>IF(N414="nulová",J414,0)</f>
        <v>0</v>
      </c>
      <c r="BJ414" s="18" t="s">
        <v>81</v>
      </c>
      <c r="BK414" s="229">
        <f>ROUND(I414*H414,2)</f>
        <v>0</v>
      </c>
      <c r="BL414" s="18" t="s">
        <v>157</v>
      </c>
      <c r="BM414" s="228" t="s">
        <v>658</v>
      </c>
    </row>
    <row r="415" s="13" customFormat="1">
      <c r="A415" s="13"/>
      <c r="B415" s="230"/>
      <c r="C415" s="231"/>
      <c r="D415" s="232" t="s">
        <v>195</v>
      </c>
      <c r="E415" s="233" t="s">
        <v>1</v>
      </c>
      <c r="F415" s="234" t="s">
        <v>2392</v>
      </c>
      <c r="G415" s="231"/>
      <c r="H415" s="233" t="s">
        <v>1</v>
      </c>
      <c r="I415" s="235"/>
      <c r="J415" s="231"/>
      <c r="K415" s="231"/>
      <c r="L415" s="236"/>
      <c r="M415" s="237"/>
      <c r="N415" s="238"/>
      <c r="O415" s="238"/>
      <c r="P415" s="238"/>
      <c r="Q415" s="238"/>
      <c r="R415" s="238"/>
      <c r="S415" s="238"/>
      <c r="T415" s="23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0" t="s">
        <v>195</v>
      </c>
      <c r="AU415" s="240" t="s">
        <v>81</v>
      </c>
      <c r="AV415" s="13" t="s">
        <v>81</v>
      </c>
      <c r="AW415" s="13" t="s">
        <v>30</v>
      </c>
      <c r="AX415" s="13" t="s">
        <v>73</v>
      </c>
      <c r="AY415" s="240" t="s">
        <v>152</v>
      </c>
    </row>
    <row r="416" s="14" customFormat="1">
      <c r="A416" s="14"/>
      <c r="B416" s="241"/>
      <c r="C416" s="242"/>
      <c r="D416" s="232" t="s">
        <v>195</v>
      </c>
      <c r="E416" s="243" t="s">
        <v>1</v>
      </c>
      <c r="F416" s="244" t="s">
        <v>2423</v>
      </c>
      <c r="G416" s="242"/>
      <c r="H416" s="245">
        <v>732.60000000000002</v>
      </c>
      <c r="I416" s="246"/>
      <c r="J416" s="242"/>
      <c r="K416" s="242"/>
      <c r="L416" s="247"/>
      <c r="M416" s="248"/>
      <c r="N416" s="249"/>
      <c r="O416" s="249"/>
      <c r="P416" s="249"/>
      <c r="Q416" s="249"/>
      <c r="R416" s="249"/>
      <c r="S416" s="249"/>
      <c r="T416" s="250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1" t="s">
        <v>195</v>
      </c>
      <c r="AU416" s="251" t="s">
        <v>81</v>
      </c>
      <c r="AV416" s="14" t="s">
        <v>83</v>
      </c>
      <c r="AW416" s="14" t="s">
        <v>30</v>
      </c>
      <c r="AX416" s="14" t="s">
        <v>73</v>
      </c>
      <c r="AY416" s="251" t="s">
        <v>152</v>
      </c>
    </row>
    <row r="417" s="16" customFormat="1">
      <c r="A417" s="16"/>
      <c r="B417" s="271"/>
      <c r="C417" s="272"/>
      <c r="D417" s="232" t="s">
        <v>195</v>
      </c>
      <c r="E417" s="273" t="s">
        <v>1</v>
      </c>
      <c r="F417" s="274" t="s">
        <v>1063</v>
      </c>
      <c r="G417" s="272"/>
      <c r="H417" s="275">
        <v>732.60000000000002</v>
      </c>
      <c r="I417" s="276"/>
      <c r="J417" s="272"/>
      <c r="K417" s="272"/>
      <c r="L417" s="277"/>
      <c r="M417" s="278"/>
      <c r="N417" s="279"/>
      <c r="O417" s="279"/>
      <c r="P417" s="279"/>
      <c r="Q417" s="279"/>
      <c r="R417" s="279"/>
      <c r="S417" s="279"/>
      <c r="T417" s="280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T417" s="281" t="s">
        <v>195</v>
      </c>
      <c r="AU417" s="281" t="s">
        <v>81</v>
      </c>
      <c r="AV417" s="16" t="s">
        <v>161</v>
      </c>
      <c r="AW417" s="16" t="s">
        <v>30</v>
      </c>
      <c r="AX417" s="16" t="s">
        <v>73</v>
      </c>
      <c r="AY417" s="281" t="s">
        <v>152</v>
      </c>
    </row>
    <row r="418" s="13" customFormat="1">
      <c r="A418" s="13"/>
      <c r="B418" s="230"/>
      <c r="C418" s="231"/>
      <c r="D418" s="232" t="s">
        <v>195</v>
      </c>
      <c r="E418" s="233" t="s">
        <v>1</v>
      </c>
      <c r="F418" s="234" t="s">
        <v>2394</v>
      </c>
      <c r="G418" s="231"/>
      <c r="H418" s="233" t="s">
        <v>1</v>
      </c>
      <c r="I418" s="235"/>
      <c r="J418" s="231"/>
      <c r="K418" s="231"/>
      <c r="L418" s="236"/>
      <c r="M418" s="237"/>
      <c r="N418" s="238"/>
      <c r="O418" s="238"/>
      <c r="P418" s="238"/>
      <c r="Q418" s="238"/>
      <c r="R418" s="238"/>
      <c r="S418" s="238"/>
      <c r="T418" s="23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0" t="s">
        <v>195</v>
      </c>
      <c r="AU418" s="240" t="s">
        <v>81</v>
      </c>
      <c r="AV418" s="13" t="s">
        <v>81</v>
      </c>
      <c r="AW418" s="13" t="s">
        <v>30</v>
      </c>
      <c r="AX418" s="13" t="s">
        <v>73</v>
      </c>
      <c r="AY418" s="240" t="s">
        <v>152</v>
      </c>
    </row>
    <row r="419" s="14" customFormat="1">
      <c r="A419" s="14"/>
      <c r="B419" s="241"/>
      <c r="C419" s="242"/>
      <c r="D419" s="232" t="s">
        <v>195</v>
      </c>
      <c r="E419" s="243" t="s">
        <v>1</v>
      </c>
      <c r="F419" s="244" t="s">
        <v>2424</v>
      </c>
      <c r="G419" s="242"/>
      <c r="H419" s="245">
        <v>107.40000000000001</v>
      </c>
      <c r="I419" s="246"/>
      <c r="J419" s="242"/>
      <c r="K419" s="242"/>
      <c r="L419" s="247"/>
      <c r="M419" s="248"/>
      <c r="N419" s="249"/>
      <c r="O419" s="249"/>
      <c r="P419" s="249"/>
      <c r="Q419" s="249"/>
      <c r="R419" s="249"/>
      <c r="S419" s="249"/>
      <c r="T419" s="25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1" t="s">
        <v>195</v>
      </c>
      <c r="AU419" s="251" t="s">
        <v>81</v>
      </c>
      <c r="AV419" s="14" t="s">
        <v>83</v>
      </c>
      <c r="AW419" s="14" t="s">
        <v>30</v>
      </c>
      <c r="AX419" s="14" t="s">
        <v>73</v>
      </c>
      <c r="AY419" s="251" t="s">
        <v>152</v>
      </c>
    </row>
    <row r="420" s="16" customFormat="1">
      <c r="A420" s="16"/>
      <c r="B420" s="271"/>
      <c r="C420" s="272"/>
      <c r="D420" s="232" t="s">
        <v>195</v>
      </c>
      <c r="E420" s="273" t="s">
        <v>1</v>
      </c>
      <c r="F420" s="274" t="s">
        <v>1063</v>
      </c>
      <c r="G420" s="272"/>
      <c r="H420" s="275">
        <v>107.40000000000001</v>
      </c>
      <c r="I420" s="276"/>
      <c r="J420" s="272"/>
      <c r="K420" s="272"/>
      <c r="L420" s="277"/>
      <c r="M420" s="278"/>
      <c r="N420" s="279"/>
      <c r="O420" s="279"/>
      <c r="P420" s="279"/>
      <c r="Q420" s="279"/>
      <c r="R420" s="279"/>
      <c r="S420" s="279"/>
      <c r="T420" s="280"/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  <c r="AT420" s="281" t="s">
        <v>195</v>
      </c>
      <c r="AU420" s="281" t="s">
        <v>81</v>
      </c>
      <c r="AV420" s="16" t="s">
        <v>161</v>
      </c>
      <c r="AW420" s="16" t="s">
        <v>30</v>
      </c>
      <c r="AX420" s="16" t="s">
        <v>73</v>
      </c>
      <c r="AY420" s="281" t="s">
        <v>152</v>
      </c>
    </row>
    <row r="421" s="15" customFormat="1">
      <c r="A421" s="15"/>
      <c r="B421" s="252"/>
      <c r="C421" s="253"/>
      <c r="D421" s="232" t="s">
        <v>195</v>
      </c>
      <c r="E421" s="254" t="s">
        <v>1</v>
      </c>
      <c r="F421" s="255" t="s">
        <v>218</v>
      </c>
      <c r="G421" s="253"/>
      <c r="H421" s="256">
        <v>840</v>
      </c>
      <c r="I421" s="257"/>
      <c r="J421" s="253"/>
      <c r="K421" s="253"/>
      <c r="L421" s="258"/>
      <c r="M421" s="259"/>
      <c r="N421" s="260"/>
      <c r="O421" s="260"/>
      <c r="P421" s="260"/>
      <c r="Q421" s="260"/>
      <c r="R421" s="260"/>
      <c r="S421" s="260"/>
      <c r="T421" s="261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62" t="s">
        <v>195</v>
      </c>
      <c r="AU421" s="262" t="s">
        <v>81</v>
      </c>
      <c r="AV421" s="15" t="s">
        <v>157</v>
      </c>
      <c r="AW421" s="15" t="s">
        <v>30</v>
      </c>
      <c r="AX421" s="15" t="s">
        <v>81</v>
      </c>
      <c r="AY421" s="262" t="s">
        <v>152</v>
      </c>
    </row>
    <row r="422" s="2" customFormat="1" ht="14.4" customHeight="1">
      <c r="A422" s="39"/>
      <c r="B422" s="40"/>
      <c r="C422" s="217" t="s">
        <v>527</v>
      </c>
      <c r="D422" s="217" t="s">
        <v>153</v>
      </c>
      <c r="E422" s="218" t="s">
        <v>552</v>
      </c>
      <c r="F422" s="219" t="s">
        <v>553</v>
      </c>
      <c r="G422" s="220" t="s">
        <v>175</v>
      </c>
      <c r="H422" s="221">
        <v>61.399999999999999</v>
      </c>
      <c r="I422" s="222"/>
      <c r="J422" s="223">
        <f>ROUND(I422*H422,2)</f>
        <v>0</v>
      </c>
      <c r="K422" s="219" t="s">
        <v>160</v>
      </c>
      <c r="L422" s="45"/>
      <c r="M422" s="224" t="s">
        <v>1</v>
      </c>
      <c r="N422" s="225" t="s">
        <v>38</v>
      </c>
      <c r="O422" s="92"/>
      <c r="P422" s="226">
        <f>O422*H422</f>
        <v>0</v>
      </c>
      <c r="Q422" s="226">
        <v>0</v>
      </c>
      <c r="R422" s="226">
        <f>Q422*H422</f>
        <v>0</v>
      </c>
      <c r="S422" s="226">
        <v>0</v>
      </c>
      <c r="T422" s="227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28" t="s">
        <v>157</v>
      </c>
      <c r="AT422" s="228" t="s">
        <v>153</v>
      </c>
      <c r="AU422" s="228" t="s">
        <v>81</v>
      </c>
      <c r="AY422" s="18" t="s">
        <v>152</v>
      </c>
      <c r="BE422" s="229">
        <f>IF(N422="základní",J422,0)</f>
        <v>0</v>
      </c>
      <c r="BF422" s="229">
        <f>IF(N422="snížená",J422,0)</f>
        <v>0</v>
      </c>
      <c r="BG422" s="229">
        <f>IF(N422="zákl. přenesená",J422,0)</f>
        <v>0</v>
      </c>
      <c r="BH422" s="229">
        <f>IF(N422="sníž. přenesená",J422,0)</f>
        <v>0</v>
      </c>
      <c r="BI422" s="229">
        <f>IF(N422="nulová",J422,0)</f>
        <v>0</v>
      </c>
      <c r="BJ422" s="18" t="s">
        <v>81</v>
      </c>
      <c r="BK422" s="229">
        <f>ROUND(I422*H422,2)</f>
        <v>0</v>
      </c>
      <c r="BL422" s="18" t="s">
        <v>157</v>
      </c>
      <c r="BM422" s="228" t="s">
        <v>334</v>
      </c>
    </row>
    <row r="423" s="14" customFormat="1">
      <c r="A423" s="14"/>
      <c r="B423" s="241"/>
      <c r="C423" s="242"/>
      <c r="D423" s="232" t="s">
        <v>195</v>
      </c>
      <c r="E423" s="243" t="s">
        <v>1</v>
      </c>
      <c r="F423" s="244" t="s">
        <v>2427</v>
      </c>
      <c r="G423" s="242"/>
      <c r="H423" s="245">
        <v>61.399999999999999</v>
      </c>
      <c r="I423" s="246"/>
      <c r="J423" s="242"/>
      <c r="K423" s="242"/>
      <c r="L423" s="247"/>
      <c r="M423" s="248"/>
      <c r="N423" s="249"/>
      <c r="O423" s="249"/>
      <c r="P423" s="249"/>
      <c r="Q423" s="249"/>
      <c r="R423" s="249"/>
      <c r="S423" s="249"/>
      <c r="T423" s="25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1" t="s">
        <v>195</v>
      </c>
      <c r="AU423" s="251" t="s">
        <v>81</v>
      </c>
      <c r="AV423" s="14" t="s">
        <v>83</v>
      </c>
      <c r="AW423" s="14" t="s">
        <v>30</v>
      </c>
      <c r="AX423" s="14" t="s">
        <v>73</v>
      </c>
      <c r="AY423" s="251" t="s">
        <v>152</v>
      </c>
    </row>
    <row r="424" s="15" customFormat="1">
      <c r="A424" s="15"/>
      <c r="B424" s="252"/>
      <c r="C424" s="253"/>
      <c r="D424" s="232" t="s">
        <v>195</v>
      </c>
      <c r="E424" s="254" t="s">
        <v>1</v>
      </c>
      <c r="F424" s="255" t="s">
        <v>218</v>
      </c>
      <c r="G424" s="253"/>
      <c r="H424" s="256">
        <v>61.399999999999999</v>
      </c>
      <c r="I424" s="257"/>
      <c r="J424" s="253"/>
      <c r="K424" s="253"/>
      <c r="L424" s="258"/>
      <c r="M424" s="259"/>
      <c r="N424" s="260"/>
      <c r="O424" s="260"/>
      <c r="P424" s="260"/>
      <c r="Q424" s="260"/>
      <c r="R424" s="260"/>
      <c r="S424" s="260"/>
      <c r="T424" s="261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2" t="s">
        <v>195</v>
      </c>
      <c r="AU424" s="262" t="s">
        <v>81</v>
      </c>
      <c r="AV424" s="15" t="s">
        <v>157</v>
      </c>
      <c r="AW424" s="15" t="s">
        <v>30</v>
      </c>
      <c r="AX424" s="15" t="s">
        <v>81</v>
      </c>
      <c r="AY424" s="262" t="s">
        <v>152</v>
      </c>
    </row>
    <row r="425" s="2" customFormat="1" ht="24.15" customHeight="1">
      <c r="A425" s="39"/>
      <c r="B425" s="40"/>
      <c r="C425" s="217" t="s">
        <v>531</v>
      </c>
      <c r="D425" s="217" t="s">
        <v>153</v>
      </c>
      <c r="E425" s="218" t="s">
        <v>556</v>
      </c>
      <c r="F425" s="219" t="s">
        <v>557</v>
      </c>
      <c r="G425" s="220" t="s">
        <v>175</v>
      </c>
      <c r="H425" s="221">
        <v>61.399999999999999</v>
      </c>
      <c r="I425" s="222"/>
      <c r="J425" s="223">
        <f>ROUND(I425*H425,2)</f>
        <v>0</v>
      </c>
      <c r="K425" s="219" t="s">
        <v>1</v>
      </c>
      <c r="L425" s="45"/>
      <c r="M425" s="224" t="s">
        <v>1</v>
      </c>
      <c r="N425" s="225" t="s">
        <v>38</v>
      </c>
      <c r="O425" s="92"/>
      <c r="P425" s="226">
        <f>O425*H425</f>
        <v>0</v>
      </c>
      <c r="Q425" s="226">
        <v>0</v>
      </c>
      <c r="R425" s="226">
        <f>Q425*H425</f>
        <v>0</v>
      </c>
      <c r="S425" s="226">
        <v>0</v>
      </c>
      <c r="T425" s="227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28" t="s">
        <v>157</v>
      </c>
      <c r="AT425" s="228" t="s">
        <v>153</v>
      </c>
      <c r="AU425" s="228" t="s">
        <v>81</v>
      </c>
      <c r="AY425" s="18" t="s">
        <v>152</v>
      </c>
      <c r="BE425" s="229">
        <f>IF(N425="základní",J425,0)</f>
        <v>0</v>
      </c>
      <c r="BF425" s="229">
        <f>IF(N425="snížená",J425,0)</f>
        <v>0</v>
      </c>
      <c r="BG425" s="229">
        <f>IF(N425="zákl. přenesená",J425,0)</f>
        <v>0</v>
      </c>
      <c r="BH425" s="229">
        <f>IF(N425="sníž. přenesená",J425,0)</f>
        <v>0</v>
      </c>
      <c r="BI425" s="229">
        <f>IF(N425="nulová",J425,0)</f>
        <v>0</v>
      </c>
      <c r="BJ425" s="18" t="s">
        <v>81</v>
      </c>
      <c r="BK425" s="229">
        <f>ROUND(I425*H425,2)</f>
        <v>0</v>
      </c>
      <c r="BL425" s="18" t="s">
        <v>157</v>
      </c>
      <c r="BM425" s="228" t="s">
        <v>686</v>
      </c>
    </row>
    <row r="426" s="2" customFormat="1" ht="24.15" customHeight="1">
      <c r="A426" s="39"/>
      <c r="B426" s="40"/>
      <c r="C426" s="217" t="s">
        <v>536</v>
      </c>
      <c r="D426" s="217" t="s">
        <v>153</v>
      </c>
      <c r="E426" s="218" t="s">
        <v>2164</v>
      </c>
      <c r="F426" s="219" t="s">
        <v>2428</v>
      </c>
      <c r="G426" s="220" t="s">
        <v>175</v>
      </c>
      <c r="H426" s="221">
        <v>60.786000000000001</v>
      </c>
      <c r="I426" s="222"/>
      <c r="J426" s="223">
        <f>ROUND(I426*H426,2)</f>
        <v>0</v>
      </c>
      <c r="K426" s="219" t="s">
        <v>1</v>
      </c>
      <c r="L426" s="45"/>
      <c r="M426" s="224" t="s">
        <v>1</v>
      </c>
      <c r="N426" s="225" t="s">
        <v>38</v>
      </c>
      <c r="O426" s="92"/>
      <c r="P426" s="226">
        <f>O426*H426</f>
        <v>0</v>
      </c>
      <c r="Q426" s="226">
        <v>0</v>
      </c>
      <c r="R426" s="226">
        <f>Q426*H426</f>
        <v>0</v>
      </c>
      <c r="S426" s="226">
        <v>0</v>
      </c>
      <c r="T426" s="227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8" t="s">
        <v>157</v>
      </c>
      <c r="AT426" s="228" t="s">
        <v>153</v>
      </c>
      <c r="AU426" s="228" t="s">
        <v>81</v>
      </c>
      <c r="AY426" s="18" t="s">
        <v>152</v>
      </c>
      <c r="BE426" s="229">
        <f>IF(N426="základní",J426,0)</f>
        <v>0</v>
      </c>
      <c r="BF426" s="229">
        <f>IF(N426="snížená",J426,0)</f>
        <v>0</v>
      </c>
      <c r="BG426" s="229">
        <f>IF(N426="zákl. přenesená",J426,0)</f>
        <v>0</v>
      </c>
      <c r="BH426" s="229">
        <f>IF(N426="sníž. přenesená",J426,0)</f>
        <v>0</v>
      </c>
      <c r="BI426" s="229">
        <f>IF(N426="nulová",J426,0)</f>
        <v>0</v>
      </c>
      <c r="BJ426" s="18" t="s">
        <v>81</v>
      </c>
      <c r="BK426" s="229">
        <f>ROUND(I426*H426,2)</f>
        <v>0</v>
      </c>
      <c r="BL426" s="18" t="s">
        <v>157</v>
      </c>
      <c r="BM426" s="228" t="s">
        <v>694</v>
      </c>
    </row>
    <row r="427" s="14" customFormat="1">
      <c r="A427" s="14"/>
      <c r="B427" s="241"/>
      <c r="C427" s="242"/>
      <c r="D427" s="232" t="s">
        <v>195</v>
      </c>
      <c r="E427" s="243" t="s">
        <v>1</v>
      </c>
      <c r="F427" s="244" t="s">
        <v>2429</v>
      </c>
      <c r="G427" s="242"/>
      <c r="H427" s="245">
        <v>60.786000000000001</v>
      </c>
      <c r="I427" s="246"/>
      <c r="J427" s="242"/>
      <c r="K427" s="242"/>
      <c r="L427" s="247"/>
      <c r="M427" s="248"/>
      <c r="N427" s="249"/>
      <c r="O427" s="249"/>
      <c r="P427" s="249"/>
      <c r="Q427" s="249"/>
      <c r="R427" s="249"/>
      <c r="S427" s="249"/>
      <c r="T427" s="25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1" t="s">
        <v>195</v>
      </c>
      <c r="AU427" s="251" t="s">
        <v>81</v>
      </c>
      <c r="AV427" s="14" t="s">
        <v>83</v>
      </c>
      <c r="AW427" s="14" t="s">
        <v>30</v>
      </c>
      <c r="AX427" s="14" t="s">
        <v>73</v>
      </c>
      <c r="AY427" s="251" t="s">
        <v>152</v>
      </c>
    </row>
    <row r="428" s="15" customFormat="1">
      <c r="A428" s="15"/>
      <c r="B428" s="252"/>
      <c r="C428" s="253"/>
      <c r="D428" s="232" t="s">
        <v>195</v>
      </c>
      <c r="E428" s="254" t="s">
        <v>1</v>
      </c>
      <c r="F428" s="255" t="s">
        <v>218</v>
      </c>
      <c r="G428" s="253"/>
      <c r="H428" s="256">
        <v>60.786000000000001</v>
      </c>
      <c r="I428" s="257"/>
      <c r="J428" s="253"/>
      <c r="K428" s="253"/>
      <c r="L428" s="258"/>
      <c r="M428" s="259"/>
      <c r="N428" s="260"/>
      <c r="O428" s="260"/>
      <c r="P428" s="260"/>
      <c r="Q428" s="260"/>
      <c r="R428" s="260"/>
      <c r="S428" s="260"/>
      <c r="T428" s="261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2" t="s">
        <v>195</v>
      </c>
      <c r="AU428" s="262" t="s">
        <v>81</v>
      </c>
      <c r="AV428" s="15" t="s">
        <v>157</v>
      </c>
      <c r="AW428" s="15" t="s">
        <v>30</v>
      </c>
      <c r="AX428" s="15" t="s">
        <v>81</v>
      </c>
      <c r="AY428" s="262" t="s">
        <v>152</v>
      </c>
    </row>
    <row r="429" s="2" customFormat="1" ht="24.15" customHeight="1">
      <c r="A429" s="39"/>
      <c r="B429" s="40"/>
      <c r="C429" s="217" t="s">
        <v>309</v>
      </c>
      <c r="D429" s="217" t="s">
        <v>153</v>
      </c>
      <c r="E429" s="218" t="s">
        <v>2168</v>
      </c>
      <c r="F429" s="219" t="s">
        <v>566</v>
      </c>
      <c r="G429" s="220" t="s">
        <v>1218</v>
      </c>
      <c r="H429" s="221">
        <v>2.2789999999999999</v>
      </c>
      <c r="I429" s="222"/>
      <c r="J429" s="223">
        <f>ROUND(I429*H429,2)</f>
        <v>0</v>
      </c>
      <c r="K429" s="219" t="s">
        <v>1</v>
      </c>
      <c r="L429" s="45"/>
      <c r="M429" s="224" t="s">
        <v>1</v>
      </c>
      <c r="N429" s="225" t="s">
        <v>38</v>
      </c>
      <c r="O429" s="92"/>
      <c r="P429" s="226">
        <f>O429*H429</f>
        <v>0</v>
      </c>
      <c r="Q429" s="226">
        <v>0</v>
      </c>
      <c r="R429" s="226">
        <f>Q429*H429</f>
        <v>0</v>
      </c>
      <c r="S429" s="226">
        <v>0</v>
      </c>
      <c r="T429" s="227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8" t="s">
        <v>157</v>
      </c>
      <c r="AT429" s="228" t="s">
        <v>153</v>
      </c>
      <c r="AU429" s="228" t="s">
        <v>81</v>
      </c>
      <c r="AY429" s="18" t="s">
        <v>152</v>
      </c>
      <c r="BE429" s="229">
        <f>IF(N429="základní",J429,0)</f>
        <v>0</v>
      </c>
      <c r="BF429" s="229">
        <f>IF(N429="snížená",J429,0)</f>
        <v>0</v>
      </c>
      <c r="BG429" s="229">
        <f>IF(N429="zákl. přenesená",J429,0)</f>
        <v>0</v>
      </c>
      <c r="BH429" s="229">
        <f>IF(N429="sníž. přenesená",J429,0)</f>
        <v>0</v>
      </c>
      <c r="BI429" s="229">
        <f>IF(N429="nulová",J429,0)</f>
        <v>0</v>
      </c>
      <c r="BJ429" s="18" t="s">
        <v>81</v>
      </c>
      <c r="BK429" s="229">
        <f>ROUND(I429*H429,2)</f>
        <v>0</v>
      </c>
      <c r="BL429" s="18" t="s">
        <v>157</v>
      </c>
      <c r="BM429" s="228" t="s">
        <v>340</v>
      </c>
    </row>
    <row r="430" s="14" customFormat="1">
      <c r="A430" s="14"/>
      <c r="B430" s="241"/>
      <c r="C430" s="242"/>
      <c r="D430" s="232" t="s">
        <v>195</v>
      </c>
      <c r="E430" s="243" t="s">
        <v>1</v>
      </c>
      <c r="F430" s="244" t="s">
        <v>2430</v>
      </c>
      <c r="G430" s="242"/>
      <c r="H430" s="245">
        <v>2.2789999999999999</v>
      </c>
      <c r="I430" s="246"/>
      <c r="J430" s="242"/>
      <c r="K430" s="242"/>
      <c r="L430" s="247"/>
      <c r="M430" s="248"/>
      <c r="N430" s="249"/>
      <c r="O430" s="249"/>
      <c r="P430" s="249"/>
      <c r="Q430" s="249"/>
      <c r="R430" s="249"/>
      <c r="S430" s="249"/>
      <c r="T430" s="25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1" t="s">
        <v>195</v>
      </c>
      <c r="AU430" s="251" t="s">
        <v>81</v>
      </c>
      <c r="AV430" s="14" t="s">
        <v>83</v>
      </c>
      <c r="AW430" s="14" t="s">
        <v>30</v>
      </c>
      <c r="AX430" s="14" t="s">
        <v>73</v>
      </c>
      <c r="AY430" s="251" t="s">
        <v>152</v>
      </c>
    </row>
    <row r="431" s="15" customFormat="1">
      <c r="A431" s="15"/>
      <c r="B431" s="252"/>
      <c r="C431" s="253"/>
      <c r="D431" s="232" t="s">
        <v>195</v>
      </c>
      <c r="E431" s="254" t="s">
        <v>1</v>
      </c>
      <c r="F431" s="255" t="s">
        <v>218</v>
      </c>
      <c r="G431" s="253"/>
      <c r="H431" s="256">
        <v>2.2789999999999999</v>
      </c>
      <c r="I431" s="257"/>
      <c r="J431" s="253"/>
      <c r="K431" s="253"/>
      <c r="L431" s="258"/>
      <c r="M431" s="259"/>
      <c r="N431" s="260"/>
      <c r="O431" s="260"/>
      <c r="P431" s="260"/>
      <c r="Q431" s="260"/>
      <c r="R431" s="260"/>
      <c r="S431" s="260"/>
      <c r="T431" s="261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2" t="s">
        <v>195</v>
      </c>
      <c r="AU431" s="262" t="s">
        <v>81</v>
      </c>
      <c r="AV431" s="15" t="s">
        <v>157</v>
      </c>
      <c r="AW431" s="15" t="s">
        <v>30</v>
      </c>
      <c r="AX431" s="15" t="s">
        <v>81</v>
      </c>
      <c r="AY431" s="262" t="s">
        <v>152</v>
      </c>
    </row>
    <row r="432" s="2" customFormat="1" ht="14.4" customHeight="1">
      <c r="A432" s="39"/>
      <c r="B432" s="40"/>
      <c r="C432" s="217" t="s">
        <v>546</v>
      </c>
      <c r="D432" s="217" t="s">
        <v>153</v>
      </c>
      <c r="E432" s="218" t="s">
        <v>1398</v>
      </c>
      <c r="F432" s="219" t="s">
        <v>2431</v>
      </c>
      <c r="G432" s="220" t="s">
        <v>181</v>
      </c>
      <c r="H432" s="221">
        <v>122.8</v>
      </c>
      <c r="I432" s="222"/>
      <c r="J432" s="223">
        <f>ROUND(I432*H432,2)</f>
        <v>0</v>
      </c>
      <c r="K432" s="219" t="s">
        <v>1</v>
      </c>
      <c r="L432" s="45"/>
      <c r="M432" s="224" t="s">
        <v>1</v>
      </c>
      <c r="N432" s="225" t="s">
        <v>38</v>
      </c>
      <c r="O432" s="92"/>
      <c r="P432" s="226">
        <f>O432*H432</f>
        <v>0</v>
      </c>
      <c r="Q432" s="226">
        <v>0</v>
      </c>
      <c r="R432" s="226">
        <f>Q432*H432</f>
        <v>0</v>
      </c>
      <c r="S432" s="226">
        <v>0</v>
      </c>
      <c r="T432" s="227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8" t="s">
        <v>157</v>
      </c>
      <c r="AT432" s="228" t="s">
        <v>153</v>
      </c>
      <c r="AU432" s="228" t="s">
        <v>81</v>
      </c>
      <c r="AY432" s="18" t="s">
        <v>152</v>
      </c>
      <c r="BE432" s="229">
        <f>IF(N432="základní",J432,0)</f>
        <v>0</v>
      </c>
      <c r="BF432" s="229">
        <f>IF(N432="snížená",J432,0)</f>
        <v>0</v>
      </c>
      <c r="BG432" s="229">
        <f>IF(N432="zákl. přenesená",J432,0)</f>
        <v>0</v>
      </c>
      <c r="BH432" s="229">
        <f>IF(N432="sníž. přenesená",J432,0)</f>
        <v>0</v>
      </c>
      <c r="BI432" s="229">
        <f>IF(N432="nulová",J432,0)</f>
        <v>0</v>
      </c>
      <c r="BJ432" s="18" t="s">
        <v>81</v>
      </c>
      <c r="BK432" s="229">
        <f>ROUND(I432*H432,2)</f>
        <v>0</v>
      </c>
      <c r="BL432" s="18" t="s">
        <v>157</v>
      </c>
      <c r="BM432" s="228" t="s">
        <v>709</v>
      </c>
    </row>
    <row r="433" s="13" customFormat="1">
      <c r="A433" s="13"/>
      <c r="B433" s="230"/>
      <c r="C433" s="231"/>
      <c r="D433" s="232" t="s">
        <v>195</v>
      </c>
      <c r="E433" s="233" t="s">
        <v>1</v>
      </c>
      <c r="F433" s="234" t="s">
        <v>1039</v>
      </c>
      <c r="G433" s="231"/>
      <c r="H433" s="233" t="s">
        <v>1</v>
      </c>
      <c r="I433" s="235"/>
      <c r="J433" s="231"/>
      <c r="K433" s="231"/>
      <c r="L433" s="236"/>
      <c r="M433" s="237"/>
      <c r="N433" s="238"/>
      <c r="O433" s="238"/>
      <c r="P433" s="238"/>
      <c r="Q433" s="238"/>
      <c r="R433" s="238"/>
      <c r="S433" s="238"/>
      <c r="T433" s="23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0" t="s">
        <v>195</v>
      </c>
      <c r="AU433" s="240" t="s">
        <v>81</v>
      </c>
      <c r="AV433" s="13" t="s">
        <v>81</v>
      </c>
      <c r="AW433" s="13" t="s">
        <v>30</v>
      </c>
      <c r="AX433" s="13" t="s">
        <v>73</v>
      </c>
      <c r="AY433" s="240" t="s">
        <v>152</v>
      </c>
    </row>
    <row r="434" s="14" customFormat="1">
      <c r="A434" s="14"/>
      <c r="B434" s="241"/>
      <c r="C434" s="242"/>
      <c r="D434" s="232" t="s">
        <v>195</v>
      </c>
      <c r="E434" s="243" t="s">
        <v>1</v>
      </c>
      <c r="F434" s="244" t="s">
        <v>2421</v>
      </c>
      <c r="G434" s="242"/>
      <c r="H434" s="245">
        <v>122.8</v>
      </c>
      <c r="I434" s="246"/>
      <c r="J434" s="242"/>
      <c r="K434" s="242"/>
      <c r="L434" s="247"/>
      <c r="M434" s="248"/>
      <c r="N434" s="249"/>
      <c r="O434" s="249"/>
      <c r="P434" s="249"/>
      <c r="Q434" s="249"/>
      <c r="R434" s="249"/>
      <c r="S434" s="249"/>
      <c r="T434" s="250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1" t="s">
        <v>195</v>
      </c>
      <c r="AU434" s="251" t="s">
        <v>81</v>
      </c>
      <c r="AV434" s="14" t="s">
        <v>83</v>
      </c>
      <c r="AW434" s="14" t="s">
        <v>30</v>
      </c>
      <c r="AX434" s="14" t="s">
        <v>73</v>
      </c>
      <c r="AY434" s="251" t="s">
        <v>152</v>
      </c>
    </row>
    <row r="435" s="15" customFormat="1">
      <c r="A435" s="15"/>
      <c r="B435" s="252"/>
      <c r="C435" s="253"/>
      <c r="D435" s="232" t="s">
        <v>195</v>
      </c>
      <c r="E435" s="254" t="s">
        <v>1</v>
      </c>
      <c r="F435" s="255" t="s">
        <v>218</v>
      </c>
      <c r="G435" s="253"/>
      <c r="H435" s="256">
        <v>122.8</v>
      </c>
      <c r="I435" s="257"/>
      <c r="J435" s="253"/>
      <c r="K435" s="253"/>
      <c r="L435" s="258"/>
      <c r="M435" s="259"/>
      <c r="N435" s="260"/>
      <c r="O435" s="260"/>
      <c r="P435" s="260"/>
      <c r="Q435" s="260"/>
      <c r="R435" s="260"/>
      <c r="S435" s="260"/>
      <c r="T435" s="261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62" t="s">
        <v>195</v>
      </c>
      <c r="AU435" s="262" t="s">
        <v>81</v>
      </c>
      <c r="AV435" s="15" t="s">
        <v>157</v>
      </c>
      <c r="AW435" s="15" t="s">
        <v>30</v>
      </c>
      <c r="AX435" s="15" t="s">
        <v>81</v>
      </c>
      <c r="AY435" s="262" t="s">
        <v>152</v>
      </c>
    </row>
    <row r="436" s="2" customFormat="1" ht="24.15" customHeight="1">
      <c r="A436" s="39"/>
      <c r="B436" s="40"/>
      <c r="C436" s="217" t="s">
        <v>551</v>
      </c>
      <c r="D436" s="217" t="s">
        <v>153</v>
      </c>
      <c r="E436" s="218" t="s">
        <v>1400</v>
      </c>
      <c r="F436" s="219" t="s">
        <v>575</v>
      </c>
      <c r="G436" s="220" t="s">
        <v>175</v>
      </c>
      <c r="H436" s="221">
        <v>420</v>
      </c>
      <c r="I436" s="222"/>
      <c r="J436" s="223">
        <f>ROUND(I436*H436,2)</f>
        <v>0</v>
      </c>
      <c r="K436" s="219" t="s">
        <v>1</v>
      </c>
      <c r="L436" s="45"/>
      <c r="M436" s="224" t="s">
        <v>1</v>
      </c>
      <c r="N436" s="225" t="s">
        <v>38</v>
      </c>
      <c r="O436" s="92"/>
      <c r="P436" s="226">
        <f>O436*H436</f>
        <v>0</v>
      </c>
      <c r="Q436" s="226">
        <v>0</v>
      </c>
      <c r="R436" s="226">
        <f>Q436*H436</f>
        <v>0</v>
      </c>
      <c r="S436" s="226">
        <v>0</v>
      </c>
      <c r="T436" s="227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8" t="s">
        <v>157</v>
      </c>
      <c r="AT436" s="228" t="s">
        <v>153</v>
      </c>
      <c r="AU436" s="228" t="s">
        <v>81</v>
      </c>
      <c r="AY436" s="18" t="s">
        <v>152</v>
      </c>
      <c r="BE436" s="229">
        <f>IF(N436="základní",J436,0)</f>
        <v>0</v>
      </c>
      <c r="BF436" s="229">
        <f>IF(N436="snížená",J436,0)</f>
        <v>0</v>
      </c>
      <c r="BG436" s="229">
        <f>IF(N436="zákl. přenesená",J436,0)</f>
        <v>0</v>
      </c>
      <c r="BH436" s="229">
        <f>IF(N436="sníž. přenesená",J436,0)</f>
        <v>0</v>
      </c>
      <c r="BI436" s="229">
        <f>IF(N436="nulová",J436,0)</f>
        <v>0</v>
      </c>
      <c r="BJ436" s="18" t="s">
        <v>81</v>
      </c>
      <c r="BK436" s="229">
        <f>ROUND(I436*H436,2)</f>
        <v>0</v>
      </c>
      <c r="BL436" s="18" t="s">
        <v>157</v>
      </c>
      <c r="BM436" s="228" t="s">
        <v>719</v>
      </c>
    </row>
    <row r="437" s="2" customFormat="1" ht="24.15" customHeight="1">
      <c r="A437" s="39"/>
      <c r="B437" s="40"/>
      <c r="C437" s="217" t="s">
        <v>555</v>
      </c>
      <c r="D437" s="217" t="s">
        <v>153</v>
      </c>
      <c r="E437" s="218" t="s">
        <v>1099</v>
      </c>
      <c r="F437" s="219" t="s">
        <v>1402</v>
      </c>
      <c r="G437" s="220" t="s">
        <v>539</v>
      </c>
      <c r="H437" s="263"/>
      <c r="I437" s="222"/>
      <c r="J437" s="223">
        <f>ROUND(I437*H437,2)</f>
        <v>0</v>
      </c>
      <c r="K437" s="219" t="s">
        <v>160</v>
      </c>
      <c r="L437" s="45"/>
      <c r="M437" s="224" t="s">
        <v>1</v>
      </c>
      <c r="N437" s="225" t="s">
        <v>38</v>
      </c>
      <c r="O437" s="92"/>
      <c r="P437" s="226">
        <f>O437*H437</f>
        <v>0</v>
      </c>
      <c r="Q437" s="226">
        <v>0</v>
      </c>
      <c r="R437" s="226">
        <f>Q437*H437</f>
        <v>0</v>
      </c>
      <c r="S437" s="226">
        <v>0</v>
      </c>
      <c r="T437" s="227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8" t="s">
        <v>157</v>
      </c>
      <c r="AT437" s="228" t="s">
        <v>153</v>
      </c>
      <c r="AU437" s="228" t="s">
        <v>81</v>
      </c>
      <c r="AY437" s="18" t="s">
        <v>152</v>
      </c>
      <c r="BE437" s="229">
        <f>IF(N437="základní",J437,0)</f>
        <v>0</v>
      </c>
      <c r="BF437" s="229">
        <f>IF(N437="snížená",J437,0)</f>
        <v>0</v>
      </c>
      <c r="BG437" s="229">
        <f>IF(N437="zákl. přenesená",J437,0)</f>
        <v>0</v>
      </c>
      <c r="BH437" s="229">
        <f>IF(N437="sníž. přenesená",J437,0)</f>
        <v>0</v>
      </c>
      <c r="BI437" s="229">
        <f>IF(N437="nulová",J437,0)</f>
        <v>0</v>
      </c>
      <c r="BJ437" s="18" t="s">
        <v>81</v>
      </c>
      <c r="BK437" s="229">
        <f>ROUND(I437*H437,2)</f>
        <v>0</v>
      </c>
      <c r="BL437" s="18" t="s">
        <v>157</v>
      </c>
      <c r="BM437" s="228" t="s">
        <v>727</v>
      </c>
    </row>
    <row r="438" s="12" customFormat="1" ht="25.92" customHeight="1">
      <c r="A438" s="12"/>
      <c r="B438" s="203"/>
      <c r="C438" s="204"/>
      <c r="D438" s="205" t="s">
        <v>72</v>
      </c>
      <c r="E438" s="206" t="s">
        <v>541</v>
      </c>
      <c r="F438" s="206" t="s">
        <v>1403</v>
      </c>
      <c r="G438" s="204"/>
      <c r="H438" s="204"/>
      <c r="I438" s="207"/>
      <c r="J438" s="208">
        <f>BK438</f>
        <v>0</v>
      </c>
      <c r="K438" s="204"/>
      <c r="L438" s="209"/>
      <c r="M438" s="210"/>
      <c r="N438" s="211"/>
      <c r="O438" s="211"/>
      <c r="P438" s="212">
        <f>SUM(P439:P443)</f>
        <v>0</v>
      </c>
      <c r="Q438" s="211"/>
      <c r="R438" s="212">
        <f>SUM(R439:R443)</f>
        <v>0</v>
      </c>
      <c r="S438" s="211"/>
      <c r="T438" s="213">
        <f>SUM(T439:T443)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14" t="s">
        <v>81</v>
      </c>
      <c r="AT438" s="215" t="s">
        <v>72</v>
      </c>
      <c r="AU438" s="215" t="s">
        <v>73</v>
      </c>
      <c r="AY438" s="214" t="s">
        <v>152</v>
      </c>
      <c r="BK438" s="216">
        <f>SUM(BK439:BK443)</f>
        <v>0</v>
      </c>
    </row>
    <row r="439" s="2" customFormat="1" ht="14.4" customHeight="1">
      <c r="A439" s="39"/>
      <c r="B439" s="40"/>
      <c r="C439" s="217" t="s">
        <v>560</v>
      </c>
      <c r="D439" s="217" t="s">
        <v>153</v>
      </c>
      <c r="E439" s="218" t="s">
        <v>588</v>
      </c>
      <c r="F439" s="219" t="s">
        <v>589</v>
      </c>
      <c r="G439" s="220" t="s">
        <v>399</v>
      </c>
      <c r="H439" s="221">
        <v>2</v>
      </c>
      <c r="I439" s="222"/>
      <c r="J439" s="223">
        <f>ROUND(I439*H439,2)</f>
        <v>0</v>
      </c>
      <c r="K439" s="219" t="s">
        <v>1</v>
      </c>
      <c r="L439" s="45"/>
      <c r="M439" s="224" t="s">
        <v>1</v>
      </c>
      <c r="N439" s="225" t="s">
        <v>38</v>
      </c>
      <c r="O439" s="92"/>
      <c r="P439" s="226">
        <f>O439*H439</f>
        <v>0</v>
      </c>
      <c r="Q439" s="226">
        <v>0</v>
      </c>
      <c r="R439" s="226">
        <f>Q439*H439</f>
        <v>0</v>
      </c>
      <c r="S439" s="226">
        <v>0</v>
      </c>
      <c r="T439" s="227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8" t="s">
        <v>157</v>
      </c>
      <c r="AT439" s="228" t="s">
        <v>153</v>
      </c>
      <c r="AU439" s="228" t="s">
        <v>81</v>
      </c>
      <c r="AY439" s="18" t="s">
        <v>152</v>
      </c>
      <c r="BE439" s="229">
        <f>IF(N439="základní",J439,0)</f>
        <v>0</v>
      </c>
      <c r="BF439" s="229">
        <f>IF(N439="snížená",J439,0)</f>
        <v>0</v>
      </c>
      <c r="BG439" s="229">
        <f>IF(N439="zákl. přenesená",J439,0)</f>
        <v>0</v>
      </c>
      <c r="BH439" s="229">
        <f>IF(N439="sníž. přenesená",J439,0)</f>
        <v>0</v>
      </c>
      <c r="BI439" s="229">
        <f>IF(N439="nulová",J439,0)</f>
        <v>0</v>
      </c>
      <c r="BJ439" s="18" t="s">
        <v>81</v>
      </c>
      <c r="BK439" s="229">
        <f>ROUND(I439*H439,2)</f>
        <v>0</v>
      </c>
      <c r="BL439" s="18" t="s">
        <v>157</v>
      </c>
      <c r="BM439" s="228" t="s">
        <v>773</v>
      </c>
    </row>
    <row r="440" s="2" customFormat="1" ht="49.05" customHeight="1">
      <c r="A440" s="39"/>
      <c r="B440" s="40"/>
      <c r="C440" s="217" t="s">
        <v>564</v>
      </c>
      <c r="D440" s="217" t="s">
        <v>153</v>
      </c>
      <c r="E440" s="218" t="s">
        <v>2171</v>
      </c>
      <c r="F440" s="219" t="s">
        <v>2172</v>
      </c>
      <c r="G440" s="220" t="s">
        <v>185</v>
      </c>
      <c r="H440" s="221">
        <v>2</v>
      </c>
      <c r="I440" s="222"/>
      <c r="J440" s="223">
        <f>ROUND(I440*H440,2)</f>
        <v>0</v>
      </c>
      <c r="K440" s="219" t="s">
        <v>1</v>
      </c>
      <c r="L440" s="45"/>
      <c r="M440" s="224" t="s">
        <v>1</v>
      </c>
      <c r="N440" s="225" t="s">
        <v>38</v>
      </c>
      <c r="O440" s="92"/>
      <c r="P440" s="226">
        <f>O440*H440</f>
        <v>0</v>
      </c>
      <c r="Q440" s="226">
        <v>0</v>
      </c>
      <c r="R440" s="226">
        <f>Q440*H440</f>
        <v>0</v>
      </c>
      <c r="S440" s="226">
        <v>0</v>
      </c>
      <c r="T440" s="227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28" t="s">
        <v>157</v>
      </c>
      <c r="AT440" s="228" t="s">
        <v>153</v>
      </c>
      <c r="AU440" s="228" t="s">
        <v>81</v>
      </c>
      <c r="AY440" s="18" t="s">
        <v>152</v>
      </c>
      <c r="BE440" s="229">
        <f>IF(N440="základní",J440,0)</f>
        <v>0</v>
      </c>
      <c r="BF440" s="229">
        <f>IF(N440="snížená",J440,0)</f>
        <v>0</v>
      </c>
      <c r="BG440" s="229">
        <f>IF(N440="zákl. přenesená",J440,0)</f>
        <v>0</v>
      </c>
      <c r="BH440" s="229">
        <f>IF(N440="sníž. přenesená",J440,0)</f>
        <v>0</v>
      </c>
      <c r="BI440" s="229">
        <f>IF(N440="nulová",J440,0)</f>
        <v>0</v>
      </c>
      <c r="BJ440" s="18" t="s">
        <v>81</v>
      </c>
      <c r="BK440" s="229">
        <f>ROUND(I440*H440,2)</f>
        <v>0</v>
      </c>
      <c r="BL440" s="18" t="s">
        <v>157</v>
      </c>
      <c r="BM440" s="228" t="s">
        <v>347</v>
      </c>
    </row>
    <row r="441" s="2" customFormat="1" ht="37.8" customHeight="1">
      <c r="A441" s="39"/>
      <c r="B441" s="40"/>
      <c r="C441" s="217" t="s">
        <v>568</v>
      </c>
      <c r="D441" s="217" t="s">
        <v>153</v>
      </c>
      <c r="E441" s="218" t="s">
        <v>2173</v>
      </c>
      <c r="F441" s="219" t="s">
        <v>2174</v>
      </c>
      <c r="G441" s="220" t="s">
        <v>185</v>
      </c>
      <c r="H441" s="221">
        <v>10</v>
      </c>
      <c r="I441" s="222"/>
      <c r="J441" s="223">
        <f>ROUND(I441*H441,2)</f>
        <v>0</v>
      </c>
      <c r="K441" s="219" t="s">
        <v>1</v>
      </c>
      <c r="L441" s="45"/>
      <c r="M441" s="224" t="s">
        <v>1</v>
      </c>
      <c r="N441" s="225" t="s">
        <v>38</v>
      </c>
      <c r="O441" s="92"/>
      <c r="P441" s="226">
        <f>O441*H441</f>
        <v>0</v>
      </c>
      <c r="Q441" s="226">
        <v>0</v>
      </c>
      <c r="R441" s="226">
        <f>Q441*H441</f>
        <v>0</v>
      </c>
      <c r="S441" s="226">
        <v>0</v>
      </c>
      <c r="T441" s="227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28" t="s">
        <v>157</v>
      </c>
      <c r="AT441" s="228" t="s">
        <v>153</v>
      </c>
      <c r="AU441" s="228" t="s">
        <v>81</v>
      </c>
      <c r="AY441" s="18" t="s">
        <v>152</v>
      </c>
      <c r="BE441" s="229">
        <f>IF(N441="základní",J441,0)</f>
        <v>0</v>
      </c>
      <c r="BF441" s="229">
        <f>IF(N441="snížená",J441,0)</f>
        <v>0</v>
      </c>
      <c r="BG441" s="229">
        <f>IF(N441="zákl. přenesená",J441,0)</f>
        <v>0</v>
      </c>
      <c r="BH441" s="229">
        <f>IF(N441="sníž. přenesená",J441,0)</f>
        <v>0</v>
      </c>
      <c r="BI441" s="229">
        <f>IF(N441="nulová",J441,0)</f>
        <v>0</v>
      </c>
      <c r="BJ441" s="18" t="s">
        <v>81</v>
      </c>
      <c r="BK441" s="229">
        <f>ROUND(I441*H441,2)</f>
        <v>0</v>
      </c>
      <c r="BL441" s="18" t="s">
        <v>157</v>
      </c>
      <c r="BM441" s="228" t="s">
        <v>351</v>
      </c>
    </row>
    <row r="442" s="2" customFormat="1" ht="37.8" customHeight="1">
      <c r="A442" s="39"/>
      <c r="B442" s="40"/>
      <c r="C442" s="217" t="s">
        <v>573</v>
      </c>
      <c r="D442" s="217" t="s">
        <v>153</v>
      </c>
      <c r="E442" s="218" t="s">
        <v>2176</v>
      </c>
      <c r="F442" s="219" t="s">
        <v>2177</v>
      </c>
      <c r="G442" s="220" t="s">
        <v>185</v>
      </c>
      <c r="H442" s="221">
        <v>70</v>
      </c>
      <c r="I442" s="222"/>
      <c r="J442" s="223">
        <f>ROUND(I442*H442,2)</f>
        <v>0</v>
      </c>
      <c r="K442" s="219" t="s">
        <v>1</v>
      </c>
      <c r="L442" s="45"/>
      <c r="M442" s="224" t="s">
        <v>1</v>
      </c>
      <c r="N442" s="225" t="s">
        <v>38</v>
      </c>
      <c r="O442" s="92"/>
      <c r="P442" s="226">
        <f>O442*H442</f>
        <v>0</v>
      </c>
      <c r="Q442" s="226">
        <v>0</v>
      </c>
      <c r="R442" s="226">
        <f>Q442*H442</f>
        <v>0</v>
      </c>
      <c r="S442" s="226">
        <v>0</v>
      </c>
      <c r="T442" s="227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8" t="s">
        <v>157</v>
      </c>
      <c r="AT442" s="228" t="s">
        <v>153</v>
      </c>
      <c r="AU442" s="228" t="s">
        <v>81</v>
      </c>
      <c r="AY442" s="18" t="s">
        <v>152</v>
      </c>
      <c r="BE442" s="229">
        <f>IF(N442="základní",J442,0)</f>
        <v>0</v>
      </c>
      <c r="BF442" s="229">
        <f>IF(N442="snížená",J442,0)</f>
        <v>0</v>
      </c>
      <c r="BG442" s="229">
        <f>IF(N442="zákl. přenesená",J442,0)</f>
        <v>0</v>
      </c>
      <c r="BH442" s="229">
        <f>IF(N442="sníž. přenesená",J442,0)</f>
        <v>0</v>
      </c>
      <c r="BI442" s="229">
        <f>IF(N442="nulová",J442,0)</f>
        <v>0</v>
      </c>
      <c r="BJ442" s="18" t="s">
        <v>81</v>
      </c>
      <c r="BK442" s="229">
        <f>ROUND(I442*H442,2)</f>
        <v>0</v>
      </c>
      <c r="BL442" s="18" t="s">
        <v>157</v>
      </c>
      <c r="BM442" s="228" t="s">
        <v>749</v>
      </c>
    </row>
    <row r="443" s="2" customFormat="1" ht="14.4" customHeight="1">
      <c r="A443" s="39"/>
      <c r="B443" s="40"/>
      <c r="C443" s="217" t="s">
        <v>577</v>
      </c>
      <c r="D443" s="217" t="s">
        <v>153</v>
      </c>
      <c r="E443" s="218" t="s">
        <v>592</v>
      </c>
      <c r="F443" s="219" t="s">
        <v>593</v>
      </c>
      <c r="G443" s="220" t="s">
        <v>539</v>
      </c>
      <c r="H443" s="263"/>
      <c r="I443" s="222"/>
      <c r="J443" s="223">
        <f>ROUND(I443*H443,2)</f>
        <v>0</v>
      </c>
      <c r="K443" s="219" t="s">
        <v>160</v>
      </c>
      <c r="L443" s="45"/>
      <c r="M443" s="224" t="s">
        <v>1</v>
      </c>
      <c r="N443" s="225" t="s">
        <v>38</v>
      </c>
      <c r="O443" s="92"/>
      <c r="P443" s="226">
        <f>O443*H443</f>
        <v>0</v>
      </c>
      <c r="Q443" s="226">
        <v>0</v>
      </c>
      <c r="R443" s="226">
        <f>Q443*H443</f>
        <v>0</v>
      </c>
      <c r="S443" s="226">
        <v>0</v>
      </c>
      <c r="T443" s="227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8" t="s">
        <v>157</v>
      </c>
      <c r="AT443" s="228" t="s">
        <v>153</v>
      </c>
      <c r="AU443" s="228" t="s">
        <v>81</v>
      </c>
      <c r="AY443" s="18" t="s">
        <v>152</v>
      </c>
      <c r="BE443" s="229">
        <f>IF(N443="základní",J443,0)</f>
        <v>0</v>
      </c>
      <c r="BF443" s="229">
        <f>IF(N443="snížená",J443,0)</f>
        <v>0</v>
      </c>
      <c r="BG443" s="229">
        <f>IF(N443="zákl. přenesená",J443,0)</f>
        <v>0</v>
      </c>
      <c r="BH443" s="229">
        <f>IF(N443="sníž. přenesená",J443,0)</f>
        <v>0</v>
      </c>
      <c r="BI443" s="229">
        <f>IF(N443="nulová",J443,0)</f>
        <v>0</v>
      </c>
      <c r="BJ443" s="18" t="s">
        <v>81</v>
      </c>
      <c r="BK443" s="229">
        <f>ROUND(I443*H443,2)</f>
        <v>0</v>
      </c>
      <c r="BL443" s="18" t="s">
        <v>157</v>
      </c>
      <c r="BM443" s="228" t="s">
        <v>356</v>
      </c>
    </row>
    <row r="444" s="12" customFormat="1" ht="25.92" customHeight="1">
      <c r="A444" s="12"/>
      <c r="B444" s="203"/>
      <c r="C444" s="204"/>
      <c r="D444" s="205" t="s">
        <v>72</v>
      </c>
      <c r="E444" s="206" t="s">
        <v>581</v>
      </c>
      <c r="F444" s="206" t="s">
        <v>1406</v>
      </c>
      <c r="G444" s="204"/>
      <c r="H444" s="204"/>
      <c r="I444" s="207"/>
      <c r="J444" s="208">
        <f>BK444</f>
        <v>0</v>
      </c>
      <c r="K444" s="204"/>
      <c r="L444" s="209"/>
      <c r="M444" s="210"/>
      <c r="N444" s="211"/>
      <c r="O444" s="211"/>
      <c r="P444" s="212">
        <f>SUM(P445:P448)</f>
        <v>0</v>
      </c>
      <c r="Q444" s="211"/>
      <c r="R444" s="212">
        <f>SUM(R445:R448)</f>
        <v>0</v>
      </c>
      <c r="S444" s="211"/>
      <c r="T444" s="213">
        <f>SUM(T445:T448)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14" t="s">
        <v>81</v>
      </c>
      <c r="AT444" s="215" t="s">
        <v>72</v>
      </c>
      <c r="AU444" s="215" t="s">
        <v>73</v>
      </c>
      <c r="AY444" s="214" t="s">
        <v>152</v>
      </c>
      <c r="BK444" s="216">
        <f>SUM(BK445:BK448)</f>
        <v>0</v>
      </c>
    </row>
    <row r="445" s="2" customFormat="1" ht="14.4" customHeight="1">
      <c r="A445" s="39"/>
      <c r="B445" s="40"/>
      <c r="C445" s="217" t="s">
        <v>583</v>
      </c>
      <c r="D445" s="217" t="s">
        <v>153</v>
      </c>
      <c r="E445" s="218" t="s">
        <v>598</v>
      </c>
      <c r="F445" s="219" t="s">
        <v>599</v>
      </c>
      <c r="G445" s="220" t="s">
        <v>175</v>
      </c>
      <c r="H445" s="221">
        <v>60.786000000000001</v>
      </c>
      <c r="I445" s="222"/>
      <c r="J445" s="223">
        <f>ROUND(I445*H445,2)</f>
        <v>0</v>
      </c>
      <c r="K445" s="219" t="s">
        <v>1</v>
      </c>
      <c r="L445" s="45"/>
      <c r="M445" s="224" t="s">
        <v>1</v>
      </c>
      <c r="N445" s="225" t="s">
        <v>38</v>
      </c>
      <c r="O445" s="92"/>
      <c r="P445" s="226">
        <f>O445*H445</f>
        <v>0</v>
      </c>
      <c r="Q445" s="226">
        <v>0</v>
      </c>
      <c r="R445" s="226">
        <f>Q445*H445</f>
        <v>0</v>
      </c>
      <c r="S445" s="226">
        <v>0</v>
      </c>
      <c r="T445" s="227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8" t="s">
        <v>157</v>
      </c>
      <c r="AT445" s="228" t="s">
        <v>153</v>
      </c>
      <c r="AU445" s="228" t="s">
        <v>81</v>
      </c>
      <c r="AY445" s="18" t="s">
        <v>152</v>
      </c>
      <c r="BE445" s="229">
        <f>IF(N445="základní",J445,0)</f>
        <v>0</v>
      </c>
      <c r="BF445" s="229">
        <f>IF(N445="snížená",J445,0)</f>
        <v>0</v>
      </c>
      <c r="BG445" s="229">
        <f>IF(N445="zákl. přenesená",J445,0)</f>
        <v>0</v>
      </c>
      <c r="BH445" s="229">
        <f>IF(N445="sníž. přenesená",J445,0)</f>
        <v>0</v>
      </c>
      <c r="BI445" s="229">
        <f>IF(N445="nulová",J445,0)</f>
        <v>0</v>
      </c>
      <c r="BJ445" s="18" t="s">
        <v>81</v>
      </c>
      <c r="BK445" s="229">
        <f>ROUND(I445*H445,2)</f>
        <v>0</v>
      </c>
      <c r="BL445" s="18" t="s">
        <v>157</v>
      </c>
      <c r="BM445" s="228" t="s">
        <v>783</v>
      </c>
    </row>
    <row r="446" s="14" customFormat="1">
      <c r="A446" s="14"/>
      <c r="B446" s="241"/>
      <c r="C446" s="242"/>
      <c r="D446" s="232" t="s">
        <v>195</v>
      </c>
      <c r="E446" s="243" t="s">
        <v>1</v>
      </c>
      <c r="F446" s="244" t="s">
        <v>2429</v>
      </c>
      <c r="G446" s="242"/>
      <c r="H446" s="245">
        <v>60.786000000000001</v>
      </c>
      <c r="I446" s="246"/>
      <c r="J446" s="242"/>
      <c r="K446" s="242"/>
      <c r="L446" s="247"/>
      <c r="M446" s="248"/>
      <c r="N446" s="249"/>
      <c r="O446" s="249"/>
      <c r="P446" s="249"/>
      <c r="Q446" s="249"/>
      <c r="R446" s="249"/>
      <c r="S446" s="249"/>
      <c r="T446" s="250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1" t="s">
        <v>195</v>
      </c>
      <c r="AU446" s="251" t="s">
        <v>81</v>
      </c>
      <c r="AV446" s="14" t="s">
        <v>83</v>
      </c>
      <c r="AW446" s="14" t="s">
        <v>30</v>
      </c>
      <c r="AX446" s="14" t="s">
        <v>73</v>
      </c>
      <c r="AY446" s="251" t="s">
        <v>152</v>
      </c>
    </row>
    <row r="447" s="15" customFormat="1">
      <c r="A447" s="15"/>
      <c r="B447" s="252"/>
      <c r="C447" s="253"/>
      <c r="D447" s="232" t="s">
        <v>195</v>
      </c>
      <c r="E447" s="254" t="s">
        <v>1</v>
      </c>
      <c r="F447" s="255" t="s">
        <v>218</v>
      </c>
      <c r="G447" s="253"/>
      <c r="H447" s="256">
        <v>60.786000000000001</v>
      </c>
      <c r="I447" s="257"/>
      <c r="J447" s="253"/>
      <c r="K447" s="253"/>
      <c r="L447" s="258"/>
      <c r="M447" s="259"/>
      <c r="N447" s="260"/>
      <c r="O447" s="260"/>
      <c r="P447" s="260"/>
      <c r="Q447" s="260"/>
      <c r="R447" s="260"/>
      <c r="S447" s="260"/>
      <c r="T447" s="261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2" t="s">
        <v>195</v>
      </c>
      <c r="AU447" s="262" t="s">
        <v>81</v>
      </c>
      <c r="AV447" s="15" t="s">
        <v>157</v>
      </c>
      <c r="AW447" s="15" t="s">
        <v>30</v>
      </c>
      <c r="AX447" s="15" t="s">
        <v>81</v>
      </c>
      <c r="AY447" s="262" t="s">
        <v>152</v>
      </c>
    </row>
    <row r="448" s="2" customFormat="1" ht="24.15" customHeight="1">
      <c r="A448" s="39"/>
      <c r="B448" s="40"/>
      <c r="C448" s="217" t="s">
        <v>587</v>
      </c>
      <c r="D448" s="217" t="s">
        <v>153</v>
      </c>
      <c r="E448" s="218" t="s">
        <v>1408</v>
      </c>
      <c r="F448" s="219" t="s">
        <v>1409</v>
      </c>
      <c r="G448" s="220" t="s">
        <v>539</v>
      </c>
      <c r="H448" s="263"/>
      <c r="I448" s="222"/>
      <c r="J448" s="223">
        <f>ROUND(I448*H448,2)</f>
        <v>0</v>
      </c>
      <c r="K448" s="219" t="s">
        <v>160</v>
      </c>
      <c r="L448" s="45"/>
      <c r="M448" s="224" t="s">
        <v>1</v>
      </c>
      <c r="N448" s="225" t="s">
        <v>38</v>
      </c>
      <c r="O448" s="92"/>
      <c r="P448" s="226">
        <f>O448*H448</f>
        <v>0</v>
      </c>
      <c r="Q448" s="226">
        <v>0</v>
      </c>
      <c r="R448" s="226">
        <f>Q448*H448</f>
        <v>0</v>
      </c>
      <c r="S448" s="226">
        <v>0</v>
      </c>
      <c r="T448" s="227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28" t="s">
        <v>157</v>
      </c>
      <c r="AT448" s="228" t="s">
        <v>153</v>
      </c>
      <c r="AU448" s="228" t="s">
        <v>81</v>
      </c>
      <c r="AY448" s="18" t="s">
        <v>152</v>
      </c>
      <c r="BE448" s="229">
        <f>IF(N448="základní",J448,0)</f>
        <v>0</v>
      </c>
      <c r="BF448" s="229">
        <f>IF(N448="snížená",J448,0)</f>
        <v>0</v>
      </c>
      <c r="BG448" s="229">
        <f>IF(N448="zákl. přenesená",J448,0)</f>
        <v>0</v>
      </c>
      <c r="BH448" s="229">
        <f>IF(N448="sníž. přenesená",J448,0)</f>
        <v>0</v>
      </c>
      <c r="BI448" s="229">
        <f>IF(N448="nulová",J448,0)</f>
        <v>0</v>
      </c>
      <c r="BJ448" s="18" t="s">
        <v>81</v>
      </c>
      <c r="BK448" s="229">
        <f>ROUND(I448*H448,2)</f>
        <v>0</v>
      </c>
      <c r="BL448" s="18" t="s">
        <v>157</v>
      </c>
      <c r="BM448" s="228" t="s">
        <v>362</v>
      </c>
    </row>
    <row r="449" s="12" customFormat="1" ht="25.92" customHeight="1">
      <c r="A449" s="12"/>
      <c r="B449" s="203"/>
      <c r="C449" s="204"/>
      <c r="D449" s="205" t="s">
        <v>72</v>
      </c>
      <c r="E449" s="206" t="s">
        <v>595</v>
      </c>
      <c r="F449" s="206" t="s">
        <v>1410</v>
      </c>
      <c r="G449" s="204"/>
      <c r="H449" s="204"/>
      <c r="I449" s="207"/>
      <c r="J449" s="208">
        <f>BK449</f>
        <v>0</v>
      </c>
      <c r="K449" s="204"/>
      <c r="L449" s="209"/>
      <c r="M449" s="210"/>
      <c r="N449" s="211"/>
      <c r="O449" s="211"/>
      <c r="P449" s="212">
        <f>SUM(P450:P485)</f>
        <v>0</v>
      </c>
      <c r="Q449" s="211"/>
      <c r="R449" s="212">
        <f>SUM(R450:R485)</f>
        <v>0</v>
      </c>
      <c r="S449" s="211"/>
      <c r="T449" s="213">
        <f>SUM(T450:T485)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14" t="s">
        <v>81</v>
      </c>
      <c r="AT449" s="215" t="s">
        <v>72</v>
      </c>
      <c r="AU449" s="215" t="s">
        <v>73</v>
      </c>
      <c r="AY449" s="214" t="s">
        <v>152</v>
      </c>
      <c r="BK449" s="216">
        <f>SUM(BK450:BK485)</f>
        <v>0</v>
      </c>
    </row>
    <row r="450" s="2" customFormat="1" ht="24.15" customHeight="1">
      <c r="A450" s="39"/>
      <c r="B450" s="40"/>
      <c r="C450" s="217" t="s">
        <v>591</v>
      </c>
      <c r="D450" s="217" t="s">
        <v>153</v>
      </c>
      <c r="E450" s="218" t="s">
        <v>1794</v>
      </c>
      <c r="F450" s="219" t="s">
        <v>1412</v>
      </c>
      <c r="G450" s="220" t="s">
        <v>185</v>
      </c>
      <c r="H450" s="221">
        <v>19</v>
      </c>
      <c r="I450" s="222"/>
      <c r="J450" s="223">
        <f>ROUND(I450*H450,2)</f>
        <v>0</v>
      </c>
      <c r="K450" s="219" t="s">
        <v>1</v>
      </c>
      <c r="L450" s="45"/>
      <c r="M450" s="224" t="s">
        <v>1</v>
      </c>
      <c r="N450" s="225" t="s">
        <v>38</v>
      </c>
      <c r="O450" s="92"/>
      <c r="P450" s="226">
        <f>O450*H450</f>
        <v>0</v>
      </c>
      <c r="Q450" s="226">
        <v>0</v>
      </c>
      <c r="R450" s="226">
        <f>Q450*H450</f>
        <v>0</v>
      </c>
      <c r="S450" s="226">
        <v>0</v>
      </c>
      <c r="T450" s="227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28" t="s">
        <v>157</v>
      </c>
      <c r="AT450" s="228" t="s">
        <v>153</v>
      </c>
      <c r="AU450" s="228" t="s">
        <v>81</v>
      </c>
      <c r="AY450" s="18" t="s">
        <v>152</v>
      </c>
      <c r="BE450" s="229">
        <f>IF(N450="základní",J450,0)</f>
        <v>0</v>
      </c>
      <c r="BF450" s="229">
        <f>IF(N450="snížená",J450,0)</f>
        <v>0</v>
      </c>
      <c r="BG450" s="229">
        <f>IF(N450="zákl. přenesená",J450,0)</f>
        <v>0</v>
      </c>
      <c r="BH450" s="229">
        <f>IF(N450="sníž. přenesená",J450,0)</f>
        <v>0</v>
      </c>
      <c r="BI450" s="229">
        <f>IF(N450="nulová",J450,0)</f>
        <v>0</v>
      </c>
      <c r="BJ450" s="18" t="s">
        <v>81</v>
      </c>
      <c r="BK450" s="229">
        <f>ROUND(I450*H450,2)</f>
        <v>0</v>
      </c>
      <c r="BL450" s="18" t="s">
        <v>157</v>
      </c>
      <c r="BM450" s="228" t="s">
        <v>366</v>
      </c>
    </row>
    <row r="451" s="2" customFormat="1" ht="24.15" customHeight="1">
      <c r="A451" s="39"/>
      <c r="B451" s="40"/>
      <c r="C451" s="217" t="s">
        <v>597</v>
      </c>
      <c r="D451" s="217" t="s">
        <v>153</v>
      </c>
      <c r="E451" s="218" t="s">
        <v>1413</v>
      </c>
      <c r="F451" s="219" t="s">
        <v>2432</v>
      </c>
      <c r="G451" s="220" t="s">
        <v>185</v>
      </c>
      <c r="H451" s="221">
        <v>15</v>
      </c>
      <c r="I451" s="222"/>
      <c r="J451" s="223">
        <f>ROUND(I451*H451,2)</f>
        <v>0</v>
      </c>
      <c r="K451" s="219" t="s">
        <v>1</v>
      </c>
      <c r="L451" s="45"/>
      <c r="M451" s="224" t="s">
        <v>1</v>
      </c>
      <c r="N451" s="225" t="s">
        <v>38</v>
      </c>
      <c r="O451" s="92"/>
      <c r="P451" s="226">
        <f>O451*H451</f>
        <v>0</v>
      </c>
      <c r="Q451" s="226">
        <v>0</v>
      </c>
      <c r="R451" s="226">
        <f>Q451*H451</f>
        <v>0</v>
      </c>
      <c r="S451" s="226">
        <v>0</v>
      </c>
      <c r="T451" s="227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8" t="s">
        <v>157</v>
      </c>
      <c r="AT451" s="228" t="s">
        <v>153</v>
      </c>
      <c r="AU451" s="228" t="s">
        <v>81</v>
      </c>
      <c r="AY451" s="18" t="s">
        <v>152</v>
      </c>
      <c r="BE451" s="229">
        <f>IF(N451="základní",J451,0)</f>
        <v>0</v>
      </c>
      <c r="BF451" s="229">
        <f>IF(N451="snížená",J451,0)</f>
        <v>0</v>
      </c>
      <c r="BG451" s="229">
        <f>IF(N451="zákl. přenesená",J451,0)</f>
        <v>0</v>
      </c>
      <c r="BH451" s="229">
        <f>IF(N451="sníž. přenesená",J451,0)</f>
        <v>0</v>
      </c>
      <c r="BI451" s="229">
        <f>IF(N451="nulová",J451,0)</f>
        <v>0</v>
      </c>
      <c r="BJ451" s="18" t="s">
        <v>81</v>
      </c>
      <c r="BK451" s="229">
        <f>ROUND(I451*H451,2)</f>
        <v>0</v>
      </c>
      <c r="BL451" s="18" t="s">
        <v>157</v>
      </c>
      <c r="BM451" s="228" t="s">
        <v>823</v>
      </c>
    </row>
    <row r="452" s="2" customFormat="1" ht="24.15" customHeight="1">
      <c r="A452" s="39"/>
      <c r="B452" s="40"/>
      <c r="C452" s="217" t="s">
        <v>607</v>
      </c>
      <c r="D452" s="217" t="s">
        <v>153</v>
      </c>
      <c r="E452" s="218" t="s">
        <v>1415</v>
      </c>
      <c r="F452" s="219" t="s">
        <v>2433</v>
      </c>
      <c r="G452" s="220" t="s">
        <v>185</v>
      </c>
      <c r="H452" s="221">
        <v>3</v>
      </c>
      <c r="I452" s="222"/>
      <c r="J452" s="223">
        <f>ROUND(I452*H452,2)</f>
        <v>0</v>
      </c>
      <c r="K452" s="219" t="s">
        <v>1</v>
      </c>
      <c r="L452" s="45"/>
      <c r="M452" s="224" t="s">
        <v>1</v>
      </c>
      <c r="N452" s="225" t="s">
        <v>38</v>
      </c>
      <c r="O452" s="92"/>
      <c r="P452" s="226">
        <f>O452*H452</f>
        <v>0</v>
      </c>
      <c r="Q452" s="226">
        <v>0</v>
      </c>
      <c r="R452" s="226">
        <f>Q452*H452</f>
        <v>0</v>
      </c>
      <c r="S452" s="226">
        <v>0</v>
      </c>
      <c r="T452" s="227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28" t="s">
        <v>157</v>
      </c>
      <c r="AT452" s="228" t="s">
        <v>153</v>
      </c>
      <c r="AU452" s="228" t="s">
        <v>81</v>
      </c>
      <c r="AY452" s="18" t="s">
        <v>152</v>
      </c>
      <c r="BE452" s="229">
        <f>IF(N452="základní",J452,0)</f>
        <v>0</v>
      </c>
      <c r="BF452" s="229">
        <f>IF(N452="snížená",J452,0)</f>
        <v>0</v>
      </c>
      <c r="BG452" s="229">
        <f>IF(N452="zákl. přenesená",J452,0)</f>
        <v>0</v>
      </c>
      <c r="BH452" s="229">
        <f>IF(N452="sníž. přenesená",J452,0)</f>
        <v>0</v>
      </c>
      <c r="BI452" s="229">
        <f>IF(N452="nulová",J452,0)</f>
        <v>0</v>
      </c>
      <c r="BJ452" s="18" t="s">
        <v>81</v>
      </c>
      <c r="BK452" s="229">
        <f>ROUND(I452*H452,2)</f>
        <v>0</v>
      </c>
      <c r="BL452" s="18" t="s">
        <v>157</v>
      </c>
      <c r="BM452" s="228" t="s">
        <v>835</v>
      </c>
    </row>
    <row r="453" s="2" customFormat="1" ht="24.15" customHeight="1">
      <c r="A453" s="39"/>
      <c r="B453" s="40"/>
      <c r="C453" s="217" t="s">
        <v>613</v>
      </c>
      <c r="D453" s="217" t="s">
        <v>153</v>
      </c>
      <c r="E453" s="218" t="s">
        <v>1798</v>
      </c>
      <c r="F453" s="219" t="s">
        <v>2434</v>
      </c>
      <c r="G453" s="220" t="s">
        <v>185</v>
      </c>
      <c r="H453" s="221">
        <v>7</v>
      </c>
      <c r="I453" s="222"/>
      <c r="J453" s="223">
        <f>ROUND(I453*H453,2)</f>
        <v>0</v>
      </c>
      <c r="K453" s="219" t="s">
        <v>1</v>
      </c>
      <c r="L453" s="45"/>
      <c r="M453" s="224" t="s">
        <v>1</v>
      </c>
      <c r="N453" s="225" t="s">
        <v>38</v>
      </c>
      <c r="O453" s="92"/>
      <c r="P453" s="226">
        <f>O453*H453</f>
        <v>0</v>
      </c>
      <c r="Q453" s="226">
        <v>0</v>
      </c>
      <c r="R453" s="226">
        <f>Q453*H453</f>
        <v>0</v>
      </c>
      <c r="S453" s="226">
        <v>0</v>
      </c>
      <c r="T453" s="227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28" t="s">
        <v>157</v>
      </c>
      <c r="AT453" s="228" t="s">
        <v>153</v>
      </c>
      <c r="AU453" s="228" t="s">
        <v>81</v>
      </c>
      <c r="AY453" s="18" t="s">
        <v>152</v>
      </c>
      <c r="BE453" s="229">
        <f>IF(N453="základní",J453,0)</f>
        <v>0</v>
      </c>
      <c r="BF453" s="229">
        <f>IF(N453="snížená",J453,0)</f>
        <v>0</v>
      </c>
      <c r="BG453" s="229">
        <f>IF(N453="zákl. přenesená",J453,0)</f>
        <v>0</v>
      </c>
      <c r="BH453" s="229">
        <f>IF(N453="sníž. přenesená",J453,0)</f>
        <v>0</v>
      </c>
      <c r="BI453" s="229">
        <f>IF(N453="nulová",J453,0)</f>
        <v>0</v>
      </c>
      <c r="BJ453" s="18" t="s">
        <v>81</v>
      </c>
      <c r="BK453" s="229">
        <f>ROUND(I453*H453,2)</f>
        <v>0</v>
      </c>
      <c r="BL453" s="18" t="s">
        <v>157</v>
      </c>
      <c r="BM453" s="228" t="s">
        <v>844</v>
      </c>
    </row>
    <row r="454" s="2" customFormat="1" ht="24.15" customHeight="1">
      <c r="A454" s="39"/>
      <c r="B454" s="40"/>
      <c r="C454" s="217" t="s">
        <v>623</v>
      </c>
      <c r="D454" s="217" t="s">
        <v>153</v>
      </c>
      <c r="E454" s="218" t="s">
        <v>1419</v>
      </c>
      <c r="F454" s="219" t="s">
        <v>2432</v>
      </c>
      <c r="G454" s="220" t="s">
        <v>185</v>
      </c>
      <c r="H454" s="221">
        <v>1</v>
      </c>
      <c r="I454" s="222"/>
      <c r="J454" s="223">
        <f>ROUND(I454*H454,2)</f>
        <v>0</v>
      </c>
      <c r="K454" s="219" t="s">
        <v>1</v>
      </c>
      <c r="L454" s="45"/>
      <c r="M454" s="224" t="s">
        <v>1</v>
      </c>
      <c r="N454" s="225" t="s">
        <v>38</v>
      </c>
      <c r="O454" s="92"/>
      <c r="P454" s="226">
        <f>O454*H454</f>
        <v>0</v>
      </c>
      <c r="Q454" s="226">
        <v>0</v>
      </c>
      <c r="R454" s="226">
        <f>Q454*H454</f>
        <v>0</v>
      </c>
      <c r="S454" s="226">
        <v>0</v>
      </c>
      <c r="T454" s="227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28" t="s">
        <v>157</v>
      </c>
      <c r="AT454" s="228" t="s">
        <v>153</v>
      </c>
      <c r="AU454" s="228" t="s">
        <v>81</v>
      </c>
      <c r="AY454" s="18" t="s">
        <v>152</v>
      </c>
      <c r="BE454" s="229">
        <f>IF(N454="základní",J454,0)</f>
        <v>0</v>
      </c>
      <c r="BF454" s="229">
        <f>IF(N454="snížená",J454,0)</f>
        <v>0</v>
      </c>
      <c r="BG454" s="229">
        <f>IF(N454="zákl. přenesená",J454,0)</f>
        <v>0</v>
      </c>
      <c r="BH454" s="229">
        <f>IF(N454="sníž. přenesená",J454,0)</f>
        <v>0</v>
      </c>
      <c r="BI454" s="229">
        <f>IF(N454="nulová",J454,0)</f>
        <v>0</v>
      </c>
      <c r="BJ454" s="18" t="s">
        <v>81</v>
      </c>
      <c r="BK454" s="229">
        <f>ROUND(I454*H454,2)</f>
        <v>0</v>
      </c>
      <c r="BL454" s="18" t="s">
        <v>157</v>
      </c>
      <c r="BM454" s="228" t="s">
        <v>852</v>
      </c>
    </row>
    <row r="455" s="2" customFormat="1" ht="24.15" customHeight="1">
      <c r="A455" s="39"/>
      <c r="B455" s="40"/>
      <c r="C455" s="217" t="s">
        <v>628</v>
      </c>
      <c r="D455" s="217" t="s">
        <v>153</v>
      </c>
      <c r="E455" s="218" t="s">
        <v>1420</v>
      </c>
      <c r="F455" s="219" t="s">
        <v>1412</v>
      </c>
      <c r="G455" s="220" t="s">
        <v>185</v>
      </c>
      <c r="H455" s="221">
        <v>1</v>
      </c>
      <c r="I455" s="222"/>
      <c r="J455" s="223">
        <f>ROUND(I455*H455,2)</f>
        <v>0</v>
      </c>
      <c r="K455" s="219" t="s">
        <v>1</v>
      </c>
      <c r="L455" s="45"/>
      <c r="M455" s="224" t="s">
        <v>1</v>
      </c>
      <c r="N455" s="225" t="s">
        <v>38</v>
      </c>
      <c r="O455" s="92"/>
      <c r="P455" s="226">
        <f>O455*H455</f>
        <v>0</v>
      </c>
      <c r="Q455" s="226">
        <v>0</v>
      </c>
      <c r="R455" s="226">
        <f>Q455*H455</f>
        <v>0</v>
      </c>
      <c r="S455" s="226">
        <v>0</v>
      </c>
      <c r="T455" s="227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28" t="s">
        <v>157</v>
      </c>
      <c r="AT455" s="228" t="s">
        <v>153</v>
      </c>
      <c r="AU455" s="228" t="s">
        <v>81</v>
      </c>
      <c r="AY455" s="18" t="s">
        <v>152</v>
      </c>
      <c r="BE455" s="229">
        <f>IF(N455="základní",J455,0)</f>
        <v>0</v>
      </c>
      <c r="BF455" s="229">
        <f>IF(N455="snížená",J455,0)</f>
        <v>0</v>
      </c>
      <c r="BG455" s="229">
        <f>IF(N455="zákl. přenesená",J455,0)</f>
        <v>0</v>
      </c>
      <c r="BH455" s="229">
        <f>IF(N455="sníž. přenesená",J455,0)</f>
        <v>0</v>
      </c>
      <c r="BI455" s="229">
        <f>IF(N455="nulová",J455,0)</f>
        <v>0</v>
      </c>
      <c r="BJ455" s="18" t="s">
        <v>81</v>
      </c>
      <c r="BK455" s="229">
        <f>ROUND(I455*H455,2)</f>
        <v>0</v>
      </c>
      <c r="BL455" s="18" t="s">
        <v>157</v>
      </c>
      <c r="BM455" s="228" t="s">
        <v>862</v>
      </c>
    </row>
    <row r="456" s="2" customFormat="1" ht="24.15" customHeight="1">
      <c r="A456" s="39"/>
      <c r="B456" s="40"/>
      <c r="C456" s="217" t="s">
        <v>633</v>
      </c>
      <c r="D456" s="217" t="s">
        <v>153</v>
      </c>
      <c r="E456" s="218" t="s">
        <v>1799</v>
      </c>
      <c r="F456" s="219" t="s">
        <v>2432</v>
      </c>
      <c r="G456" s="220" t="s">
        <v>185</v>
      </c>
      <c r="H456" s="221">
        <v>1</v>
      </c>
      <c r="I456" s="222"/>
      <c r="J456" s="223">
        <f>ROUND(I456*H456,2)</f>
        <v>0</v>
      </c>
      <c r="K456" s="219" t="s">
        <v>1</v>
      </c>
      <c r="L456" s="45"/>
      <c r="M456" s="224" t="s">
        <v>1</v>
      </c>
      <c r="N456" s="225" t="s">
        <v>38</v>
      </c>
      <c r="O456" s="92"/>
      <c r="P456" s="226">
        <f>O456*H456</f>
        <v>0</v>
      </c>
      <c r="Q456" s="226">
        <v>0</v>
      </c>
      <c r="R456" s="226">
        <f>Q456*H456</f>
        <v>0</v>
      </c>
      <c r="S456" s="226">
        <v>0</v>
      </c>
      <c r="T456" s="227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28" t="s">
        <v>157</v>
      </c>
      <c r="AT456" s="228" t="s">
        <v>153</v>
      </c>
      <c r="AU456" s="228" t="s">
        <v>81</v>
      </c>
      <c r="AY456" s="18" t="s">
        <v>152</v>
      </c>
      <c r="BE456" s="229">
        <f>IF(N456="základní",J456,0)</f>
        <v>0</v>
      </c>
      <c r="BF456" s="229">
        <f>IF(N456="snížená",J456,0)</f>
        <v>0</v>
      </c>
      <c r="BG456" s="229">
        <f>IF(N456="zákl. přenesená",J456,0)</f>
        <v>0</v>
      </c>
      <c r="BH456" s="229">
        <f>IF(N456="sníž. přenesená",J456,0)</f>
        <v>0</v>
      </c>
      <c r="BI456" s="229">
        <f>IF(N456="nulová",J456,0)</f>
        <v>0</v>
      </c>
      <c r="BJ456" s="18" t="s">
        <v>81</v>
      </c>
      <c r="BK456" s="229">
        <f>ROUND(I456*H456,2)</f>
        <v>0</v>
      </c>
      <c r="BL456" s="18" t="s">
        <v>157</v>
      </c>
      <c r="BM456" s="228" t="s">
        <v>1424</v>
      </c>
    </row>
    <row r="457" s="2" customFormat="1" ht="24.15" customHeight="1">
      <c r="A457" s="39"/>
      <c r="B457" s="40"/>
      <c r="C457" s="217" t="s">
        <v>638</v>
      </c>
      <c r="D457" s="217" t="s">
        <v>153</v>
      </c>
      <c r="E457" s="218" t="s">
        <v>1422</v>
      </c>
      <c r="F457" s="219" t="s">
        <v>2435</v>
      </c>
      <c r="G457" s="220" t="s">
        <v>185</v>
      </c>
      <c r="H457" s="221">
        <v>1</v>
      </c>
      <c r="I457" s="222"/>
      <c r="J457" s="223">
        <f>ROUND(I457*H457,2)</f>
        <v>0</v>
      </c>
      <c r="K457" s="219" t="s">
        <v>1</v>
      </c>
      <c r="L457" s="45"/>
      <c r="M457" s="224" t="s">
        <v>1</v>
      </c>
      <c r="N457" s="225" t="s">
        <v>38</v>
      </c>
      <c r="O457" s="92"/>
      <c r="P457" s="226">
        <f>O457*H457</f>
        <v>0</v>
      </c>
      <c r="Q457" s="226">
        <v>0</v>
      </c>
      <c r="R457" s="226">
        <f>Q457*H457</f>
        <v>0</v>
      </c>
      <c r="S457" s="226">
        <v>0</v>
      </c>
      <c r="T457" s="227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28" t="s">
        <v>157</v>
      </c>
      <c r="AT457" s="228" t="s">
        <v>153</v>
      </c>
      <c r="AU457" s="228" t="s">
        <v>81</v>
      </c>
      <c r="AY457" s="18" t="s">
        <v>152</v>
      </c>
      <c r="BE457" s="229">
        <f>IF(N457="základní",J457,0)</f>
        <v>0</v>
      </c>
      <c r="BF457" s="229">
        <f>IF(N457="snížená",J457,0)</f>
        <v>0</v>
      </c>
      <c r="BG457" s="229">
        <f>IF(N457="zákl. přenesená",J457,0)</f>
        <v>0</v>
      </c>
      <c r="BH457" s="229">
        <f>IF(N457="sníž. přenesená",J457,0)</f>
        <v>0</v>
      </c>
      <c r="BI457" s="229">
        <f>IF(N457="nulová",J457,0)</f>
        <v>0</v>
      </c>
      <c r="BJ457" s="18" t="s">
        <v>81</v>
      </c>
      <c r="BK457" s="229">
        <f>ROUND(I457*H457,2)</f>
        <v>0</v>
      </c>
      <c r="BL457" s="18" t="s">
        <v>157</v>
      </c>
      <c r="BM457" s="228" t="s">
        <v>1427</v>
      </c>
    </row>
    <row r="458" s="2" customFormat="1" ht="24.15" customHeight="1">
      <c r="A458" s="39"/>
      <c r="B458" s="40"/>
      <c r="C458" s="217" t="s">
        <v>643</v>
      </c>
      <c r="D458" s="217" t="s">
        <v>153</v>
      </c>
      <c r="E458" s="218" t="s">
        <v>1425</v>
      </c>
      <c r="F458" s="219" t="s">
        <v>2436</v>
      </c>
      <c r="G458" s="220" t="s">
        <v>185</v>
      </c>
      <c r="H458" s="221">
        <v>1</v>
      </c>
      <c r="I458" s="222"/>
      <c r="J458" s="223">
        <f>ROUND(I458*H458,2)</f>
        <v>0</v>
      </c>
      <c r="K458" s="219" t="s">
        <v>1</v>
      </c>
      <c r="L458" s="45"/>
      <c r="M458" s="224" t="s">
        <v>1</v>
      </c>
      <c r="N458" s="225" t="s">
        <v>38</v>
      </c>
      <c r="O458" s="92"/>
      <c r="P458" s="226">
        <f>O458*H458</f>
        <v>0</v>
      </c>
      <c r="Q458" s="226">
        <v>0</v>
      </c>
      <c r="R458" s="226">
        <f>Q458*H458</f>
        <v>0</v>
      </c>
      <c r="S458" s="226">
        <v>0</v>
      </c>
      <c r="T458" s="227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28" t="s">
        <v>157</v>
      </c>
      <c r="AT458" s="228" t="s">
        <v>153</v>
      </c>
      <c r="AU458" s="228" t="s">
        <v>81</v>
      </c>
      <c r="AY458" s="18" t="s">
        <v>152</v>
      </c>
      <c r="BE458" s="229">
        <f>IF(N458="základní",J458,0)</f>
        <v>0</v>
      </c>
      <c r="BF458" s="229">
        <f>IF(N458="snížená",J458,0)</f>
        <v>0</v>
      </c>
      <c r="BG458" s="229">
        <f>IF(N458="zákl. přenesená",J458,0)</f>
        <v>0</v>
      </c>
      <c r="BH458" s="229">
        <f>IF(N458="sníž. přenesená",J458,0)</f>
        <v>0</v>
      </c>
      <c r="BI458" s="229">
        <f>IF(N458="nulová",J458,0)</f>
        <v>0</v>
      </c>
      <c r="BJ458" s="18" t="s">
        <v>81</v>
      </c>
      <c r="BK458" s="229">
        <f>ROUND(I458*H458,2)</f>
        <v>0</v>
      </c>
      <c r="BL458" s="18" t="s">
        <v>157</v>
      </c>
      <c r="BM458" s="228" t="s">
        <v>1027</v>
      </c>
    </row>
    <row r="459" s="2" customFormat="1" ht="24.15" customHeight="1">
      <c r="A459" s="39"/>
      <c r="B459" s="40"/>
      <c r="C459" s="217" t="s">
        <v>648</v>
      </c>
      <c r="D459" s="217" t="s">
        <v>153</v>
      </c>
      <c r="E459" s="218" t="s">
        <v>1428</v>
      </c>
      <c r="F459" s="219" t="s">
        <v>2437</v>
      </c>
      <c r="G459" s="220" t="s">
        <v>1431</v>
      </c>
      <c r="H459" s="221">
        <v>8.1999999999999993</v>
      </c>
      <c r="I459" s="222"/>
      <c r="J459" s="223">
        <f>ROUND(I459*H459,2)</f>
        <v>0</v>
      </c>
      <c r="K459" s="219" t="s">
        <v>1</v>
      </c>
      <c r="L459" s="45"/>
      <c r="M459" s="224" t="s">
        <v>1</v>
      </c>
      <c r="N459" s="225" t="s">
        <v>38</v>
      </c>
      <c r="O459" s="92"/>
      <c r="P459" s="226">
        <f>O459*H459</f>
        <v>0</v>
      </c>
      <c r="Q459" s="226">
        <v>0</v>
      </c>
      <c r="R459" s="226">
        <f>Q459*H459</f>
        <v>0</v>
      </c>
      <c r="S459" s="226">
        <v>0</v>
      </c>
      <c r="T459" s="227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28" t="s">
        <v>157</v>
      </c>
      <c r="AT459" s="228" t="s">
        <v>153</v>
      </c>
      <c r="AU459" s="228" t="s">
        <v>81</v>
      </c>
      <c r="AY459" s="18" t="s">
        <v>152</v>
      </c>
      <c r="BE459" s="229">
        <f>IF(N459="základní",J459,0)</f>
        <v>0</v>
      </c>
      <c r="BF459" s="229">
        <f>IF(N459="snížená",J459,0)</f>
        <v>0</v>
      </c>
      <c r="BG459" s="229">
        <f>IF(N459="zákl. přenesená",J459,0)</f>
        <v>0</v>
      </c>
      <c r="BH459" s="229">
        <f>IF(N459="sníž. přenesená",J459,0)</f>
        <v>0</v>
      </c>
      <c r="BI459" s="229">
        <f>IF(N459="nulová",J459,0)</f>
        <v>0</v>
      </c>
      <c r="BJ459" s="18" t="s">
        <v>81</v>
      </c>
      <c r="BK459" s="229">
        <f>ROUND(I459*H459,2)</f>
        <v>0</v>
      </c>
      <c r="BL459" s="18" t="s">
        <v>157</v>
      </c>
      <c r="BM459" s="228" t="s">
        <v>1432</v>
      </c>
    </row>
    <row r="460" s="2" customFormat="1" ht="37.8" customHeight="1">
      <c r="A460" s="39"/>
      <c r="B460" s="40"/>
      <c r="C460" s="217" t="s">
        <v>653</v>
      </c>
      <c r="D460" s="217" t="s">
        <v>153</v>
      </c>
      <c r="E460" s="218" t="s">
        <v>1802</v>
      </c>
      <c r="F460" s="219" t="s">
        <v>2438</v>
      </c>
      <c r="G460" s="220" t="s">
        <v>1431</v>
      </c>
      <c r="H460" s="221">
        <v>78</v>
      </c>
      <c r="I460" s="222"/>
      <c r="J460" s="223">
        <f>ROUND(I460*H460,2)</f>
        <v>0</v>
      </c>
      <c r="K460" s="219" t="s">
        <v>1</v>
      </c>
      <c r="L460" s="45"/>
      <c r="M460" s="224" t="s">
        <v>1</v>
      </c>
      <c r="N460" s="225" t="s">
        <v>38</v>
      </c>
      <c r="O460" s="92"/>
      <c r="P460" s="226">
        <f>O460*H460</f>
        <v>0</v>
      </c>
      <c r="Q460" s="226">
        <v>0</v>
      </c>
      <c r="R460" s="226">
        <f>Q460*H460</f>
        <v>0</v>
      </c>
      <c r="S460" s="226">
        <v>0</v>
      </c>
      <c r="T460" s="227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28" t="s">
        <v>157</v>
      </c>
      <c r="AT460" s="228" t="s">
        <v>153</v>
      </c>
      <c r="AU460" s="228" t="s">
        <v>81</v>
      </c>
      <c r="AY460" s="18" t="s">
        <v>152</v>
      </c>
      <c r="BE460" s="229">
        <f>IF(N460="základní",J460,0)</f>
        <v>0</v>
      </c>
      <c r="BF460" s="229">
        <f>IF(N460="snížená",J460,0)</f>
        <v>0</v>
      </c>
      <c r="BG460" s="229">
        <f>IF(N460="zákl. přenesená",J460,0)</f>
        <v>0</v>
      </c>
      <c r="BH460" s="229">
        <f>IF(N460="sníž. přenesená",J460,0)</f>
        <v>0</v>
      </c>
      <c r="BI460" s="229">
        <f>IF(N460="nulová",J460,0)</f>
        <v>0</v>
      </c>
      <c r="BJ460" s="18" t="s">
        <v>81</v>
      </c>
      <c r="BK460" s="229">
        <f>ROUND(I460*H460,2)</f>
        <v>0</v>
      </c>
      <c r="BL460" s="18" t="s">
        <v>157</v>
      </c>
      <c r="BM460" s="228" t="s">
        <v>1435</v>
      </c>
    </row>
    <row r="461" s="2" customFormat="1" ht="37.8" customHeight="1">
      <c r="A461" s="39"/>
      <c r="B461" s="40"/>
      <c r="C461" s="217" t="s">
        <v>658</v>
      </c>
      <c r="D461" s="217" t="s">
        <v>153</v>
      </c>
      <c r="E461" s="218" t="s">
        <v>1803</v>
      </c>
      <c r="F461" s="219" t="s">
        <v>2439</v>
      </c>
      <c r="G461" s="220" t="s">
        <v>1431</v>
      </c>
      <c r="H461" s="221">
        <v>10.6</v>
      </c>
      <c r="I461" s="222"/>
      <c r="J461" s="223">
        <f>ROUND(I461*H461,2)</f>
        <v>0</v>
      </c>
      <c r="K461" s="219" t="s">
        <v>1</v>
      </c>
      <c r="L461" s="45"/>
      <c r="M461" s="224" t="s">
        <v>1</v>
      </c>
      <c r="N461" s="225" t="s">
        <v>38</v>
      </c>
      <c r="O461" s="92"/>
      <c r="P461" s="226">
        <f>O461*H461</f>
        <v>0</v>
      </c>
      <c r="Q461" s="226">
        <v>0</v>
      </c>
      <c r="R461" s="226">
        <f>Q461*H461</f>
        <v>0</v>
      </c>
      <c r="S461" s="226">
        <v>0</v>
      </c>
      <c r="T461" s="227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8" t="s">
        <v>157</v>
      </c>
      <c r="AT461" s="228" t="s">
        <v>153</v>
      </c>
      <c r="AU461" s="228" t="s">
        <v>81</v>
      </c>
      <c r="AY461" s="18" t="s">
        <v>152</v>
      </c>
      <c r="BE461" s="229">
        <f>IF(N461="základní",J461,0)</f>
        <v>0</v>
      </c>
      <c r="BF461" s="229">
        <f>IF(N461="snížená",J461,0)</f>
        <v>0</v>
      </c>
      <c r="BG461" s="229">
        <f>IF(N461="zákl. přenesená",J461,0)</f>
        <v>0</v>
      </c>
      <c r="BH461" s="229">
        <f>IF(N461="sníž. přenesená",J461,0)</f>
        <v>0</v>
      </c>
      <c r="BI461" s="229">
        <f>IF(N461="nulová",J461,0)</f>
        <v>0</v>
      </c>
      <c r="BJ461" s="18" t="s">
        <v>81</v>
      </c>
      <c r="BK461" s="229">
        <f>ROUND(I461*H461,2)</f>
        <v>0</v>
      </c>
      <c r="BL461" s="18" t="s">
        <v>157</v>
      </c>
      <c r="BM461" s="228" t="s">
        <v>1437</v>
      </c>
    </row>
    <row r="462" s="2" customFormat="1" ht="37.8" customHeight="1">
      <c r="A462" s="39"/>
      <c r="B462" s="40"/>
      <c r="C462" s="217" t="s">
        <v>663</v>
      </c>
      <c r="D462" s="217" t="s">
        <v>153</v>
      </c>
      <c r="E462" s="218" t="s">
        <v>1805</v>
      </c>
      <c r="F462" s="219" t="s">
        <v>2440</v>
      </c>
      <c r="G462" s="220" t="s">
        <v>1431</v>
      </c>
      <c r="H462" s="221">
        <v>3.2000000000000002</v>
      </c>
      <c r="I462" s="222"/>
      <c r="J462" s="223">
        <f>ROUND(I462*H462,2)</f>
        <v>0</v>
      </c>
      <c r="K462" s="219" t="s">
        <v>1</v>
      </c>
      <c r="L462" s="45"/>
      <c r="M462" s="224" t="s">
        <v>1</v>
      </c>
      <c r="N462" s="225" t="s">
        <v>38</v>
      </c>
      <c r="O462" s="92"/>
      <c r="P462" s="226">
        <f>O462*H462</f>
        <v>0</v>
      </c>
      <c r="Q462" s="226">
        <v>0</v>
      </c>
      <c r="R462" s="226">
        <f>Q462*H462</f>
        <v>0</v>
      </c>
      <c r="S462" s="226">
        <v>0</v>
      </c>
      <c r="T462" s="227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28" t="s">
        <v>157</v>
      </c>
      <c r="AT462" s="228" t="s">
        <v>153</v>
      </c>
      <c r="AU462" s="228" t="s">
        <v>81</v>
      </c>
      <c r="AY462" s="18" t="s">
        <v>152</v>
      </c>
      <c r="BE462" s="229">
        <f>IF(N462="základní",J462,0)</f>
        <v>0</v>
      </c>
      <c r="BF462" s="229">
        <f>IF(N462="snížená",J462,0)</f>
        <v>0</v>
      </c>
      <c r="BG462" s="229">
        <f>IF(N462="zákl. přenesená",J462,0)</f>
        <v>0</v>
      </c>
      <c r="BH462" s="229">
        <f>IF(N462="sníž. přenesená",J462,0)</f>
        <v>0</v>
      </c>
      <c r="BI462" s="229">
        <f>IF(N462="nulová",J462,0)</f>
        <v>0</v>
      </c>
      <c r="BJ462" s="18" t="s">
        <v>81</v>
      </c>
      <c r="BK462" s="229">
        <f>ROUND(I462*H462,2)</f>
        <v>0</v>
      </c>
      <c r="BL462" s="18" t="s">
        <v>157</v>
      </c>
      <c r="BM462" s="228" t="s">
        <v>391</v>
      </c>
    </row>
    <row r="463" s="2" customFormat="1" ht="24.15" customHeight="1">
      <c r="A463" s="39"/>
      <c r="B463" s="40"/>
      <c r="C463" s="217" t="s">
        <v>668</v>
      </c>
      <c r="D463" s="217" t="s">
        <v>153</v>
      </c>
      <c r="E463" s="218" t="s">
        <v>1807</v>
      </c>
      <c r="F463" s="219" t="s">
        <v>2441</v>
      </c>
      <c r="G463" s="220" t="s">
        <v>1431</v>
      </c>
      <c r="H463" s="221">
        <v>3.3999999999999999</v>
      </c>
      <c r="I463" s="222"/>
      <c r="J463" s="223">
        <f>ROUND(I463*H463,2)</f>
        <v>0</v>
      </c>
      <c r="K463" s="219" t="s">
        <v>1</v>
      </c>
      <c r="L463" s="45"/>
      <c r="M463" s="224" t="s">
        <v>1</v>
      </c>
      <c r="N463" s="225" t="s">
        <v>38</v>
      </c>
      <c r="O463" s="92"/>
      <c r="P463" s="226">
        <f>O463*H463</f>
        <v>0</v>
      </c>
      <c r="Q463" s="226">
        <v>0</v>
      </c>
      <c r="R463" s="226">
        <f>Q463*H463</f>
        <v>0</v>
      </c>
      <c r="S463" s="226">
        <v>0</v>
      </c>
      <c r="T463" s="227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28" t="s">
        <v>157</v>
      </c>
      <c r="AT463" s="228" t="s">
        <v>153</v>
      </c>
      <c r="AU463" s="228" t="s">
        <v>81</v>
      </c>
      <c r="AY463" s="18" t="s">
        <v>152</v>
      </c>
      <c r="BE463" s="229">
        <f>IF(N463="základní",J463,0)</f>
        <v>0</v>
      </c>
      <c r="BF463" s="229">
        <f>IF(N463="snížená",J463,0)</f>
        <v>0</v>
      </c>
      <c r="BG463" s="229">
        <f>IF(N463="zákl. přenesená",J463,0)</f>
        <v>0</v>
      </c>
      <c r="BH463" s="229">
        <f>IF(N463="sníž. přenesená",J463,0)</f>
        <v>0</v>
      </c>
      <c r="BI463" s="229">
        <f>IF(N463="nulová",J463,0)</f>
        <v>0</v>
      </c>
      <c r="BJ463" s="18" t="s">
        <v>81</v>
      </c>
      <c r="BK463" s="229">
        <f>ROUND(I463*H463,2)</f>
        <v>0</v>
      </c>
      <c r="BL463" s="18" t="s">
        <v>157</v>
      </c>
      <c r="BM463" s="228" t="s">
        <v>395</v>
      </c>
    </row>
    <row r="464" s="2" customFormat="1" ht="37.8" customHeight="1">
      <c r="A464" s="39"/>
      <c r="B464" s="40"/>
      <c r="C464" s="217" t="s">
        <v>673</v>
      </c>
      <c r="D464" s="217" t="s">
        <v>153</v>
      </c>
      <c r="E464" s="218" t="s">
        <v>1808</v>
      </c>
      <c r="F464" s="219" t="s">
        <v>2442</v>
      </c>
      <c r="G464" s="220" t="s">
        <v>185</v>
      </c>
      <c r="H464" s="221">
        <v>1</v>
      </c>
      <c r="I464" s="222"/>
      <c r="J464" s="223">
        <f>ROUND(I464*H464,2)</f>
        <v>0</v>
      </c>
      <c r="K464" s="219" t="s">
        <v>1</v>
      </c>
      <c r="L464" s="45"/>
      <c r="M464" s="224" t="s">
        <v>1</v>
      </c>
      <c r="N464" s="225" t="s">
        <v>38</v>
      </c>
      <c r="O464" s="92"/>
      <c r="P464" s="226">
        <f>O464*H464</f>
        <v>0</v>
      </c>
      <c r="Q464" s="226">
        <v>0</v>
      </c>
      <c r="R464" s="226">
        <f>Q464*H464</f>
        <v>0</v>
      </c>
      <c r="S464" s="226">
        <v>0</v>
      </c>
      <c r="T464" s="227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28" t="s">
        <v>157</v>
      </c>
      <c r="AT464" s="228" t="s">
        <v>153</v>
      </c>
      <c r="AU464" s="228" t="s">
        <v>81</v>
      </c>
      <c r="AY464" s="18" t="s">
        <v>152</v>
      </c>
      <c r="BE464" s="229">
        <f>IF(N464="základní",J464,0)</f>
        <v>0</v>
      </c>
      <c r="BF464" s="229">
        <f>IF(N464="snížená",J464,0)</f>
        <v>0</v>
      </c>
      <c r="BG464" s="229">
        <f>IF(N464="zákl. přenesená",J464,0)</f>
        <v>0</v>
      </c>
      <c r="BH464" s="229">
        <f>IF(N464="sníž. přenesená",J464,0)</f>
        <v>0</v>
      </c>
      <c r="BI464" s="229">
        <f>IF(N464="nulová",J464,0)</f>
        <v>0</v>
      </c>
      <c r="BJ464" s="18" t="s">
        <v>81</v>
      </c>
      <c r="BK464" s="229">
        <f>ROUND(I464*H464,2)</f>
        <v>0</v>
      </c>
      <c r="BL464" s="18" t="s">
        <v>157</v>
      </c>
      <c r="BM464" s="228" t="s">
        <v>400</v>
      </c>
    </row>
    <row r="465" s="2" customFormat="1" ht="24.15" customHeight="1">
      <c r="A465" s="39"/>
      <c r="B465" s="40"/>
      <c r="C465" s="217" t="s">
        <v>334</v>
      </c>
      <c r="D465" s="217" t="s">
        <v>153</v>
      </c>
      <c r="E465" s="218" t="s">
        <v>1810</v>
      </c>
      <c r="F465" s="219" t="s">
        <v>2443</v>
      </c>
      <c r="G465" s="220" t="s">
        <v>1431</v>
      </c>
      <c r="H465" s="221">
        <v>8.1999999999999993</v>
      </c>
      <c r="I465" s="222"/>
      <c r="J465" s="223">
        <f>ROUND(I465*H465,2)</f>
        <v>0</v>
      </c>
      <c r="K465" s="219" t="s">
        <v>1</v>
      </c>
      <c r="L465" s="45"/>
      <c r="M465" s="224" t="s">
        <v>1</v>
      </c>
      <c r="N465" s="225" t="s">
        <v>38</v>
      </c>
      <c r="O465" s="92"/>
      <c r="P465" s="226">
        <f>O465*H465</f>
        <v>0</v>
      </c>
      <c r="Q465" s="226">
        <v>0</v>
      </c>
      <c r="R465" s="226">
        <f>Q465*H465</f>
        <v>0</v>
      </c>
      <c r="S465" s="226">
        <v>0</v>
      </c>
      <c r="T465" s="227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28" t="s">
        <v>157</v>
      </c>
      <c r="AT465" s="228" t="s">
        <v>153</v>
      </c>
      <c r="AU465" s="228" t="s">
        <v>81</v>
      </c>
      <c r="AY465" s="18" t="s">
        <v>152</v>
      </c>
      <c r="BE465" s="229">
        <f>IF(N465="základní",J465,0)</f>
        <v>0</v>
      </c>
      <c r="BF465" s="229">
        <f>IF(N465="snížená",J465,0)</f>
        <v>0</v>
      </c>
      <c r="BG465" s="229">
        <f>IF(N465="zákl. přenesená",J465,0)</f>
        <v>0</v>
      </c>
      <c r="BH465" s="229">
        <f>IF(N465="sníž. přenesená",J465,0)</f>
        <v>0</v>
      </c>
      <c r="BI465" s="229">
        <f>IF(N465="nulová",J465,0)</f>
        <v>0</v>
      </c>
      <c r="BJ465" s="18" t="s">
        <v>81</v>
      </c>
      <c r="BK465" s="229">
        <f>ROUND(I465*H465,2)</f>
        <v>0</v>
      </c>
      <c r="BL465" s="18" t="s">
        <v>157</v>
      </c>
      <c r="BM465" s="228" t="s">
        <v>404</v>
      </c>
    </row>
    <row r="466" s="2" customFormat="1" ht="24.15" customHeight="1">
      <c r="A466" s="39"/>
      <c r="B466" s="40"/>
      <c r="C466" s="217" t="s">
        <v>682</v>
      </c>
      <c r="D466" s="217" t="s">
        <v>153</v>
      </c>
      <c r="E466" s="218" t="s">
        <v>1812</v>
      </c>
      <c r="F466" s="219" t="s">
        <v>2444</v>
      </c>
      <c r="G466" s="220" t="s">
        <v>1431</v>
      </c>
      <c r="H466" s="221">
        <v>3.2000000000000002</v>
      </c>
      <c r="I466" s="222"/>
      <c r="J466" s="223">
        <f>ROUND(I466*H466,2)</f>
        <v>0</v>
      </c>
      <c r="K466" s="219" t="s">
        <v>1</v>
      </c>
      <c r="L466" s="45"/>
      <c r="M466" s="224" t="s">
        <v>1</v>
      </c>
      <c r="N466" s="225" t="s">
        <v>38</v>
      </c>
      <c r="O466" s="92"/>
      <c r="P466" s="226">
        <f>O466*H466</f>
        <v>0</v>
      </c>
      <c r="Q466" s="226">
        <v>0</v>
      </c>
      <c r="R466" s="226">
        <f>Q466*H466</f>
        <v>0</v>
      </c>
      <c r="S466" s="226">
        <v>0</v>
      </c>
      <c r="T466" s="227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28" t="s">
        <v>157</v>
      </c>
      <c r="AT466" s="228" t="s">
        <v>153</v>
      </c>
      <c r="AU466" s="228" t="s">
        <v>81</v>
      </c>
      <c r="AY466" s="18" t="s">
        <v>152</v>
      </c>
      <c r="BE466" s="229">
        <f>IF(N466="základní",J466,0)</f>
        <v>0</v>
      </c>
      <c r="BF466" s="229">
        <f>IF(N466="snížená",J466,0)</f>
        <v>0</v>
      </c>
      <c r="BG466" s="229">
        <f>IF(N466="zákl. přenesená",J466,0)</f>
        <v>0</v>
      </c>
      <c r="BH466" s="229">
        <f>IF(N466="sníž. přenesená",J466,0)</f>
        <v>0</v>
      </c>
      <c r="BI466" s="229">
        <f>IF(N466="nulová",J466,0)</f>
        <v>0</v>
      </c>
      <c r="BJ466" s="18" t="s">
        <v>81</v>
      </c>
      <c r="BK466" s="229">
        <f>ROUND(I466*H466,2)</f>
        <v>0</v>
      </c>
      <c r="BL466" s="18" t="s">
        <v>157</v>
      </c>
      <c r="BM466" s="228" t="s">
        <v>1452</v>
      </c>
    </row>
    <row r="467" s="2" customFormat="1" ht="24.15" customHeight="1">
      <c r="A467" s="39"/>
      <c r="B467" s="40"/>
      <c r="C467" s="217" t="s">
        <v>686</v>
      </c>
      <c r="D467" s="217" t="s">
        <v>153</v>
      </c>
      <c r="E467" s="218" t="s">
        <v>2445</v>
      </c>
      <c r="F467" s="219" t="s">
        <v>2446</v>
      </c>
      <c r="G467" s="220" t="s">
        <v>1431</v>
      </c>
      <c r="H467" s="221">
        <v>8.1999999999999993</v>
      </c>
      <c r="I467" s="222"/>
      <c r="J467" s="223">
        <f>ROUND(I467*H467,2)</f>
        <v>0</v>
      </c>
      <c r="K467" s="219" t="s">
        <v>1</v>
      </c>
      <c r="L467" s="45"/>
      <c r="M467" s="224" t="s">
        <v>1</v>
      </c>
      <c r="N467" s="225" t="s">
        <v>38</v>
      </c>
      <c r="O467" s="92"/>
      <c r="P467" s="226">
        <f>O467*H467</f>
        <v>0</v>
      </c>
      <c r="Q467" s="226">
        <v>0</v>
      </c>
      <c r="R467" s="226">
        <f>Q467*H467</f>
        <v>0</v>
      </c>
      <c r="S467" s="226">
        <v>0</v>
      </c>
      <c r="T467" s="227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8" t="s">
        <v>157</v>
      </c>
      <c r="AT467" s="228" t="s">
        <v>153</v>
      </c>
      <c r="AU467" s="228" t="s">
        <v>81</v>
      </c>
      <c r="AY467" s="18" t="s">
        <v>152</v>
      </c>
      <c r="BE467" s="229">
        <f>IF(N467="základní",J467,0)</f>
        <v>0</v>
      </c>
      <c r="BF467" s="229">
        <f>IF(N467="snížená",J467,0)</f>
        <v>0</v>
      </c>
      <c r="BG467" s="229">
        <f>IF(N467="zákl. přenesená",J467,0)</f>
        <v>0</v>
      </c>
      <c r="BH467" s="229">
        <f>IF(N467="sníž. přenesená",J467,0)</f>
        <v>0</v>
      </c>
      <c r="BI467" s="229">
        <f>IF(N467="nulová",J467,0)</f>
        <v>0</v>
      </c>
      <c r="BJ467" s="18" t="s">
        <v>81</v>
      </c>
      <c r="BK467" s="229">
        <f>ROUND(I467*H467,2)</f>
        <v>0</v>
      </c>
      <c r="BL467" s="18" t="s">
        <v>157</v>
      </c>
      <c r="BM467" s="228" t="s">
        <v>1455</v>
      </c>
    </row>
    <row r="468" s="2" customFormat="1" ht="14.4" customHeight="1">
      <c r="A468" s="39"/>
      <c r="B468" s="40"/>
      <c r="C468" s="217" t="s">
        <v>690</v>
      </c>
      <c r="D468" s="217" t="s">
        <v>153</v>
      </c>
      <c r="E468" s="218" t="s">
        <v>678</v>
      </c>
      <c r="F468" s="219" t="s">
        <v>1436</v>
      </c>
      <c r="G468" s="220" t="s">
        <v>181</v>
      </c>
      <c r="H468" s="221">
        <v>86.099999999999994</v>
      </c>
      <c r="I468" s="222"/>
      <c r="J468" s="223">
        <f>ROUND(I468*H468,2)</f>
        <v>0</v>
      </c>
      <c r="K468" s="219" t="s">
        <v>1</v>
      </c>
      <c r="L468" s="45"/>
      <c r="M468" s="224" t="s">
        <v>1</v>
      </c>
      <c r="N468" s="225" t="s">
        <v>38</v>
      </c>
      <c r="O468" s="92"/>
      <c r="P468" s="226">
        <f>O468*H468</f>
        <v>0</v>
      </c>
      <c r="Q468" s="226">
        <v>0</v>
      </c>
      <c r="R468" s="226">
        <f>Q468*H468</f>
        <v>0</v>
      </c>
      <c r="S468" s="226">
        <v>0</v>
      </c>
      <c r="T468" s="227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28" t="s">
        <v>157</v>
      </c>
      <c r="AT468" s="228" t="s">
        <v>153</v>
      </c>
      <c r="AU468" s="228" t="s">
        <v>81</v>
      </c>
      <c r="AY468" s="18" t="s">
        <v>152</v>
      </c>
      <c r="BE468" s="229">
        <f>IF(N468="základní",J468,0)</f>
        <v>0</v>
      </c>
      <c r="BF468" s="229">
        <f>IF(N468="snížená",J468,0)</f>
        <v>0</v>
      </c>
      <c r="BG468" s="229">
        <f>IF(N468="zákl. přenesená",J468,0)</f>
        <v>0</v>
      </c>
      <c r="BH468" s="229">
        <f>IF(N468="sníž. přenesená",J468,0)</f>
        <v>0</v>
      </c>
      <c r="BI468" s="229">
        <f>IF(N468="nulová",J468,0)</f>
        <v>0</v>
      </c>
      <c r="BJ468" s="18" t="s">
        <v>81</v>
      </c>
      <c r="BK468" s="229">
        <f>ROUND(I468*H468,2)</f>
        <v>0</v>
      </c>
      <c r="BL468" s="18" t="s">
        <v>157</v>
      </c>
      <c r="BM468" s="228" t="s">
        <v>194</v>
      </c>
    </row>
    <row r="469" s="13" customFormat="1">
      <c r="A469" s="13"/>
      <c r="B469" s="230"/>
      <c r="C469" s="231"/>
      <c r="D469" s="232" t="s">
        <v>195</v>
      </c>
      <c r="E469" s="233" t="s">
        <v>1</v>
      </c>
      <c r="F469" s="234" t="s">
        <v>2291</v>
      </c>
      <c r="G469" s="231"/>
      <c r="H469" s="233" t="s">
        <v>1</v>
      </c>
      <c r="I469" s="235"/>
      <c r="J469" s="231"/>
      <c r="K469" s="231"/>
      <c r="L469" s="236"/>
      <c r="M469" s="237"/>
      <c r="N469" s="238"/>
      <c r="O469" s="238"/>
      <c r="P469" s="238"/>
      <c r="Q469" s="238"/>
      <c r="R469" s="238"/>
      <c r="S469" s="238"/>
      <c r="T469" s="239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0" t="s">
        <v>195</v>
      </c>
      <c r="AU469" s="240" t="s">
        <v>81</v>
      </c>
      <c r="AV469" s="13" t="s">
        <v>81</v>
      </c>
      <c r="AW469" s="13" t="s">
        <v>30</v>
      </c>
      <c r="AX469" s="13" t="s">
        <v>73</v>
      </c>
      <c r="AY469" s="240" t="s">
        <v>152</v>
      </c>
    </row>
    <row r="470" s="14" customFormat="1">
      <c r="A470" s="14"/>
      <c r="B470" s="241"/>
      <c r="C470" s="242"/>
      <c r="D470" s="232" t="s">
        <v>195</v>
      </c>
      <c r="E470" s="243" t="s">
        <v>1</v>
      </c>
      <c r="F470" s="244" t="s">
        <v>2447</v>
      </c>
      <c r="G470" s="242"/>
      <c r="H470" s="245">
        <v>45.600000000000001</v>
      </c>
      <c r="I470" s="246"/>
      <c r="J470" s="242"/>
      <c r="K470" s="242"/>
      <c r="L470" s="247"/>
      <c r="M470" s="248"/>
      <c r="N470" s="249"/>
      <c r="O470" s="249"/>
      <c r="P470" s="249"/>
      <c r="Q470" s="249"/>
      <c r="R470" s="249"/>
      <c r="S470" s="249"/>
      <c r="T470" s="25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1" t="s">
        <v>195</v>
      </c>
      <c r="AU470" s="251" t="s">
        <v>81</v>
      </c>
      <c r="AV470" s="14" t="s">
        <v>83</v>
      </c>
      <c r="AW470" s="14" t="s">
        <v>30</v>
      </c>
      <c r="AX470" s="14" t="s">
        <v>73</v>
      </c>
      <c r="AY470" s="251" t="s">
        <v>152</v>
      </c>
    </row>
    <row r="471" s="14" customFormat="1">
      <c r="A471" s="14"/>
      <c r="B471" s="241"/>
      <c r="C471" s="242"/>
      <c r="D471" s="232" t="s">
        <v>195</v>
      </c>
      <c r="E471" s="243" t="s">
        <v>1</v>
      </c>
      <c r="F471" s="244" t="s">
        <v>2448</v>
      </c>
      <c r="G471" s="242"/>
      <c r="H471" s="245">
        <v>18</v>
      </c>
      <c r="I471" s="246"/>
      <c r="J471" s="242"/>
      <c r="K471" s="242"/>
      <c r="L471" s="247"/>
      <c r="M471" s="248"/>
      <c r="N471" s="249"/>
      <c r="O471" s="249"/>
      <c r="P471" s="249"/>
      <c r="Q471" s="249"/>
      <c r="R471" s="249"/>
      <c r="S471" s="249"/>
      <c r="T471" s="250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1" t="s">
        <v>195</v>
      </c>
      <c r="AU471" s="251" t="s">
        <v>81</v>
      </c>
      <c r="AV471" s="14" t="s">
        <v>83</v>
      </c>
      <c r="AW471" s="14" t="s">
        <v>30</v>
      </c>
      <c r="AX471" s="14" t="s">
        <v>73</v>
      </c>
      <c r="AY471" s="251" t="s">
        <v>152</v>
      </c>
    </row>
    <row r="472" s="14" customFormat="1">
      <c r="A472" s="14"/>
      <c r="B472" s="241"/>
      <c r="C472" s="242"/>
      <c r="D472" s="232" t="s">
        <v>195</v>
      </c>
      <c r="E472" s="243" t="s">
        <v>1</v>
      </c>
      <c r="F472" s="244" t="s">
        <v>2449</v>
      </c>
      <c r="G472" s="242"/>
      <c r="H472" s="245">
        <v>7.2000000000000002</v>
      </c>
      <c r="I472" s="246"/>
      <c r="J472" s="242"/>
      <c r="K472" s="242"/>
      <c r="L472" s="247"/>
      <c r="M472" s="248"/>
      <c r="N472" s="249"/>
      <c r="O472" s="249"/>
      <c r="P472" s="249"/>
      <c r="Q472" s="249"/>
      <c r="R472" s="249"/>
      <c r="S472" s="249"/>
      <c r="T472" s="250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1" t="s">
        <v>195</v>
      </c>
      <c r="AU472" s="251" t="s">
        <v>81</v>
      </c>
      <c r="AV472" s="14" t="s">
        <v>83</v>
      </c>
      <c r="AW472" s="14" t="s">
        <v>30</v>
      </c>
      <c r="AX472" s="14" t="s">
        <v>73</v>
      </c>
      <c r="AY472" s="251" t="s">
        <v>152</v>
      </c>
    </row>
    <row r="473" s="14" customFormat="1">
      <c r="A473" s="14"/>
      <c r="B473" s="241"/>
      <c r="C473" s="242"/>
      <c r="D473" s="232" t="s">
        <v>195</v>
      </c>
      <c r="E473" s="243" t="s">
        <v>1</v>
      </c>
      <c r="F473" s="244" t="s">
        <v>2450</v>
      </c>
      <c r="G473" s="242"/>
      <c r="H473" s="245">
        <v>10.5</v>
      </c>
      <c r="I473" s="246"/>
      <c r="J473" s="242"/>
      <c r="K473" s="242"/>
      <c r="L473" s="247"/>
      <c r="M473" s="248"/>
      <c r="N473" s="249"/>
      <c r="O473" s="249"/>
      <c r="P473" s="249"/>
      <c r="Q473" s="249"/>
      <c r="R473" s="249"/>
      <c r="S473" s="249"/>
      <c r="T473" s="250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1" t="s">
        <v>195</v>
      </c>
      <c r="AU473" s="251" t="s">
        <v>81</v>
      </c>
      <c r="AV473" s="14" t="s">
        <v>83</v>
      </c>
      <c r="AW473" s="14" t="s">
        <v>30</v>
      </c>
      <c r="AX473" s="14" t="s">
        <v>73</v>
      </c>
      <c r="AY473" s="251" t="s">
        <v>152</v>
      </c>
    </row>
    <row r="474" s="14" customFormat="1">
      <c r="A474" s="14"/>
      <c r="B474" s="241"/>
      <c r="C474" s="242"/>
      <c r="D474" s="232" t="s">
        <v>195</v>
      </c>
      <c r="E474" s="243" t="s">
        <v>1</v>
      </c>
      <c r="F474" s="244" t="s">
        <v>2451</v>
      </c>
      <c r="G474" s="242"/>
      <c r="H474" s="245">
        <v>1.2</v>
      </c>
      <c r="I474" s="246"/>
      <c r="J474" s="242"/>
      <c r="K474" s="242"/>
      <c r="L474" s="247"/>
      <c r="M474" s="248"/>
      <c r="N474" s="249"/>
      <c r="O474" s="249"/>
      <c r="P474" s="249"/>
      <c r="Q474" s="249"/>
      <c r="R474" s="249"/>
      <c r="S474" s="249"/>
      <c r="T474" s="250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1" t="s">
        <v>195</v>
      </c>
      <c r="AU474" s="251" t="s">
        <v>81</v>
      </c>
      <c r="AV474" s="14" t="s">
        <v>83</v>
      </c>
      <c r="AW474" s="14" t="s">
        <v>30</v>
      </c>
      <c r="AX474" s="14" t="s">
        <v>73</v>
      </c>
      <c r="AY474" s="251" t="s">
        <v>152</v>
      </c>
    </row>
    <row r="475" s="14" customFormat="1">
      <c r="A475" s="14"/>
      <c r="B475" s="241"/>
      <c r="C475" s="242"/>
      <c r="D475" s="232" t="s">
        <v>195</v>
      </c>
      <c r="E475" s="243" t="s">
        <v>1</v>
      </c>
      <c r="F475" s="244" t="s">
        <v>2452</v>
      </c>
      <c r="G475" s="242"/>
      <c r="H475" s="245">
        <v>2.3999999999999999</v>
      </c>
      <c r="I475" s="246"/>
      <c r="J475" s="242"/>
      <c r="K475" s="242"/>
      <c r="L475" s="247"/>
      <c r="M475" s="248"/>
      <c r="N475" s="249"/>
      <c r="O475" s="249"/>
      <c r="P475" s="249"/>
      <c r="Q475" s="249"/>
      <c r="R475" s="249"/>
      <c r="S475" s="249"/>
      <c r="T475" s="250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1" t="s">
        <v>195</v>
      </c>
      <c r="AU475" s="251" t="s">
        <v>81</v>
      </c>
      <c r="AV475" s="14" t="s">
        <v>83</v>
      </c>
      <c r="AW475" s="14" t="s">
        <v>30</v>
      </c>
      <c r="AX475" s="14" t="s">
        <v>73</v>
      </c>
      <c r="AY475" s="251" t="s">
        <v>152</v>
      </c>
    </row>
    <row r="476" s="14" customFormat="1">
      <c r="A476" s="14"/>
      <c r="B476" s="241"/>
      <c r="C476" s="242"/>
      <c r="D476" s="232" t="s">
        <v>195</v>
      </c>
      <c r="E476" s="243" t="s">
        <v>1</v>
      </c>
      <c r="F476" s="244" t="s">
        <v>2453</v>
      </c>
      <c r="G476" s="242"/>
      <c r="H476" s="245">
        <v>1.2</v>
      </c>
      <c r="I476" s="246"/>
      <c r="J476" s="242"/>
      <c r="K476" s="242"/>
      <c r="L476" s="247"/>
      <c r="M476" s="248"/>
      <c r="N476" s="249"/>
      <c r="O476" s="249"/>
      <c r="P476" s="249"/>
      <c r="Q476" s="249"/>
      <c r="R476" s="249"/>
      <c r="S476" s="249"/>
      <c r="T476" s="250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1" t="s">
        <v>195</v>
      </c>
      <c r="AU476" s="251" t="s">
        <v>81</v>
      </c>
      <c r="AV476" s="14" t="s">
        <v>83</v>
      </c>
      <c r="AW476" s="14" t="s">
        <v>30</v>
      </c>
      <c r="AX476" s="14" t="s">
        <v>73</v>
      </c>
      <c r="AY476" s="251" t="s">
        <v>152</v>
      </c>
    </row>
    <row r="477" s="15" customFormat="1">
      <c r="A477" s="15"/>
      <c r="B477" s="252"/>
      <c r="C477" s="253"/>
      <c r="D477" s="232" t="s">
        <v>195</v>
      </c>
      <c r="E477" s="254" t="s">
        <v>1</v>
      </c>
      <c r="F477" s="255" t="s">
        <v>218</v>
      </c>
      <c r="G477" s="253"/>
      <c r="H477" s="256">
        <v>86.099999999999994</v>
      </c>
      <c r="I477" s="257"/>
      <c r="J477" s="253"/>
      <c r="K477" s="253"/>
      <c r="L477" s="258"/>
      <c r="M477" s="259"/>
      <c r="N477" s="260"/>
      <c r="O477" s="260"/>
      <c r="P477" s="260"/>
      <c r="Q477" s="260"/>
      <c r="R477" s="260"/>
      <c r="S477" s="260"/>
      <c r="T477" s="261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62" t="s">
        <v>195</v>
      </c>
      <c r="AU477" s="262" t="s">
        <v>81</v>
      </c>
      <c r="AV477" s="15" t="s">
        <v>157</v>
      </c>
      <c r="AW477" s="15" t="s">
        <v>30</v>
      </c>
      <c r="AX477" s="15" t="s">
        <v>81</v>
      </c>
      <c r="AY477" s="262" t="s">
        <v>152</v>
      </c>
    </row>
    <row r="478" s="15" customFormat="1">
      <c r="A478" s="15"/>
      <c r="B478" s="252"/>
      <c r="C478" s="253"/>
      <c r="D478" s="232" t="s">
        <v>195</v>
      </c>
      <c r="E478" s="254" t="s">
        <v>1</v>
      </c>
      <c r="F478" s="255" t="s">
        <v>218</v>
      </c>
      <c r="G478" s="253"/>
      <c r="H478" s="256">
        <v>0</v>
      </c>
      <c r="I478" s="257"/>
      <c r="J478" s="253"/>
      <c r="K478" s="253"/>
      <c r="L478" s="258"/>
      <c r="M478" s="259"/>
      <c r="N478" s="260"/>
      <c r="O478" s="260"/>
      <c r="P478" s="260"/>
      <c r="Q478" s="260"/>
      <c r="R478" s="260"/>
      <c r="S478" s="260"/>
      <c r="T478" s="261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62" t="s">
        <v>195</v>
      </c>
      <c r="AU478" s="262" t="s">
        <v>81</v>
      </c>
      <c r="AV478" s="15" t="s">
        <v>157</v>
      </c>
      <c r="AW478" s="15" t="s">
        <v>30</v>
      </c>
      <c r="AX478" s="15" t="s">
        <v>73</v>
      </c>
      <c r="AY478" s="262" t="s">
        <v>152</v>
      </c>
    </row>
    <row r="479" s="2" customFormat="1" ht="14.4" customHeight="1">
      <c r="A479" s="39"/>
      <c r="B479" s="40"/>
      <c r="C479" s="217" t="s">
        <v>694</v>
      </c>
      <c r="D479" s="217" t="s">
        <v>153</v>
      </c>
      <c r="E479" s="218" t="s">
        <v>687</v>
      </c>
      <c r="F479" s="219" t="s">
        <v>2454</v>
      </c>
      <c r="G479" s="220" t="s">
        <v>181</v>
      </c>
      <c r="H479" s="221">
        <v>122.8</v>
      </c>
      <c r="I479" s="222"/>
      <c r="J479" s="223">
        <f>ROUND(I479*H479,2)</f>
        <v>0</v>
      </c>
      <c r="K479" s="219" t="s">
        <v>1</v>
      </c>
      <c r="L479" s="45"/>
      <c r="M479" s="224" t="s">
        <v>1</v>
      </c>
      <c r="N479" s="225" t="s">
        <v>38</v>
      </c>
      <c r="O479" s="92"/>
      <c r="P479" s="226">
        <f>O479*H479</f>
        <v>0</v>
      </c>
      <c r="Q479" s="226">
        <v>0</v>
      </c>
      <c r="R479" s="226">
        <f>Q479*H479</f>
        <v>0</v>
      </c>
      <c r="S479" s="226">
        <v>0</v>
      </c>
      <c r="T479" s="227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28" t="s">
        <v>157</v>
      </c>
      <c r="AT479" s="228" t="s">
        <v>153</v>
      </c>
      <c r="AU479" s="228" t="s">
        <v>81</v>
      </c>
      <c r="AY479" s="18" t="s">
        <v>152</v>
      </c>
      <c r="BE479" s="229">
        <f>IF(N479="základní",J479,0)</f>
        <v>0</v>
      </c>
      <c r="BF479" s="229">
        <f>IF(N479="snížená",J479,0)</f>
        <v>0</v>
      </c>
      <c r="BG479" s="229">
        <f>IF(N479="zákl. přenesená",J479,0)</f>
        <v>0</v>
      </c>
      <c r="BH479" s="229">
        <f>IF(N479="sníž. přenesená",J479,0)</f>
        <v>0</v>
      </c>
      <c r="BI479" s="229">
        <f>IF(N479="nulová",J479,0)</f>
        <v>0</v>
      </c>
      <c r="BJ479" s="18" t="s">
        <v>81</v>
      </c>
      <c r="BK479" s="229">
        <f>ROUND(I479*H479,2)</f>
        <v>0</v>
      </c>
      <c r="BL479" s="18" t="s">
        <v>157</v>
      </c>
      <c r="BM479" s="228" t="s">
        <v>203</v>
      </c>
    </row>
    <row r="480" s="14" customFormat="1">
      <c r="A480" s="14"/>
      <c r="B480" s="241"/>
      <c r="C480" s="242"/>
      <c r="D480" s="232" t="s">
        <v>195</v>
      </c>
      <c r="E480" s="243" t="s">
        <v>1</v>
      </c>
      <c r="F480" s="244" t="s">
        <v>2455</v>
      </c>
      <c r="G480" s="242"/>
      <c r="H480" s="245">
        <v>122.8</v>
      </c>
      <c r="I480" s="246"/>
      <c r="J480" s="242"/>
      <c r="K480" s="242"/>
      <c r="L480" s="247"/>
      <c r="M480" s="248"/>
      <c r="N480" s="249"/>
      <c r="O480" s="249"/>
      <c r="P480" s="249"/>
      <c r="Q480" s="249"/>
      <c r="R480" s="249"/>
      <c r="S480" s="249"/>
      <c r="T480" s="250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1" t="s">
        <v>195</v>
      </c>
      <c r="AU480" s="251" t="s">
        <v>81</v>
      </c>
      <c r="AV480" s="14" t="s">
        <v>83</v>
      </c>
      <c r="AW480" s="14" t="s">
        <v>30</v>
      </c>
      <c r="AX480" s="14" t="s">
        <v>73</v>
      </c>
      <c r="AY480" s="251" t="s">
        <v>152</v>
      </c>
    </row>
    <row r="481" s="15" customFormat="1">
      <c r="A481" s="15"/>
      <c r="B481" s="252"/>
      <c r="C481" s="253"/>
      <c r="D481" s="232" t="s">
        <v>195</v>
      </c>
      <c r="E481" s="254" t="s">
        <v>1</v>
      </c>
      <c r="F481" s="255" t="s">
        <v>218</v>
      </c>
      <c r="G481" s="253"/>
      <c r="H481" s="256">
        <v>122.8</v>
      </c>
      <c r="I481" s="257"/>
      <c r="J481" s="253"/>
      <c r="K481" s="253"/>
      <c r="L481" s="258"/>
      <c r="M481" s="259"/>
      <c r="N481" s="260"/>
      <c r="O481" s="260"/>
      <c r="P481" s="260"/>
      <c r="Q481" s="260"/>
      <c r="R481" s="260"/>
      <c r="S481" s="260"/>
      <c r="T481" s="261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62" t="s">
        <v>195</v>
      </c>
      <c r="AU481" s="262" t="s">
        <v>81</v>
      </c>
      <c r="AV481" s="15" t="s">
        <v>157</v>
      </c>
      <c r="AW481" s="15" t="s">
        <v>30</v>
      </c>
      <c r="AX481" s="15" t="s">
        <v>81</v>
      </c>
      <c r="AY481" s="262" t="s">
        <v>152</v>
      </c>
    </row>
    <row r="482" s="2" customFormat="1" ht="24.15" customHeight="1">
      <c r="A482" s="39"/>
      <c r="B482" s="40"/>
      <c r="C482" s="217" t="s">
        <v>698</v>
      </c>
      <c r="D482" s="217" t="s">
        <v>153</v>
      </c>
      <c r="E482" s="218" t="s">
        <v>695</v>
      </c>
      <c r="F482" s="219" t="s">
        <v>2456</v>
      </c>
      <c r="G482" s="220" t="s">
        <v>181</v>
      </c>
      <c r="H482" s="221">
        <v>8.0500000000000007</v>
      </c>
      <c r="I482" s="222"/>
      <c r="J482" s="223">
        <f>ROUND(I482*H482,2)</f>
        <v>0</v>
      </c>
      <c r="K482" s="219" t="s">
        <v>1</v>
      </c>
      <c r="L482" s="45"/>
      <c r="M482" s="224" t="s">
        <v>1</v>
      </c>
      <c r="N482" s="225" t="s">
        <v>38</v>
      </c>
      <c r="O482" s="92"/>
      <c r="P482" s="226">
        <f>O482*H482</f>
        <v>0</v>
      </c>
      <c r="Q482" s="226">
        <v>0</v>
      </c>
      <c r="R482" s="226">
        <f>Q482*H482</f>
        <v>0</v>
      </c>
      <c r="S482" s="226">
        <v>0</v>
      </c>
      <c r="T482" s="227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28" t="s">
        <v>157</v>
      </c>
      <c r="AT482" s="228" t="s">
        <v>153</v>
      </c>
      <c r="AU482" s="228" t="s">
        <v>81</v>
      </c>
      <c r="AY482" s="18" t="s">
        <v>152</v>
      </c>
      <c r="BE482" s="229">
        <f>IF(N482="základní",J482,0)</f>
        <v>0</v>
      </c>
      <c r="BF482" s="229">
        <f>IF(N482="snížená",J482,0)</f>
        <v>0</v>
      </c>
      <c r="BG482" s="229">
        <f>IF(N482="zákl. přenesená",J482,0)</f>
        <v>0</v>
      </c>
      <c r="BH482" s="229">
        <f>IF(N482="sníž. přenesená",J482,0)</f>
        <v>0</v>
      </c>
      <c r="BI482" s="229">
        <f>IF(N482="nulová",J482,0)</f>
        <v>0</v>
      </c>
      <c r="BJ482" s="18" t="s">
        <v>81</v>
      </c>
      <c r="BK482" s="229">
        <f>ROUND(I482*H482,2)</f>
        <v>0</v>
      </c>
      <c r="BL482" s="18" t="s">
        <v>157</v>
      </c>
      <c r="BM482" s="228" t="s">
        <v>428</v>
      </c>
    </row>
    <row r="483" s="2" customFormat="1" ht="14.4" customHeight="1">
      <c r="A483" s="39"/>
      <c r="B483" s="40"/>
      <c r="C483" s="217" t="s">
        <v>340</v>
      </c>
      <c r="D483" s="217" t="s">
        <v>153</v>
      </c>
      <c r="E483" s="218" t="s">
        <v>699</v>
      </c>
      <c r="F483" s="219" t="s">
        <v>2457</v>
      </c>
      <c r="G483" s="220" t="s">
        <v>181</v>
      </c>
      <c r="H483" s="221">
        <v>3.9100000000000001</v>
      </c>
      <c r="I483" s="222"/>
      <c r="J483" s="223">
        <f>ROUND(I483*H483,2)</f>
        <v>0</v>
      </c>
      <c r="K483" s="219" t="s">
        <v>1</v>
      </c>
      <c r="L483" s="45"/>
      <c r="M483" s="224" t="s">
        <v>1</v>
      </c>
      <c r="N483" s="225" t="s">
        <v>38</v>
      </c>
      <c r="O483" s="92"/>
      <c r="P483" s="226">
        <f>O483*H483</f>
        <v>0</v>
      </c>
      <c r="Q483" s="226">
        <v>0</v>
      </c>
      <c r="R483" s="226">
        <f>Q483*H483</f>
        <v>0</v>
      </c>
      <c r="S483" s="226">
        <v>0</v>
      </c>
      <c r="T483" s="227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28" t="s">
        <v>157</v>
      </c>
      <c r="AT483" s="228" t="s">
        <v>153</v>
      </c>
      <c r="AU483" s="228" t="s">
        <v>81</v>
      </c>
      <c r="AY483" s="18" t="s">
        <v>152</v>
      </c>
      <c r="BE483" s="229">
        <f>IF(N483="základní",J483,0)</f>
        <v>0</v>
      </c>
      <c r="BF483" s="229">
        <f>IF(N483="snížená",J483,0)</f>
        <v>0</v>
      </c>
      <c r="BG483" s="229">
        <f>IF(N483="zákl. přenesená",J483,0)</f>
        <v>0</v>
      </c>
      <c r="BH483" s="229">
        <f>IF(N483="sníž. přenesená",J483,0)</f>
        <v>0</v>
      </c>
      <c r="BI483" s="229">
        <f>IF(N483="nulová",J483,0)</f>
        <v>0</v>
      </c>
      <c r="BJ483" s="18" t="s">
        <v>81</v>
      </c>
      <c r="BK483" s="229">
        <f>ROUND(I483*H483,2)</f>
        <v>0</v>
      </c>
      <c r="BL483" s="18" t="s">
        <v>157</v>
      </c>
      <c r="BM483" s="228" t="s">
        <v>432</v>
      </c>
    </row>
    <row r="484" s="2" customFormat="1" ht="14.4" customHeight="1">
      <c r="A484" s="39"/>
      <c r="B484" s="40"/>
      <c r="C484" s="217" t="s">
        <v>705</v>
      </c>
      <c r="D484" s="217" t="s">
        <v>153</v>
      </c>
      <c r="E484" s="218" t="s">
        <v>702</v>
      </c>
      <c r="F484" s="219" t="s">
        <v>2458</v>
      </c>
      <c r="G484" s="220" t="s">
        <v>185</v>
      </c>
      <c r="H484" s="221">
        <v>1</v>
      </c>
      <c r="I484" s="222"/>
      <c r="J484" s="223">
        <f>ROUND(I484*H484,2)</f>
        <v>0</v>
      </c>
      <c r="K484" s="219" t="s">
        <v>1</v>
      </c>
      <c r="L484" s="45"/>
      <c r="M484" s="224" t="s">
        <v>1</v>
      </c>
      <c r="N484" s="225" t="s">
        <v>38</v>
      </c>
      <c r="O484" s="92"/>
      <c r="P484" s="226">
        <f>O484*H484</f>
        <v>0</v>
      </c>
      <c r="Q484" s="226">
        <v>0</v>
      </c>
      <c r="R484" s="226">
        <f>Q484*H484</f>
        <v>0</v>
      </c>
      <c r="S484" s="226">
        <v>0</v>
      </c>
      <c r="T484" s="227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28" t="s">
        <v>157</v>
      </c>
      <c r="AT484" s="228" t="s">
        <v>153</v>
      </c>
      <c r="AU484" s="228" t="s">
        <v>81</v>
      </c>
      <c r="AY484" s="18" t="s">
        <v>152</v>
      </c>
      <c r="BE484" s="229">
        <f>IF(N484="základní",J484,0)</f>
        <v>0</v>
      </c>
      <c r="BF484" s="229">
        <f>IF(N484="snížená",J484,0)</f>
        <v>0</v>
      </c>
      <c r="BG484" s="229">
        <f>IF(N484="zákl. přenesená",J484,0)</f>
        <v>0</v>
      </c>
      <c r="BH484" s="229">
        <f>IF(N484="sníž. přenesená",J484,0)</f>
        <v>0</v>
      </c>
      <c r="BI484" s="229">
        <f>IF(N484="nulová",J484,0)</f>
        <v>0</v>
      </c>
      <c r="BJ484" s="18" t="s">
        <v>81</v>
      </c>
      <c r="BK484" s="229">
        <f>ROUND(I484*H484,2)</f>
        <v>0</v>
      </c>
      <c r="BL484" s="18" t="s">
        <v>157</v>
      </c>
      <c r="BM484" s="228" t="s">
        <v>436</v>
      </c>
    </row>
    <row r="485" s="2" customFormat="1" ht="24.15" customHeight="1">
      <c r="A485" s="39"/>
      <c r="B485" s="40"/>
      <c r="C485" s="217" t="s">
        <v>709</v>
      </c>
      <c r="D485" s="217" t="s">
        <v>153</v>
      </c>
      <c r="E485" s="218" t="s">
        <v>1140</v>
      </c>
      <c r="F485" s="219" t="s">
        <v>1446</v>
      </c>
      <c r="G485" s="220" t="s">
        <v>539</v>
      </c>
      <c r="H485" s="263"/>
      <c r="I485" s="222"/>
      <c r="J485" s="223">
        <f>ROUND(I485*H485,2)</f>
        <v>0</v>
      </c>
      <c r="K485" s="219" t="s">
        <v>160</v>
      </c>
      <c r="L485" s="45"/>
      <c r="M485" s="224" t="s">
        <v>1</v>
      </c>
      <c r="N485" s="225" t="s">
        <v>38</v>
      </c>
      <c r="O485" s="92"/>
      <c r="P485" s="226">
        <f>O485*H485</f>
        <v>0</v>
      </c>
      <c r="Q485" s="226">
        <v>0</v>
      </c>
      <c r="R485" s="226">
        <f>Q485*H485</f>
        <v>0</v>
      </c>
      <c r="S485" s="226">
        <v>0</v>
      </c>
      <c r="T485" s="227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28" t="s">
        <v>157</v>
      </c>
      <c r="AT485" s="228" t="s">
        <v>153</v>
      </c>
      <c r="AU485" s="228" t="s">
        <v>81</v>
      </c>
      <c r="AY485" s="18" t="s">
        <v>152</v>
      </c>
      <c r="BE485" s="229">
        <f>IF(N485="základní",J485,0)</f>
        <v>0</v>
      </c>
      <c r="BF485" s="229">
        <f>IF(N485="snížená",J485,0)</f>
        <v>0</v>
      </c>
      <c r="BG485" s="229">
        <f>IF(N485="zákl. přenesená",J485,0)</f>
        <v>0</v>
      </c>
      <c r="BH485" s="229">
        <f>IF(N485="sníž. přenesená",J485,0)</f>
        <v>0</v>
      </c>
      <c r="BI485" s="229">
        <f>IF(N485="nulová",J485,0)</f>
        <v>0</v>
      </c>
      <c r="BJ485" s="18" t="s">
        <v>81</v>
      </c>
      <c r="BK485" s="229">
        <f>ROUND(I485*H485,2)</f>
        <v>0</v>
      </c>
      <c r="BL485" s="18" t="s">
        <v>157</v>
      </c>
      <c r="BM485" s="228" t="s">
        <v>440</v>
      </c>
    </row>
    <row r="486" s="12" customFormat="1" ht="25.92" customHeight="1">
      <c r="A486" s="12"/>
      <c r="B486" s="203"/>
      <c r="C486" s="204"/>
      <c r="D486" s="205" t="s">
        <v>72</v>
      </c>
      <c r="E486" s="206" t="s">
        <v>611</v>
      </c>
      <c r="F486" s="206" t="s">
        <v>1447</v>
      </c>
      <c r="G486" s="204"/>
      <c r="H486" s="204"/>
      <c r="I486" s="207"/>
      <c r="J486" s="208">
        <f>BK486</f>
        <v>0</v>
      </c>
      <c r="K486" s="204"/>
      <c r="L486" s="209"/>
      <c r="M486" s="210"/>
      <c r="N486" s="211"/>
      <c r="O486" s="211"/>
      <c r="P486" s="212">
        <f>SUM(P487:P491)</f>
        <v>0</v>
      </c>
      <c r="Q486" s="211"/>
      <c r="R486" s="212">
        <f>SUM(R487:R491)</f>
        <v>0</v>
      </c>
      <c r="S486" s="211"/>
      <c r="T486" s="213">
        <f>SUM(T487:T491)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14" t="s">
        <v>81</v>
      </c>
      <c r="AT486" s="215" t="s">
        <v>72</v>
      </c>
      <c r="AU486" s="215" t="s">
        <v>73</v>
      </c>
      <c r="AY486" s="214" t="s">
        <v>152</v>
      </c>
      <c r="BK486" s="216">
        <f>SUM(BK487:BK491)</f>
        <v>0</v>
      </c>
    </row>
    <row r="487" s="2" customFormat="1" ht="49.05" customHeight="1">
      <c r="A487" s="39"/>
      <c r="B487" s="40"/>
      <c r="C487" s="217" t="s">
        <v>715</v>
      </c>
      <c r="D487" s="217" t="s">
        <v>153</v>
      </c>
      <c r="E487" s="218" t="s">
        <v>1448</v>
      </c>
      <c r="F487" s="219" t="s">
        <v>2459</v>
      </c>
      <c r="G487" s="220" t="s">
        <v>185</v>
      </c>
      <c r="H487" s="221">
        <v>2</v>
      </c>
      <c r="I487" s="222"/>
      <c r="J487" s="223">
        <f>ROUND(I487*H487,2)</f>
        <v>0</v>
      </c>
      <c r="K487" s="219" t="s">
        <v>1</v>
      </c>
      <c r="L487" s="45"/>
      <c r="M487" s="224" t="s">
        <v>1</v>
      </c>
      <c r="N487" s="225" t="s">
        <v>38</v>
      </c>
      <c r="O487" s="92"/>
      <c r="P487" s="226">
        <f>O487*H487</f>
        <v>0</v>
      </c>
      <c r="Q487" s="226">
        <v>0</v>
      </c>
      <c r="R487" s="226">
        <f>Q487*H487</f>
        <v>0</v>
      </c>
      <c r="S487" s="226">
        <v>0</v>
      </c>
      <c r="T487" s="227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28" t="s">
        <v>157</v>
      </c>
      <c r="AT487" s="228" t="s">
        <v>153</v>
      </c>
      <c r="AU487" s="228" t="s">
        <v>81</v>
      </c>
      <c r="AY487" s="18" t="s">
        <v>152</v>
      </c>
      <c r="BE487" s="229">
        <f>IF(N487="základní",J487,0)</f>
        <v>0</v>
      </c>
      <c r="BF487" s="229">
        <f>IF(N487="snížená",J487,0)</f>
        <v>0</v>
      </c>
      <c r="BG487" s="229">
        <f>IF(N487="zákl. přenesená",J487,0)</f>
        <v>0</v>
      </c>
      <c r="BH487" s="229">
        <f>IF(N487="sníž. přenesená",J487,0)</f>
        <v>0</v>
      </c>
      <c r="BI487" s="229">
        <f>IF(N487="nulová",J487,0)</f>
        <v>0</v>
      </c>
      <c r="BJ487" s="18" t="s">
        <v>81</v>
      </c>
      <c r="BK487" s="229">
        <f>ROUND(I487*H487,2)</f>
        <v>0</v>
      </c>
      <c r="BL487" s="18" t="s">
        <v>157</v>
      </c>
      <c r="BM487" s="228" t="s">
        <v>444</v>
      </c>
    </row>
    <row r="488" s="2" customFormat="1" ht="37.8" customHeight="1">
      <c r="A488" s="39"/>
      <c r="B488" s="40"/>
      <c r="C488" s="217" t="s">
        <v>719</v>
      </c>
      <c r="D488" s="217" t="s">
        <v>153</v>
      </c>
      <c r="E488" s="218" t="s">
        <v>1450</v>
      </c>
      <c r="F488" s="219" t="s">
        <v>2199</v>
      </c>
      <c r="G488" s="220" t="s">
        <v>185</v>
      </c>
      <c r="H488" s="221">
        <v>1</v>
      </c>
      <c r="I488" s="222"/>
      <c r="J488" s="223">
        <f>ROUND(I488*H488,2)</f>
        <v>0</v>
      </c>
      <c r="K488" s="219" t="s">
        <v>1</v>
      </c>
      <c r="L488" s="45"/>
      <c r="M488" s="224" t="s">
        <v>1</v>
      </c>
      <c r="N488" s="225" t="s">
        <v>38</v>
      </c>
      <c r="O488" s="92"/>
      <c r="P488" s="226">
        <f>O488*H488</f>
        <v>0</v>
      </c>
      <c r="Q488" s="226">
        <v>0</v>
      </c>
      <c r="R488" s="226">
        <f>Q488*H488</f>
        <v>0</v>
      </c>
      <c r="S488" s="226">
        <v>0</v>
      </c>
      <c r="T488" s="227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28" t="s">
        <v>157</v>
      </c>
      <c r="AT488" s="228" t="s">
        <v>153</v>
      </c>
      <c r="AU488" s="228" t="s">
        <v>81</v>
      </c>
      <c r="AY488" s="18" t="s">
        <v>152</v>
      </c>
      <c r="BE488" s="229">
        <f>IF(N488="základní",J488,0)</f>
        <v>0</v>
      </c>
      <c r="BF488" s="229">
        <f>IF(N488="snížená",J488,0)</f>
        <v>0</v>
      </c>
      <c r="BG488" s="229">
        <f>IF(N488="zákl. přenesená",J488,0)</f>
        <v>0</v>
      </c>
      <c r="BH488" s="229">
        <f>IF(N488="sníž. přenesená",J488,0)</f>
        <v>0</v>
      </c>
      <c r="BI488" s="229">
        <f>IF(N488="nulová",J488,0)</f>
        <v>0</v>
      </c>
      <c r="BJ488" s="18" t="s">
        <v>81</v>
      </c>
      <c r="BK488" s="229">
        <f>ROUND(I488*H488,2)</f>
        <v>0</v>
      </c>
      <c r="BL488" s="18" t="s">
        <v>157</v>
      </c>
      <c r="BM488" s="228" t="s">
        <v>448</v>
      </c>
    </row>
    <row r="489" s="2" customFormat="1" ht="24.15" customHeight="1">
      <c r="A489" s="39"/>
      <c r="B489" s="40"/>
      <c r="C489" s="217" t="s">
        <v>723</v>
      </c>
      <c r="D489" s="217" t="s">
        <v>153</v>
      </c>
      <c r="E489" s="218" t="s">
        <v>1959</v>
      </c>
      <c r="F489" s="219" t="s">
        <v>792</v>
      </c>
      <c r="G489" s="220" t="s">
        <v>210</v>
      </c>
      <c r="H489" s="221">
        <v>1</v>
      </c>
      <c r="I489" s="222"/>
      <c r="J489" s="223">
        <f>ROUND(I489*H489,2)</f>
        <v>0</v>
      </c>
      <c r="K489" s="219" t="s">
        <v>1</v>
      </c>
      <c r="L489" s="45"/>
      <c r="M489" s="224" t="s">
        <v>1</v>
      </c>
      <c r="N489" s="225" t="s">
        <v>38</v>
      </c>
      <c r="O489" s="92"/>
      <c r="P489" s="226">
        <f>O489*H489</f>
        <v>0</v>
      </c>
      <c r="Q489" s="226">
        <v>0</v>
      </c>
      <c r="R489" s="226">
        <f>Q489*H489</f>
        <v>0</v>
      </c>
      <c r="S489" s="226">
        <v>0</v>
      </c>
      <c r="T489" s="227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28" t="s">
        <v>157</v>
      </c>
      <c r="AT489" s="228" t="s">
        <v>153</v>
      </c>
      <c r="AU489" s="228" t="s">
        <v>81</v>
      </c>
      <c r="AY489" s="18" t="s">
        <v>152</v>
      </c>
      <c r="BE489" s="229">
        <f>IF(N489="základní",J489,0)</f>
        <v>0</v>
      </c>
      <c r="BF489" s="229">
        <f>IF(N489="snížená",J489,0)</f>
        <v>0</v>
      </c>
      <c r="BG489" s="229">
        <f>IF(N489="zákl. přenesená",J489,0)</f>
        <v>0</v>
      </c>
      <c r="BH489" s="229">
        <f>IF(N489="sníž. přenesená",J489,0)</f>
        <v>0</v>
      </c>
      <c r="BI489" s="229">
        <f>IF(N489="nulová",J489,0)</f>
        <v>0</v>
      </c>
      <c r="BJ489" s="18" t="s">
        <v>81</v>
      </c>
      <c r="BK489" s="229">
        <f>ROUND(I489*H489,2)</f>
        <v>0</v>
      </c>
      <c r="BL489" s="18" t="s">
        <v>157</v>
      </c>
      <c r="BM489" s="228" t="s">
        <v>452</v>
      </c>
    </row>
    <row r="490" s="2" customFormat="1" ht="49.05" customHeight="1">
      <c r="A490" s="39"/>
      <c r="B490" s="40"/>
      <c r="C490" s="217" t="s">
        <v>727</v>
      </c>
      <c r="D490" s="217" t="s">
        <v>153</v>
      </c>
      <c r="E490" s="218" t="s">
        <v>1453</v>
      </c>
      <c r="F490" s="219" t="s">
        <v>2460</v>
      </c>
      <c r="G490" s="220" t="s">
        <v>185</v>
      </c>
      <c r="H490" s="221">
        <v>9</v>
      </c>
      <c r="I490" s="222"/>
      <c r="J490" s="223">
        <f>ROUND(I490*H490,2)</f>
        <v>0</v>
      </c>
      <c r="K490" s="219" t="s">
        <v>1</v>
      </c>
      <c r="L490" s="45"/>
      <c r="M490" s="224" t="s">
        <v>1</v>
      </c>
      <c r="N490" s="225" t="s">
        <v>38</v>
      </c>
      <c r="O490" s="92"/>
      <c r="P490" s="226">
        <f>O490*H490</f>
        <v>0</v>
      </c>
      <c r="Q490" s="226">
        <v>0</v>
      </c>
      <c r="R490" s="226">
        <f>Q490*H490</f>
        <v>0</v>
      </c>
      <c r="S490" s="226">
        <v>0</v>
      </c>
      <c r="T490" s="227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8" t="s">
        <v>157</v>
      </c>
      <c r="AT490" s="228" t="s">
        <v>153</v>
      </c>
      <c r="AU490" s="228" t="s">
        <v>81</v>
      </c>
      <c r="AY490" s="18" t="s">
        <v>152</v>
      </c>
      <c r="BE490" s="229">
        <f>IF(N490="základní",J490,0)</f>
        <v>0</v>
      </c>
      <c r="BF490" s="229">
        <f>IF(N490="snížená",J490,0)</f>
        <v>0</v>
      </c>
      <c r="BG490" s="229">
        <f>IF(N490="zákl. přenesená",J490,0)</f>
        <v>0</v>
      </c>
      <c r="BH490" s="229">
        <f>IF(N490="sníž. přenesená",J490,0)</f>
        <v>0</v>
      </c>
      <c r="BI490" s="229">
        <f>IF(N490="nulová",J490,0)</f>
        <v>0</v>
      </c>
      <c r="BJ490" s="18" t="s">
        <v>81</v>
      </c>
      <c r="BK490" s="229">
        <f>ROUND(I490*H490,2)</f>
        <v>0</v>
      </c>
      <c r="BL490" s="18" t="s">
        <v>157</v>
      </c>
      <c r="BM490" s="228" t="s">
        <v>456</v>
      </c>
    </row>
    <row r="491" s="2" customFormat="1" ht="24.15" customHeight="1">
      <c r="A491" s="39"/>
      <c r="B491" s="40"/>
      <c r="C491" s="217" t="s">
        <v>731</v>
      </c>
      <c r="D491" s="217" t="s">
        <v>153</v>
      </c>
      <c r="E491" s="218" t="s">
        <v>1161</v>
      </c>
      <c r="F491" s="219" t="s">
        <v>1459</v>
      </c>
      <c r="G491" s="220" t="s">
        <v>539</v>
      </c>
      <c r="H491" s="263"/>
      <c r="I491" s="222"/>
      <c r="J491" s="223">
        <f>ROUND(I491*H491,2)</f>
        <v>0</v>
      </c>
      <c r="K491" s="219" t="s">
        <v>160</v>
      </c>
      <c r="L491" s="45"/>
      <c r="M491" s="224" t="s">
        <v>1</v>
      </c>
      <c r="N491" s="225" t="s">
        <v>38</v>
      </c>
      <c r="O491" s="92"/>
      <c r="P491" s="226">
        <f>O491*H491</f>
        <v>0</v>
      </c>
      <c r="Q491" s="226">
        <v>0</v>
      </c>
      <c r="R491" s="226">
        <f>Q491*H491</f>
        <v>0</v>
      </c>
      <c r="S491" s="226">
        <v>0</v>
      </c>
      <c r="T491" s="227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28" t="s">
        <v>157</v>
      </c>
      <c r="AT491" s="228" t="s">
        <v>153</v>
      </c>
      <c r="AU491" s="228" t="s">
        <v>81</v>
      </c>
      <c r="AY491" s="18" t="s">
        <v>152</v>
      </c>
      <c r="BE491" s="229">
        <f>IF(N491="základní",J491,0)</f>
        <v>0</v>
      </c>
      <c r="BF491" s="229">
        <f>IF(N491="snížená",J491,0)</f>
        <v>0</v>
      </c>
      <c r="BG491" s="229">
        <f>IF(N491="zákl. přenesená",J491,0)</f>
        <v>0</v>
      </c>
      <c r="BH491" s="229">
        <f>IF(N491="sníž. přenesená",J491,0)</f>
        <v>0</v>
      </c>
      <c r="BI491" s="229">
        <f>IF(N491="nulová",J491,0)</f>
        <v>0</v>
      </c>
      <c r="BJ491" s="18" t="s">
        <v>81</v>
      </c>
      <c r="BK491" s="229">
        <f>ROUND(I491*H491,2)</f>
        <v>0</v>
      </c>
      <c r="BL491" s="18" t="s">
        <v>157</v>
      </c>
      <c r="BM491" s="228" t="s">
        <v>459</v>
      </c>
    </row>
    <row r="492" s="12" customFormat="1" ht="25.92" customHeight="1">
      <c r="A492" s="12"/>
      <c r="B492" s="203"/>
      <c r="C492" s="204"/>
      <c r="D492" s="205" t="s">
        <v>72</v>
      </c>
      <c r="E492" s="206" t="s">
        <v>713</v>
      </c>
      <c r="F492" s="206" t="s">
        <v>2461</v>
      </c>
      <c r="G492" s="204"/>
      <c r="H492" s="204"/>
      <c r="I492" s="207"/>
      <c r="J492" s="208">
        <f>BK492</f>
        <v>0</v>
      </c>
      <c r="K492" s="204"/>
      <c r="L492" s="209"/>
      <c r="M492" s="210"/>
      <c r="N492" s="211"/>
      <c r="O492" s="211"/>
      <c r="P492" s="212">
        <f>SUM(P493:P512)</f>
        <v>0</v>
      </c>
      <c r="Q492" s="211"/>
      <c r="R492" s="212">
        <f>SUM(R493:R512)</f>
        <v>0</v>
      </c>
      <c r="S492" s="211"/>
      <c r="T492" s="213">
        <f>SUM(T493:T512)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14" t="s">
        <v>81</v>
      </c>
      <c r="AT492" s="215" t="s">
        <v>72</v>
      </c>
      <c r="AU492" s="215" t="s">
        <v>73</v>
      </c>
      <c r="AY492" s="214" t="s">
        <v>152</v>
      </c>
      <c r="BK492" s="216">
        <f>SUM(BK493:BK512)</f>
        <v>0</v>
      </c>
    </row>
    <row r="493" s="2" customFormat="1" ht="24.15" customHeight="1">
      <c r="A493" s="39"/>
      <c r="B493" s="40"/>
      <c r="C493" s="217" t="s">
        <v>347</v>
      </c>
      <c r="D493" s="217" t="s">
        <v>153</v>
      </c>
      <c r="E493" s="218" t="s">
        <v>1461</v>
      </c>
      <c r="F493" s="219" t="s">
        <v>1462</v>
      </c>
      <c r="G493" s="220" t="s">
        <v>185</v>
      </c>
      <c r="H493" s="221">
        <v>17</v>
      </c>
      <c r="I493" s="222"/>
      <c r="J493" s="223">
        <f>ROUND(I493*H493,2)</f>
        <v>0</v>
      </c>
      <c r="K493" s="219" t="s">
        <v>1</v>
      </c>
      <c r="L493" s="45"/>
      <c r="M493" s="224" t="s">
        <v>1</v>
      </c>
      <c r="N493" s="225" t="s">
        <v>38</v>
      </c>
      <c r="O493" s="92"/>
      <c r="P493" s="226">
        <f>O493*H493</f>
        <v>0</v>
      </c>
      <c r="Q493" s="226">
        <v>0</v>
      </c>
      <c r="R493" s="226">
        <f>Q493*H493</f>
        <v>0</v>
      </c>
      <c r="S493" s="226">
        <v>0</v>
      </c>
      <c r="T493" s="227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28" t="s">
        <v>157</v>
      </c>
      <c r="AT493" s="228" t="s">
        <v>153</v>
      </c>
      <c r="AU493" s="228" t="s">
        <v>81</v>
      </c>
      <c r="AY493" s="18" t="s">
        <v>152</v>
      </c>
      <c r="BE493" s="229">
        <f>IF(N493="základní",J493,0)</f>
        <v>0</v>
      </c>
      <c r="BF493" s="229">
        <f>IF(N493="snížená",J493,0)</f>
        <v>0</v>
      </c>
      <c r="BG493" s="229">
        <f>IF(N493="zákl. přenesená",J493,0)</f>
        <v>0</v>
      </c>
      <c r="BH493" s="229">
        <f>IF(N493="sníž. přenesená",J493,0)</f>
        <v>0</v>
      </c>
      <c r="BI493" s="229">
        <f>IF(N493="nulová",J493,0)</f>
        <v>0</v>
      </c>
      <c r="BJ493" s="18" t="s">
        <v>81</v>
      </c>
      <c r="BK493" s="229">
        <f>ROUND(I493*H493,2)</f>
        <v>0</v>
      </c>
      <c r="BL493" s="18" t="s">
        <v>157</v>
      </c>
      <c r="BM493" s="228" t="s">
        <v>463</v>
      </c>
    </row>
    <row r="494" s="2" customFormat="1" ht="24.15" customHeight="1">
      <c r="A494" s="39"/>
      <c r="B494" s="40"/>
      <c r="C494" s="217" t="s">
        <v>738</v>
      </c>
      <c r="D494" s="217" t="s">
        <v>153</v>
      </c>
      <c r="E494" s="218" t="s">
        <v>1471</v>
      </c>
      <c r="F494" s="219" t="s">
        <v>1462</v>
      </c>
      <c r="G494" s="220" t="s">
        <v>185</v>
      </c>
      <c r="H494" s="221">
        <v>2</v>
      </c>
      <c r="I494" s="222"/>
      <c r="J494" s="223">
        <f>ROUND(I494*H494,2)</f>
        <v>0</v>
      </c>
      <c r="K494" s="219" t="s">
        <v>1</v>
      </c>
      <c r="L494" s="45"/>
      <c r="M494" s="224" t="s">
        <v>1</v>
      </c>
      <c r="N494" s="225" t="s">
        <v>38</v>
      </c>
      <c r="O494" s="92"/>
      <c r="P494" s="226">
        <f>O494*H494</f>
        <v>0</v>
      </c>
      <c r="Q494" s="226">
        <v>0</v>
      </c>
      <c r="R494" s="226">
        <f>Q494*H494</f>
        <v>0</v>
      </c>
      <c r="S494" s="226">
        <v>0</v>
      </c>
      <c r="T494" s="227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28" t="s">
        <v>157</v>
      </c>
      <c r="AT494" s="228" t="s">
        <v>153</v>
      </c>
      <c r="AU494" s="228" t="s">
        <v>81</v>
      </c>
      <c r="AY494" s="18" t="s">
        <v>152</v>
      </c>
      <c r="BE494" s="229">
        <f>IF(N494="základní",J494,0)</f>
        <v>0</v>
      </c>
      <c r="BF494" s="229">
        <f>IF(N494="snížená",J494,0)</f>
        <v>0</v>
      </c>
      <c r="BG494" s="229">
        <f>IF(N494="zákl. přenesená",J494,0)</f>
        <v>0</v>
      </c>
      <c r="BH494" s="229">
        <f>IF(N494="sníž. přenesená",J494,0)</f>
        <v>0</v>
      </c>
      <c r="BI494" s="229">
        <f>IF(N494="nulová",J494,0)</f>
        <v>0</v>
      </c>
      <c r="BJ494" s="18" t="s">
        <v>81</v>
      </c>
      <c r="BK494" s="229">
        <f>ROUND(I494*H494,2)</f>
        <v>0</v>
      </c>
      <c r="BL494" s="18" t="s">
        <v>157</v>
      </c>
      <c r="BM494" s="228" t="s">
        <v>2462</v>
      </c>
    </row>
    <row r="495" s="2" customFormat="1" ht="24.15" customHeight="1">
      <c r="A495" s="39"/>
      <c r="B495" s="40"/>
      <c r="C495" s="217" t="s">
        <v>351</v>
      </c>
      <c r="D495" s="217" t="s">
        <v>153</v>
      </c>
      <c r="E495" s="218" t="s">
        <v>1463</v>
      </c>
      <c r="F495" s="219" t="s">
        <v>1886</v>
      </c>
      <c r="G495" s="220" t="s">
        <v>185</v>
      </c>
      <c r="H495" s="221">
        <v>15</v>
      </c>
      <c r="I495" s="222"/>
      <c r="J495" s="223">
        <f>ROUND(I495*H495,2)</f>
        <v>0</v>
      </c>
      <c r="K495" s="219" t="s">
        <v>1</v>
      </c>
      <c r="L495" s="45"/>
      <c r="M495" s="224" t="s">
        <v>1</v>
      </c>
      <c r="N495" s="225" t="s">
        <v>38</v>
      </c>
      <c r="O495" s="92"/>
      <c r="P495" s="226">
        <f>O495*H495</f>
        <v>0</v>
      </c>
      <c r="Q495" s="226">
        <v>0</v>
      </c>
      <c r="R495" s="226">
        <f>Q495*H495</f>
        <v>0</v>
      </c>
      <c r="S495" s="226">
        <v>0</v>
      </c>
      <c r="T495" s="227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28" t="s">
        <v>157</v>
      </c>
      <c r="AT495" s="228" t="s">
        <v>153</v>
      </c>
      <c r="AU495" s="228" t="s">
        <v>81</v>
      </c>
      <c r="AY495" s="18" t="s">
        <v>152</v>
      </c>
      <c r="BE495" s="229">
        <f>IF(N495="základní",J495,0)</f>
        <v>0</v>
      </c>
      <c r="BF495" s="229">
        <f>IF(N495="snížená",J495,0)</f>
        <v>0</v>
      </c>
      <c r="BG495" s="229">
        <f>IF(N495="zákl. přenesená",J495,0)</f>
        <v>0</v>
      </c>
      <c r="BH495" s="229">
        <f>IF(N495="sníž. přenesená",J495,0)</f>
        <v>0</v>
      </c>
      <c r="BI495" s="229">
        <f>IF(N495="nulová",J495,0)</f>
        <v>0</v>
      </c>
      <c r="BJ495" s="18" t="s">
        <v>81</v>
      </c>
      <c r="BK495" s="229">
        <f>ROUND(I495*H495,2)</f>
        <v>0</v>
      </c>
      <c r="BL495" s="18" t="s">
        <v>157</v>
      </c>
      <c r="BM495" s="228" t="s">
        <v>467</v>
      </c>
    </row>
    <row r="496" s="2" customFormat="1" ht="24.15" customHeight="1">
      <c r="A496" s="39"/>
      <c r="B496" s="40"/>
      <c r="C496" s="217" t="s">
        <v>745</v>
      </c>
      <c r="D496" s="217" t="s">
        <v>153</v>
      </c>
      <c r="E496" s="218" t="s">
        <v>1465</v>
      </c>
      <c r="F496" s="219" t="s">
        <v>2463</v>
      </c>
      <c r="G496" s="220" t="s">
        <v>185</v>
      </c>
      <c r="H496" s="221">
        <v>3</v>
      </c>
      <c r="I496" s="222"/>
      <c r="J496" s="223">
        <f>ROUND(I496*H496,2)</f>
        <v>0</v>
      </c>
      <c r="K496" s="219" t="s">
        <v>1</v>
      </c>
      <c r="L496" s="45"/>
      <c r="M496" s="224" t="s">
        <v>1</v>
      </c>
      <c r="N496" s="225" t="s">
        <v>38</v>
      </c>
      <c r="O496" s="92"/>
      <c r="P496" s="226">
        <f>O496*H496</f>
        <v>0</v>
      </c>
      <c r="Q496" s="226">
        <v>0</v>
      </c>
      <c r="R496" s="226">
        <f>Q496*H496</f>
        <v>0</v>
      </c>
      <c r="S496" s="226">
        <v>0</v>
      </c>
      <c r="T496" s="227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8" t="s">
        <v>157</v>
      </c>
      <c r="AT496" s="228" t="s">
        <v>153</v>
      </c>
      <c r="AU496" s="228" t="s">
        <v>81</v>
      </c>
      <c r="AY496" s="18" t="s">
        <v>152</v>
      </c>
      <c r="BE496" s="229">
        <f>IF(N496="základní",J496,0)</f>
        <v>0</v>
      </c>
      <c r="BF496" s="229">
        <f>IF(N496="snížená",J496,0)</f>
        <v>0</v>
      </c>
      <c r="BG496" s="229">
        <f>IF(N496="zákl. přenesená",J496,0)</f>
        <v>0</v>
      </c>
      <c r="BH496" s="229">
        <f>IF(N496="sníž. přenesená",J496,0)</f>
        <v>0</v>
      </c>
      <c r="BI496" s="229">
        <f>IF(N496="nulová",J496,0)</f>
        <v>0</v>
      </c>
      <c r="BJ496" s="18" t="s">
        <v>81</v>
      </c>
      <c r="BK496" s="229">
        <f>ROUND(I496*H496,2)</f>
        <v>0</v>
      </c>
      <c r="BL496" s="18" t="s">
        <v>157</v>
      </c>
      <c r="BM496" s="228" t="s">
        <v>471</v>
      </c>
    </row>
    <row r="497" s="2" customFormat="1" ht="24.15" customHeight="1">
      <c r="A497" s="39"/>
      <c r="B497" s="40"/>
      <c r="C497" s="217" t="s">
        <v>749</v>
      </c>
      <c r="D497" s="217" t="s">
        <v>153</v>
      </c>
      <c r="E497" s="218" t="s">
        <v>1467</v>
      </c>
      <c r="F497" s="219" t="s">
        <v>2464</v>
      </c>
      <c r="G497" s="220" t="s">
        <v>185</v>
      </c>
      <c r="H497" s="221">
        <v>7</v>
      </c>
      <c r="I497" s="222"/>
      <c r="J497" s="223">
        <f>ROUND(I497*H497,2)</f>
        <v>0</v>
      </c>
      <c r="K497" s="219" t="s">
        <v>1</v>
      </c>
      <c r="L497" s="45"/>
      <c r="M497" s="224" t="s">
        <v>1</v>
      </c>
      <c r="N497" s="225" t="s">
        <v>38</v>
      </c>
      <c r="O497" s="92"/>
      <c r="P497" s="226">
        <f>O497*H497</f>
        <v>0</v>
      </c>
      <c r="Q497" s="226">
        <v>0</v>
      </c>
      <c r="R497" s="226">
        <f>Q497*H497</f>
        <v>0</v>
      </c>
      <c r="S497" s="226">
        <v>0</v>
      </c>
      <c r="T497" s="227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28" t="s">
        <v>157</v>
      </c>
      <c r="AT497" s="228" t="s">
        <v>153</v>
      </c>
      <c r="AU497" s="228" t="s">
        <v>81</v>
      </c>
      <c r="AY497" s="18" t="s">
        <v>152</v>
      </c>
      <c r="BE497" s="229">
        <f>IF(N497="základní",J497,0)</f>
        <v>0</v>
      </c>
      <c r="BF497" s="229">
        <f>IF(N497="snížená",J497,0)</f>
        <v>0</v>
      </c>
      <c r="BG497" s="229">
        <f>IF(N497="zákl. přenesená",J497,0)</f>
        <v>0</v>
      </c>
      <c r="BH497" s="229">
        <f>IF(N497="sníž. přenesená",J497,0)</f>
        <v>0</v>
      </c>
      <c r="BI497" s="229">
        <f>IF(N497="nulová",J497,0)</f>
        <v>0</v>
      </c>
      <c r="BJ497" s="18" t="s">
        <v>81</v>
      </c>
      <c r="BK497" s="229">
        <f>ROUND(I497*H497,2)</f>
        <v>0</v>
      </c>
      <c r="BL497" s="18" t="s">
        <v>157</v>
      </c>
      <c r="BM497" s="228" t="s">
        <v>475</v>
      </c>
    </row>
    <row r="498" s="2" customFormat="1" ht="24.15" customHeight="1">
      <c r="A498" s="39"/>
      <c r="B498" s="40"/>
      <c r="C498" s="217" t="s">
        <v>760</v>
      </c>
      <c r="D498" s="217" t="s">
        <v>153</v>
      </c>
      <c r="E498" s="218" t="s">
        <v>1469</v>
      </c>
      <c r="F498" s="219" t="s">
        <v>2465</v>
      </c>
      <c r="G498" s="220" t="s">
        <v>185</v>
      </c>
      <c r="H498" s="221">
        <v>1</v>
      </c>
      <c r="I498" s="222"/>
      <c r="J498" s="223">
        <f>ROUND(I498*H498,2)</f>
        <v>0</v>
      </c>
      <c r="K498" s="219" t="s">
        <v>1</v>
      </c>
      <c r="L498" s="45"/>
      <c r="M498" s="224" t="s">
        <v>1</v>
      </c>
      <c r="N498" s="225" t="s">
        <v>38</v>
      </c>
      <c r="O498" s="92"/>
      <c r="P498" s="226">
        <f>O498*H498</f>
        <v>0</v>
      </c>
      <c r="Q498" s="226">
        <v>0</v>
      </c>
      <c r="R498" s="226">
        <f>Q498*H498</f>
        <v>0</v>
      </c>
      <c r="S498" s="226">
        <v>0</v>
      </c>
      <c r="T498" s="227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28" t="s">
        <v>157</v>
      </c>
      <c r="AT498" s="228" t="s">
        <v>153</v>
      </c>
      <c r="AU498" s="228" t="s">
        <v>81</v>
      </c>
      <c r="AY498" s="18" t="s">
        <v>152</v>
      </c>
      <c r="BE498" s="229">
        <f>IF(N498="základní",J498,0)</f>
        <v>0</v>
      </c>
      <c r="BF498" s="229">
        <f>IF(N498="snížená",J498,0)</f>
        <v>0</v>
      </c>
      <c r="BG498" s="229">
        <f>IF(N498="zákl. přenesená",J498,0)</f>
        <v>0</v>
      </c>
      <c r="BH498" s="229">
        <f>IF(N498="sníž. přenesená",J498,0)</f>
        <v>0</v>
      </c>
      <c r="BI498" s="229">
        <f>IF(N498="nulová",J498,0)</f>
        <v>0</v>
      </c>
      <c r="BJ498" s="18" t="s">
        <v>81</v>
      </c>
      <c r="BK498" s="229">
        <f>ROUND(I498*H498,2)</f>
        <v>0</v>
      </c>
      <c r="BL498" s="18" t="s">
        <v>157</v>
      </c>
      <c r="BM498" s="228" t="s">
        <v>479</v>
      </c>
    </row>
    <row r="499" s="2" customFormat="1" ht="24.15" customHeight="1">
      <c r="A499" s="39"/>
      <c r="B499" s="40"/>
      <c r="C499" s="217" t="s">
        <v>356</v>
      </c>
      <c r="D499" s="217" t="s">
        <v>153</v>
      </c>
      <c r="E499" s="218" t="s">
        <v>1473</v>
      </c>
      <c r="F499" s="219" t="s">
        <v>2466</v>
      </c>
      <c r="G499" s="220" t="s">
        <v>185</v>
      </c>
      <c r="H499" s="221">
        <v>1</v>
      </c>
      <c r="I499" s="222"/>
      <c r="J499" s="223">
        <f>ROUND(I499*H499,2)</f>
        <v>0</v>
      </c>
      <c r="K499" s="219" t="s">
        <v>1</v>
      </c>
      <c r="L499" s="45"/>
      <c r="M499" s="224" t="s">
        <v>1</v>
      </c>
      <c r="N499" s="225" t="s">
        <v>38</v>
      </c>
      <c r="O499" s="92"/>
      <c r="P499" s="226">
        <f>O499*H499</f>
        <v>0</v>
      </c>
      <c r="Q499" s="226">
        <v>0</v>
      </c>
      <c r="R499" s="226">
        <f>Q499*H499</f>
        <v>0</v>
      </c>
      <c r="S499" s="226">
        <v>0</v>
      </c>
      <c r="T499" s="227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8" t="s">
        <v>157</v>
      </c>
      <c r="AT499" s="228" t="s">
        <v>153</v>
      </c>
      <c r="AU499" s="228" t="s">
        <v>81</v>
      </c>
      <c r="AY499" s="18" t="s">
        <v>152</v>
      </c>
      <c r="BE499" s="229">
        <f>IF(N499="základní",J499,0)</f>
        <v>0</v>
      </c>
      <c r="BF499" s="229">
        <f>IF(N499="snížená",J499,0)</f>
        <v>0</v>
      </c>
      <c r="BG499" s="229">
        <f>IF(N499="zákl. přenesená",J499,0)</f>
        <v>0</v>
      </c>
      <c r="BH499" s="229">
        <f>IF(N499="sníž. přenesená",J499,0)</f>
        <v>0</v>
      </c>
      <c r="BI499" s="229">
        <f>IF(N499="nulová",J499,0)</f>
        <v>0</v>
      </c>
      <c r="BJ499" s="18" t="s">
        <v>81</v>
      </c>
      <c r="BK499" s="229">
        <f>ROUND(I499*H499,2)</f>
        <v>0</v>
      </c>
      <c r="BL499" s="18" t="s">
        <v>157</v>
      </c>
      <c r="BM499" s="228" t="s">
        <v>484</v>
      </c>
    </row>
    <row r="500" s="2" customFormat="1" ht="24.15" customHeight="1">
      <c r="A500" s="39"/>
      <c r="B500" s="40"/>
      <c r="C500" s="217" t="s">
        <v>769</v>
      </c>
      <c r="D500" s="217" t="s">
        <v>153</v>
      </c>
      <c r="E500" s="218" t="s">
        <v>1890</v>
      </c>
      <c r="F500" s="219" t="s">
        <v>1894</v>
      </c>
      <c r="G500" s="220" t="s">
        <v>185</v>
      </c>
      <c r="H500" s="221">
        <v>1</v>
      </c>
      <c r="I500" s="222"/>
      <c r="J500" s="223">
        <f>ROUND(I500*H500,2)</f>
        <v>0</v>
      </c>
      <c r="K500" s="219" t="s">
        <v>1</v>
      </c>
      <c r="L500" s="45"/>
      <c r="M500" s="224" t="s">
        <v>1</v>
      </c>
      <c r="N500" s="225" t="s">
        <v>38</v>
      </c>
      <c r="O500" s="92"/>
      <c r="P500" s="226">
        <f>O500*H500</f>
        <v>0</v>
      </c>
      <c r="Q500" s="226">
        <v>0</v>
      </c>
      <c r="R500" s="226">
        <f>Q500*H500</f>
        <v>0</v>
      </c>
      <c r="S500" s="226">
        <v>0</v>
      </c>
      <c r="T500" s="227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28" t="s">
        <v>157</v>
      </c>
      <c r="AT500" s="228" t="s">
        <v>153</v>
      </c>
      <c r="AU500" s="228" t="s">
        <v>81</v>
      </c>
      <c r="AY500" s="18" t="s">
        <v>152</v>
      </c>
      <c r="BE500" s="229">
        <f>IF(N500="základní",J500,0)</f>
        <v>0</v>
      </c>
      <c r="BF500" s="229">
        <f>IF(N500="snížená",J500,0)</f>
        <v>0</v>
      </c>
      <c r="BG500" s="229">
        <f>IF(N500="zákl. přenesená",J500,0)</f>
        <v>0</v>
      </c>
      <c r="BH500" s="229">
        <f>IF(N500="sníž. přenesená",J500,0)</f>
        <v>0</v>
      </c>
      <c r="BI500" s="229">
        <f>IF(N500="nulová",J500,0)</f>
        <v>0</v>
      </c>
      <c r="BJ500" s="18" t="s">
        <v>81</v>
      </c>
      <c r="BK500" s="229">
        <f>ROUND(I500*H500,2)</f>
        <v>0</v>
      </c>
      <c r="BL500" s="18" t="s">
        <v>157</v>
      </c>
      <c r="BM500" s="228" t="s">
        <v>490</v>
      </c>
    </row>
    <row r="501" s="2" customFormat="1" ht="24.15" customHeight="1">
      <c r="A501" s="39"/>
      <c r="B501" s="40"/>
      <c r="C501" s="217" t="s">
        <v>773</v>
      </c>
      <c r="D501" s="217" t="s">
        <v>153</v>
      </c>
      <c r="E501" s="218" t="s">
        <v>1476</v>
      </c>
      <c r="F501" s="219" t="s">
        <v>2467</v>
      </c>
      <c r="G501" s="220" t="s">
        <v>185</v>
      </c>
      <c r="H501" s="221">
        <v>1</v>
      </c>
      <c r="I501" s="222"/>
      <c r="J501" s="223">
        <f>ROUND(I501*H501,2)</f>
        <v>0</v>
      </c>
      <c r="K501" s="219" t="s">
        <v>1</v>
      </c>
      <c r="L501" s="45"/>
      <c r="M501" s="224" t="s">
        <v>1</v>
      </c>
      <c r="N501" s="225" t="s">
        <v>38</v>
      </c>
      <c r="O501" s="92"/>
      <c r="P501" s="226">
        <f>O501*H501</f>
        <v>0</v>
      </c>
      <c r="Q501" s="226">
        <v>0</v>
      </c>
      <c r="R501" s="226">
        <f>Q501*H501</f>
        <v>0</v>
      </c>
      <c r="S501" s="226">
        <v>0</v>
      </c>
      <c r="T501" s="227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28" t="s">
        <v>157</v>
      </c>
      <c r="AT501" s="228" t="s">
        <v>153</v>
      </c>
      <c r="AU501" s="228" t="s">
        <v>81</v>
      </c>
      <c r="AY501" s="18" t="s">
        <v>152</v>
      </c>
      <c r="BE501" s="229">
        <f>IF(N501="základní",J501,0)</f>
        <v>0</v>
      </c>
      <c r="BF501" s="229">
        <f>IF(N501="snížená",J501,0)</f>
        <v>0</v>
      </c>
      <c r="BG501" s="229">
        <f>IF(N501="zákl. přenesená",J501,0)</f>
        <v>0</v>
      </c>
      <c r="BH501" s="229">
        <f>IF(N501="sníž. přenesená",J501,0)</f>
        <v>0</v>
      </c>
      <c r="BI501" s="229">
        <f>IF(N501="nulová",J501,0)</f>
        <v>0</v>
      </c>
      <c r="BJ501" s="18" t="s">
        <v>81</v>
      </c>
      <c r="BK501" s="229">
        <f>ROUND(I501*H501,2)</f>
        <v>0</v>
      </c>
      <c r="BL501" s="18" t="s">
        <v>157</v>
      </c>
      <c r="BM501" s="228" t="s">
        <v>1493</v>
      </c>
    </row>
    <row r="502" s="2" customFormat="1" ht="24.15" customHeight="1">
      <c r="A502" s="39"/>
      <c r="B502" s="40"/>
      <c r="C502" s="217" t="s">
        <v>777</v>
      </c>
      <c r="D502" s="217" t="s">
        <v>153</v>
      </c>
      <c r="E502" s="218" t="s">
        <v>1477</v>
      </c>
      <c r="F502" s="219" t="s">
        <v>2468</v>
      </c>
      <c r="G502" s="220" t="s">
        <v>185</v>
      </c>
      <c r="H502" s="221">
        <v>1</v>
      </c>
      <c r="I502" s="222"/>
      <c r="J502" s="223">
        <f>ROUND(I502*H502,2)</f>
        <v>0</v>
      </c>
      <c r="K502" s="219" t="s">
        <v>1</v>
      </c>
      <c r="L502" s="45"/>
      <c r="M502" s="224" t="s">
        <v>1</v>
      </c>
      <c r="N502" s="225" t="s">
        <v>38</v>
      </c>
      <c r="O502" s="92"/>
      <c r="P502" s="226">
        <f>O502*H502</f>
        <v>0</v>
      </c>
      <c r="Q502" s="226">
        <v>0</v>
      </c>
      <c r="R502" s="226">
        <f>Q502*H502</f>
        <v>0</v>
      </c>
      <c r="S502" s="226">
        <v>0</v>
      </c>
      <c r="T502" s="227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28" t="s">
        <v>157</v>
      </c>
      <c r="AT502" s="228" t="s">
        <v>153</v>
      </c>
      <c r="AU502" s="228" t="s">
        <v>81</v>
      </c>
      <c r="AY502" s="18" t="s">
        <v>152</v>
      </c>
      <c r="BE502" s="229">
        <f>IF(N502="základní",J502,0)</f>
        <v>0</v>
      </c>
      <c r="BF502" s="229">
        <f>IF(N502="snížená",J502,0)</f>
        <v>0</v>
      </c>
      <c r="BG502" s="229">
        <f>IF(N502="zákl. přenesená",J502,0)</f>
        <v>0</v>
      </c>
      <c r="BH502" s="229">
        <f>IF(N502="sníž. přenesená",J502,0)</f>
        <v>0</v>
      </c>
      <c r="BI502" s="229">
        <f>IF(N502="nulová",J502,0)</f>
        <v>0</v>
      </c>
      <c r="BJ502" s="18" t="s">
        <v>81</v>
      </c>
      <c r="BK502" s="229">
        <f>ROUND(I502*H502,2)</f>
        <v>0</v>
      </c>
      <c r="BL502" s="18" t="s">
        <v>157</v>
      </c>
      <c r="BM502" s="228" t="s">
        <v>1496</v>
      </c>
    </row>
    <row r="503" s="2" customFormat="1" ht="24.15" customHeight="1">
      <c r="A503" s="39"/>
      <c r="B503" s="40"/>
      <c r="C503" s="217" t="s">
        <v>783</v>
      </c>
      <c r="D503" s="217" t="s">
        <v>153</v>
      </c>
      <c r="E503" s="218" t="s">
        <v>1479</v>
      </c>
      <c r="F503" s="219" t="s">
        <v>2469</v>
      </c>
      <c r="G503" s="220" t="s">
        <v>185</v>
      </c>
      <c r="H503" s="221">
        <v>1</v>
      </c>
      <c r="I503" s="222"/>
      <c r="J503" s="223">
        <f>ROUND(I503*H503,2)</f>
        <v>0</v>
      </c>
      <c r="K503" s="219" t="s">
        <v>1</v>
      </c>
      <c r="L503" s="45"/>
      <c r="M503" s="224" t="s">
        <v>1</v>
      </c>
      <c r="N503" s="225" t="s">
        <v>38</v>
      </c>
      <c r="O503" s="92"/>
      <c r="P503" s="226">
        <f>O503*H503</f>
        <v>0</v>
      </c>
      <c r="Q503" s="226">
        <v>0</v>
      </c>
      <c r="R503" s="226">
        <f>Q503*H503</f>
        <v>0</v>
      </c>
      <c r="S503" s="226">
        <v>0</v>
      </c>
      <c r="T503" s="227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28" t="s">
        <v>157</v>
      </c>
      <c r="AT503" s="228" t="s">
        <v>153</v>
      </c>
      <c r="AU503" s="228" t="s">
        <v>81</v>
      </c>
      <c r="AY503" s="18" t="s">
        <v>152</v>
      </c>
      <c r="BE503" s="229">
        <f>IF(N503="základní",J503,0)</f>
        <v>0</v>
      </c>
      <c r="BF503" s="229">
        <f>IF(N503="snížená",J503,0)</f>
        <v>0</v>
      </c>
      <c r="BG503" s="229">
        <f>IF(N503="zákl. přenesená",J503,0)</f>
        <v>0</v>
      </c>
      <c r="BH503" s="229">
        <f>IF(N503="sníž. přenesená",J503,0)</f>
        <v>0</v>
      </c>
      <c r="BI503" s="229">
        <f>IF(N503="nulová",J503,0)</f>
        <v>0</v>
      </c>
      <c r="BJ503" s="18" t="s">
        <v>81</v>
      </c>
      <c r="BK503" s="229">
        <f>ROUND(I503*H503,2)</f>
        <v>0</v>
      </c>
      <c r="BL503" s="18" t="s">
        <v>157</v>
      </c>
      <c r="BM503" s="228" t="s">
        <v>1499</v>
      </c>
    </row>
    <row r="504" s="2" customFormat="1" ht="14.4" customHeight="1">
      <c r="A504" s="39"/>
      <c r="B504" s="40"/>
      <c r="C504" s="217" t="s">
        <v>790</v>
      </c>
      <c r="D504" s="217" t="s">
        <v>153</v>
      </c>
      <c r="E504" s="218" t="s">
        <v>1481</v>
      </c>
      <c r="F504" s="219" t="s">
        <v>1482</v>
      </c>
      <c r="G504" s="220" t="s">
        <v>185</v>
      </c>
      <c r="H504" s="221">
        <v>19</v>
      </c>
      <c r="I504" s="222"/>
      <c r="J504" s="223">
        <f>ROUND(I504*H504,2)</f>
        <v>0</v>
      </c>
      <c r="K504" s="219" t="s">
        <v>1</v>
      </c>
      <c r="L504" s="45"/>
      <c r="M504" s="224" t="s">
        <v>1</v>
      </c>
      <c r="N504" s="225" t="s">
        <v>38</v>
      </c>
      <c r="O504" s="92"/>
      <c r="P504" s="226">
        <f>O504*H504</f>
        <v>0</v>
      </c>
      <c r="Q504" s="226">
        <v>0</v>
      </c>
      <c r="R504" s="226">
        <f>Q504*H504</f>
        <v>0</v>
      </c>
      <c r="S504" s="226">
        <v>0</v>
      </c>
      <c r="T504" s="227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28" t="s">
        <v>157</v>
      </c>
      <c r="AT504" s="228" t="s">
        <v>153</v>
      </c>
      <c r="AU504" s="228" t="s">
        <v>81</v>
      </c>
      <c r="AY504" s="18" t="s">
        <v>152</v>
      </c>
      <c r="BE504" s="229">
        <f>IF(N504="základní",J504,0)</f>
        <v>0</v>
      </c>
      <c r="BF504" s="229">
        <f>IF(N504="snížená",J504,0)</f>
        <v>0</v>
      </c>
      <c r="BG504" s="229">
        <f>IF(N504="zákl. přenesená",J504,0)</f>
        <v>0</v>
      </c>
      <c r="BH504" s="229">
        <f>IF(N504="sníž. přenesená",J504,0)</f>
        <v>0</v>
      </c>
      <c r="BI504" s="229">
        <f>IF(N504="nulová",J504,0)</f>
        <v>0</v>
      </c>
      <c r="BJ504" s="18" t="s">
        <v>81</v>
      </c>
      <c r="BK504" s="229">
        <f>ROUND(I504*H504,2)</f>
        <v>0</v>
      </c>
      <c r="BL504" s="18" t="s">
        <v>157</v>
      </c>
      <c r="BM504" s="228" t="s">
        <v>1065</v>
      </c>
    </row>
    <row r="505" s="2" customFormat="1" ht="14.4" customHeight="1">
      <c r="A505" s="39"/>
      <c r="B505" s="40"/>
      <c r="C505" s="217" t="s">
        <v>362</v>
      </c>
      <c r="D505" s="217" t="s">
        <v>153</v>
      </c>
      <c r="E505" s="218" t="s">
        <v>1483</v>
      </c>
      <c r="F505" s="219" t="s">
        <v>1921</v>
      </c>
      <c r="G505" s="220" t="s">
        <v>185</v>
      </c>
      <c r="H505" s="221">
        <v>15</v>
      </c>
      <c r="I505" s="222"/>
      <c r="J505" s="223">
        <f>ROUND(I505*H505,2)</f>
        <v>0</v>
      </c>
      <c r="K505" s="219" t="s">
        <v>1</v>
      </c>
      <c r="L505" s="45"/>
      <c r="M505" s="224" t="s">
        <v>1</v>
      </c>
      <c r="N505" s="225" t="s">
        <v>38</v>
      </c>
      <c r="O505" s="92"/>
      <c r="P505" s="226">
        <f>O505*H505</f>
        <v>0</v>
      </c>
      <c r="Q505" s="226">
        <v>0</v>
      </c>
      <c r="R505" s="226">
        <f>Q505*H505</f>
        <v>0</v>
      </c>
      <c r="S505" s="226">
        <v>0</v>
      </c>
      <c r="T505" s="227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28" t="s">
        <v>157</v>
      </c>
      <c r="AT505" s="228" t="s">
        <v>153</v>
      </c>
      <c r="AU505" s="228" t="s">
        <v>81</v>
      </c>
      <c r="AY505" s="18" t="s">
        <v>152</v>
      </c>
      <c r="BE505" s="229">
        <f>IF(N505="základní",J505,0)</f>
        <v>0</v>
      </c>
      <c r="BF505" s="229">
        <f>IF(N505="snížená",J505,0)</f>
        <v>0</v>
      </c>
      <c r="BG505" s="229">
        <f>IF(N505="zákl. přenesená",J505,0)</f>
        <v>0</v>
      </c>
      <c r="BH505" s="229">
        <f>IF(N505="sníž. přenesená",J505,0)</f>
        <v>0</v>
      </c>
      <c r="BI505" s="229">
        <f>IF(N505="nulová",J505,0)</f>
        <v>0</v>
      </c>
      <c r="BJ505" s="18" t="s">
        <v>81</v>
      </c>
      <c r="BK505" s="229">
        <f>ROUND(I505*H505,2)</f>
        <v>0</v>
      </c>
      <c r="BL505" s="18" t="s">
        <v>157</v>
      </c>
      <c r="BM505" s="228" t="s">
        <v>1066</v>
      </c>
    </row>
    <row r="506" s="2" customFormat="1" ht="14.4" customHeight="1">
      <c r="A506" s="39"/>
      <c r="B506" s="40"/>
      <c r="C506" s="217" t="s">
        <v>804</v>
      </c>
      <c r="D506" s="217" t="s">
        <v>153</v>
      </c>
      <c r="E506" s="218" t="s">
        <v>1485</v>
      </c>
      <c r="F506" s="219" t="s">
        <v>1482</v>
      </c>
      <c r="G506" s="220" t="s">
        <v>185</v>
      </c>
      <c r="H506" s="221">
        <v>3</v>
      </c>
      <c r="I506" s="222"/>
      <c r="J506" s="223">
        <f>ROUND(I506*H506,2)</f>
        <v>0</v>
      </c>
      <c r="K506" s="219" t="s">
        <v>1</v>
      </c>
      <c r="L506" s="45"/>
      <c r="M506" s="224" t="s">
        <v>1</v>
      </c>
      <c r="N506" s="225" t="s">
        <v>38</v>
      </c>
      <c r="O506" s="92"/>
      <c r="P506" s="226">
        <f>O506*H506</f>
        <v>0</v>
      </c>
      <c r="Q506" s="226">
        <v>0</v>
      </c>
      <c r="R506" s="226">
        <f>Q506*H506</f>
        <v>0</v>
      </c>
      <c r="S506" s="226">
        <v>0</v>
      </c>
      <c r="T506" s="227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28" t="s">
        <v>157</v>
      </c>
      <c r="AT506" s="228" t="s">
        <v>153</v>
      </c>
      <c r="AU506" s="228" t="s">
        <v>81</v>
      </c>
      <c r="AY506" s="18" t="s">
        <v>152</v>
      </c>
      <c r="BE506" s="229">
        <f>IF(N506="základní",J506,0)</f>
        <v>0</v>
      </c>
      <c r="BF506" s="229">
        <f>IF(N506="snížená",J506,0)</f>
        <v>0</v>
      </c>
      <c r="BG506" s="229">
        <f>IF(N506="zákl. přenesená",J506,0)</f>
        <v>0</v>
      </c>
      <c r="BH506" s="229">
        <f>IF(N506="sníž. přenesená",J506,0)</f>
        <v>0</v>
      </c>
      <c r="BI506" s="229">
        <f>IF(N506="nulová",J506,0)</f>
        <v>0</v>
      </c>
      <c r="BJ506" s="18" t="s">
        <v>81</v>
      </c>
      <c r="BK506" s="229">
        <f>ROUND(I506*H506,2)</f>
        <v>0</v>
      </c>
      <c r="BL506" s="18" t="s">
        <v>157</v>
      </c>
      <c r="BM506" s="228" t="s">
        <v>1503</v>
      </c>
    </row>
    <row r="507" s="2" customFormat="1" ht="14.4" customHeight="1">
      <c r="A507" s="39"/>
      <c r="B507" s="40"/>
      <c r="C507" s="217" t="s">
        <v>366</v>
      </c>
      <c r="D507" s="217" t="s">
        <v>153</v>
      </c>
      <c r="E507" s="218" t="s">
        <v>1487</v>
      </c>
      <c r="F507" s="219" t="s">
        <v>1921</v>
      </c>
      <c r="G507" s="220" t="s">
        <v>185</v>
      </c>
      <c r="H507" s="221">
        <v>7</v>
      </c>
      <c r="I507" s="222"/>
      <c r="J507" s="223">
        <f>ROUND(I507*H507,2)</f>
        <v>0</v>
      </c>
      <c r="K507" s="219" t="s">
        <v>1</v>
      </c>
      <c r="L507" s="45"/>
      <c r="M507" s="224" t="s">
        <v>1</v>
      </c>
      <c r="N507" s="225" t="s">
        <v>38</v>
      </c>
      <c r="O507" s="92"/>
      <c r="P507" s="226">
        <f>O507*H507</f>
        <v>0</v>
      </c>
      <c r="Q507" s="226">
        <v>0</v>
      </c>
      <c r="R507" s="226">
        <f>Q507*H507</f>
        <v>0</v>
      </c>
      <c r="S507" s="226">
        <v>0</v>
      </c>
      <c r="T507" s="227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28" t="s">
        <v>157</v>
      </c>
      <c r="AT507" s="228" t="s">
        <v>153</v>
      </c>
      <c r="AU507" s="228" t="s">
        <v>81</v>
      </c>
      <c r="AY507" s="18" t="s">
        <v>152</v>
      </c>
      <c r="BE507" s="229">
        <f>IF(N507="základní",J507,0)</f>
        <v>0</v>
      </c>
      <c r="BF507" s="229">
        <f>IF(N507="snížená",J507,0)</f>
        <v>0</v>
      </c>
      <c r="BG507" s="229">
        <f>IF(N507="zákl. přenesená",J507,0)</f>
        <v>0</v>
      </c>
      <c r="BH507" s="229">
        <f>IF(N507="sníž. přenesená",J507,0)</f>
        <v>0</v>
      </c>
      <c r="BI507" s="229">
        <f>IF(N507="nulová",J507,0)</f>
        <v>0</v>
      </c>
      <c r="BJ507" s="18" t="s">
        <v>81</v>
      </c>
      <c r="BK507" s="229">
        <f>ROUND(I507*H507,2)</f>
        <v>0</v>
      </c>
      <c r="BL507" s="18" t="s">
        <v>157</v>
      </c>
      <c r="BM507" s="228" t="s">
        <v>507</v>
      </c>
    </row>
    <row r="508" s="2" customFormat="1" ht="14.4" customHeight="1">
      <c r="A508" s="39"/>
      <c r="B508" s="40"/>
      <c r="C508" s="217" t="s">
        <v>816</v>
      </c>
      <c r="D508" s="217" t="s">
        <v>153</v>
      </c>
      <c r="E508" s="218" t="s">
        <v>1489</v>
      </c>
      <c r="F508" s="219" t="s">
        <v>1923</v>
      </c>
      <c r="G508" s="220" t="s">
        <v>185</v>
      </c>
      <c r="H508" s="221">
        <v>1</v>
      </c>
      <c r="I508" s="222"/>
      <c r="J508" s="223">
        <f>ROUND(I508*H508,2)</f>
        <v>0</v>
      </c>
      <c r="K508" s="219" t="s">
        <v>1</v>
      </c>
      <c r="L508" s="45"/>
      <c r="M508" s="224" t="s">
        <v>1</v>
      </c>
      <c r="N508" s="225" t="s">
        <v>38</v>
      </c>
      <c r="O508" s="92"/>
      <c r="P508" s="226">
        <f>O508*H508</f>
        <v>0</v>
      </c>
      <c r="Q508" s="226">
        <v>0</v>
      </c>
      <c r="R508" s="226">
        <f>Q508*H508</f>
        <v>0</v>
      </c>
      <c r="S508" s="226">
        <v>0</v>
      </c>
      <c r="T508" s="227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28" t="s">
        <v>157</v>
      </c>
      <c r="AT508" s="228" t="s">
        <v>153</v>
      </c>
      <c r="AU508" s="228" t="s">
        <v>81</v>
      </c>
      <c r="AY508" s="18" t="s">
        <v>152</v>
      </c>
      <c r="BE508" s="229">
        <f>IF(N508="základní",J508,0)</f>
        <v>0</v>
      </c>
      <c r="BF508" s="229">
        <f>IF(N508="snížená",J508,0)</f>
        <v>0</v>
      </c>
      <c r="BG508" s="229">
        <f>IF(N508="zákl. přenesená",J508,0)</f>
        <v>0</v>
      </c>
      <c r="BH508" s="229">
        <f>IF(N508="sníž. přenesená",J508,0)</f>
        <v>0</v>
      </c>
      <c r="BI508" s="229">
        <f>IF(N508="nulová",J508,0)</f>
        <v>0</v>
      </c>
      <c r="BJ508" s="18" t="s">
        <v>81</v>
      </c>
      <c r="BK508" s="229">
        <f>ROUND(I508*H508,2)</f>
        <v>0</v>
      </c>
      <c r="BL508" s="18" t="s">
        <v>157</v>
      </c>
      <c r="BM508" s="228" t="s">
        <v>1069</v>
      </c>
    </row>
    <row r="509" s="2" customFormat="1" ht="14.4" customHeight="1">
      <c r="A509" s="39"/>
      <c r="B509" s="40"/>
      <c r="C509" s="217" t="s">
        <v>823</v>
      </c>
      <c r="D509" s="217" t="s">
        <v>153</v>
      </c>
      <c r="E509" s="218" t="s">
        <v>1491</v>
      </c>
      <c r="F509" s="219" t="s">
        <v>2218</v>
      </c>
      <c r="G509" s="220" t="s">
        <v>185</v>
      </c>
      <c r="H509" s="221">
        <v>1</v>
      </c>
      <c r="I509" s="222"/>
      <c r="J509" s="223">
        <f>ROUND(I509*H509,2)</f>
        <v>0</v>
      </c>
      <c r="K509" s="219" t="s">
        <v>1</v>
      </c>
      <c r="L509" s="45"/>
      <c r="M509" s="224" t="s">
        <v>1</v>
      </c>
      <c r="N509" s="225" t="s">
        <v>38</v>
      </c>
      <c r="O509" s="92"/>
      <c r="P509" s="226">
        <f>O509*H509</f>
        <v>0</v>
      </c>
      <c r="Q509" s="226">
        <v>0</v>
      </c>
      <c r="R509" s="226">
        <f>Q509*H509</f>
        <v>0</v>
      </c>
      <c r="S509" s="226">
        <v>0</v>
      </c>
      <c r="T509" s="227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8" t="s">
        <v>157</v>
      </c>
      <c r="AT509" s="228" t="s">
        <v>153</v>
      </c>
      <c r="AU509" s="228" t="s">
        <v>81</v>
      </c>
      <c r="AY509" s="18" t="s">
        <v>152</v>
      </c>
      <c r="BE509" s="229">
        <f>IF(N509="základní",J509,0)</f>
        <v>0</v>
      </c>
      <c r="BF509" s="229">
        <f>IF(N509="snížená",J509,0)</f>
        <v>0</v>
      </c>
      <c r="BG509" s="229">
        <f>IF(N509="zákl. přenesená",J509,0)</f>
        <v>0</v>
      </c>
      <c r="BH509" s="229">
        <f>IF(N509="sníž. přenesená",J509,0)</f>
        <v>0</v>
      </c>
      <c r="BI509" s="229">
        <f>IF(N509="nulová",J509,0)</f>
        <v>0</v>
      </c>
      <c r="BJ509" s="18" t="s">
        <v>81</v>
      </c>
      <c r="BK509" s="229">
        <f>ROUND(I509*H509,2)</f>
        <v>0</v>
      </c>
      <c r="BL509" s="18" t="s">
        <v>157</v>
      </c>
      <c r="BM509" s="228" t="s">
        <v>1076</v>
      </c>
    </row>
    <row r="510" s="2" customFormat="1" ht="14.4" customHeight="1">
      <c r="A510" s="39"/>
      <c r="B510" s="40"/>
      <c r="C510" s="217" t="s">
        <v>830</v>
      </c>
      <c r="D510" s="217" t="s">
        <v>153</v>
      </c>
      <c r="E510" s="218" t="s">
        <v>1926</v>
      </c>
      <c r="F510" s="219" t="s">
        <v>1931</v>
      </c>
      <c r="G510" s="220" t="s">
        <v>185</v>
      </c>
      <c r="H510" s="221">
        <v>1</v>
      </c>
      <c r="I510" s="222"/>
      <c r="J510" s="223">
        <f>ROUND(I510*H510,2)</f>
        <v>0</v>
      </c>
      <c r="K510" s="219" t="s">
        <v>1</v>
      </c>
      <c r="L510" s="45"/>
      <c r="M510" s="224" t="s">
        <v>1</v>
      </c>
      <c r="N510" s="225" t="s">
        <v>38</v>
      </c>
      <c r="O510" s="92"/>
      <c r="P510" s="226">
        <f>O510*H510</f>
        <v>0</v>
      </c>
      <c r="Q510" s="226">
        <v>0</v>
      </c>
      <c r="R510" s="226">
        <f>Q510*H510</f>
        <v>0</v>
      </c>
      <c r="S510" s="226">
        <v>0</v>
      </c>
      <c r="T510" s="227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28" t="s">
        <v>157</v>
      </c>
      <c r="AT510" s="228" t="s">
        <v>153</v>
      </c>
      <c r="AU510" s="228" t="s">
        <v>81</v>
      </c>
      <c r="AY510" s="18" t="s">
        <v>152</v>
      </c>
      <c r="BE510" s="229">
        <f>IF(N510="základní",J510,0)</f>
        <v>0</v>
      </c>
      <c r="BF510" s="229">
        <f>IF(N510="snížená",J510,0)</f>
        <v>0</v>
      </c>
      <c r="BG510" s="229">
        <f>IF(N510="zákl. přenesená",J510,0)</f>
        <v>0</v>
      </c>
      <c r="BH510" s="229">
        <f>IF(N510="sníž. přenesená",J510,0)</f>
        <v>0</v>
      </c>
      <c r="BI510" s="229">
        <f>IF(N510="nulová",J510,0)</f>
        <v>0</v>
      </c>
      <c r="BJ510" s="18" t="s">
        <v>81</v>
      </c>
      <c r="BK510" s="229">
        <f>ROUND(I510*H510,2)</f>
        <v>0</v>
      </c>
      <c r="BL510" s="18" t="s">
        <v>157</v>
      </c>
      <c r="BM510" s="228" t="s">
        <v>1072</v>
      </c>
    </row>
    <row r="511" s="2" customFormat="1" ht="14.4" customHeight="1">
      <c r="A511" s="39"/>
      <c r="B511" s="40"/>
      <c r="C511" s="217" t="s">
        <v>835</v>
      </c>
      <c r="D511" s="217" t="s">
        <v>153</v>
      </c>
      <c r="E511" s="218" t="s">
        <v>1501</v>
      </c>
      <c r="F511" s="219" t="s">
        <v>762</v>
      </c>
      <c r="G511" s="220" t="s">
        <v>202</v>
      </c>
      <c r="H511" s="221">
        <v>86.099999999999994</v>
      </c>
      <c r="I511" s="222"/>
      <c r="J511" s="223">
        <f>ROUND(I511*H511,2)</f>
        <v>0</v>
      </c>
      <c r="K511" s="219" t="s">
        <v>1</v>
      </c>
      <c r="L511" s="45"/>
      <c r="M511" s="224" t="s">
        <v>1</v>
      </c>
      <c r="N511" s="225" t="s">
        <v>38</v>
      </c>
      <c r="O511" s="92"/>
      <c r="P511" s="226">
        <f>O511*H511</f>
        <v>0</v>
      </c>
      <c r="Q511" s="226">
        <v>0</v>
      </c>
      <c r="R511" s="226">
        <f>Q511*H511</f>
        <v>0</v>
      </c>
      <c r="S511" s="226">
        <v>0</v>
      </c>
      <c r="T511" s="227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8" t="s">
        <v>157</v>
      </c>
      <c r="AT511" s="228" t="s">
        <v>153</v>
      </c>
      <c r="AU511" s="228" t="s">
        <v>81</v>
      </c>
      <c r="AY511" s="18" t="s">
        <v>152</v>
      </c>
      <c r="BE511" s="229">
        <f>IF(N511="základní",J511,0)</f>
        <v>0</v>
      </c>
      <c r="BF511" s="229">
        <f>IF(N511="snížená",J511,0)</f>
        <v>0</v>
      </c>
      <c r="BG511" s="229">
        <f>IF(N511="zákl. přenesená",J511,0)</f>
        <v>0</v>
      </c>
      <c r="BH511" s="229">
        <f>IF(N511="sníž. přenesená",J511,0)</f>
        <v>0</v>
      </c>
      <c r="BI511" s="229">
        <f>IF(N511="nulová",J511,0)</f>
        <v>0</v>
      </c>
      <c r="BJ511" s="18" t="s">
        <v>81</v>
      </c>
      <c r="BK511" s="229">
        <f>ROUND(I511*H511,2)</f>
        <v>0</v>
      </c>
      <c r="BL511" s="18" t="s">
        <v>157</v>
      </c>
      <c r="BM511" s="228" t="s">
        <v>1512</v>
      </c>
    </row>
    <row r="512" s="2" customFormat="1" ht="14.4" customHeight="1">
      <c r="A512" s="39"/>
      <c r="B512" s="40"/>
      <c r="C512" s="217" t="s">
        <v>840</v>
      </c>
      <c r="D512" s="217" t="s">
        <v>153</v>
      </c>
      <c r="E512" s="218" t="s">
        <v>1151</v>
      </c>
      <c r="F512" s="219" t="s">
        <v>2470</v>
      </c>
      <c r="G512" s="220" t="s">
        <v>539</v>
      </c>
      <c r="H512" s="263"/>
      <c r="I512" s="222"/>
      <c r="J512" s="223">
        <f>ROUND(I512*H512,2)</f>
        <v>0</v>
      </c>
      <c r="K512" s="219" t="s">
        <v>160</v>
      </c>
      <c r="L512" s="45"/>
      <c r="M512" s="224" t="s">
        <v>1</v>
      </c>
      <c r="N512" s="225" t="s">
        <v>38</v>
      </c>
      <c r="O512" s="92"/>
      <c r="P512" s="226">
        <f>O512*H512</f>
        <v>0</v>
      </c>
      <c r="Q512" s="226">
        <v>0</v>
      </c>
      <c r="R512" s="226">
        <f>Q512*H512</f>
        <v>0</v>
      </c>
      <c r="S512" s="226">
        <v>0</v>
      </c>
      <c r="T512" s="227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28" t="s">
        <v>157</v>
      </c>
      <c r="AT512" s="228" t="s">
        <v>153</v>
      </c>
      <c r="AU512" s="228" t="s">
        <v>81</v>
      </c>
      <c r="AY512" s="18" t="s">
        <v>152</v>
      </c>
      <c r="BE512" s="229">
        <f>IF(N512="základní",J512,0)</f>
        <v>0</v>
      </c>
      <c r="BF512" s="229">
        <f>IF(N512="snížená",J512,0)</f>
        <v>0</v>
      </c>
      <c r="BG512" s="229">
        <f>IF(N512="zákl. přenesená",J512,0)</f>
        <v>0</v>
      </c>
      <c r="BH512" s="229">
        <f>IF(N512="sníž. přenesená",J512,0)</f>
        <v>0</v>
      </c>
      <c r="BI512" s="229">
        <f>IF(N512="nulová",J512,0)</f>
        <v>0</v>
      </c>
      <c r="BJ512" s="18" t="s">
        <v>81</v>
      </c>
      <c r="BK512" s="229">
        <f>ROUND(I512*H512,2)</f>
        <v>0</v>
      </c>
      <c r="BL512" s="18" t="s">
        <v>157</v>
      </c>
      <c r="BM512" s="228" t="s">
        <v>1510</v>
      </c>
    </row>
    <row r="513" s="12" customFormat="1" ht="25.92" customHeight="1">
      <c r="A513" s="12"/>
      <c r="B513" s="203"/>
      <c r="C513" s="204"/>
      <c r="D513" s="205" t="s">
        <v>72</v>
      </c>
      <c r="E513" s="206" t="s">
        <v>767</v>
      </c>
      <c r="F513" s="206" t="s">
        <v>1506</v>
      </c>
      <c r="G513" s="204"/>
      <c r="H513" s="204"/>
      <c r="I513" s="207"/>
      <c r="J513" s="208">
        <f>BK513</f>
        <v>0</v>
      </c>
      <c r="K513" s="204"/>
      <c r="L513" s="209"/>
      <c r="M513" s="210"/>
      <c r="N513" s="211"/>
      <c r="O513" s="211"/>
      <c r="P513" s="212">
        <f>SUM(P514:P519)</f>
        <v>0</v>
      </c>
      <c r="Q513" s="211"/>
      <c r="R513" s="212">
        <f>SUM(R514:R519)</f>
        <v>0.13942499999999999</v>
      </c>
      <c r="S513" s="211"/>
      <c r="T513" s="213">
        <f>SUM(T514:T519)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14" t="s">
        <v>81</v>
      </c>
      <c r="AT513" s="215" t="s">
        <v>72</v>
      </c>
      <c r="AU513" s="215" t="s">
        <v>73</v>
      </c>
      <c r="AY513" s="214" t="s">
        <v>152</v>
      </c>
      <c r="BK513" s="216">
        <f>SUM(BK514:BK519)</f>
        <v>0</v>
      </c>
    </row>
    <row r="514" s="2" customFormat="1" ht="24.15" customHeight="1">
      <c r="A514" s="39"/>
      <c r="B514" s="40"/>
      <c r="C514" s="217" t="s">
        <v>844</v>
      </c>
      <c r="D514" s="217" t="s">
        <v>153</v>
      </c>
      <c r="E514" s="218" t="s">
        <v>805</v>
      </c>
      <c r="F514" s="219" t="s">
        <v>1507</v>
      </c>
      <c r="G514" s="220" t="s">
        <v>175</v>
      </c>
      <c r="H514" s="221">
        <v>697.125</v>
      </c>
      <c r="I514" s="222"/>
      <c r="J514" s="223">
        <f>ROUND(I514*H514,2)</f>
        <v>0</v>
      </c>
      <c r="K514" s="219" t="s">
        <v>1</v>
      </c>
      <c r="L514" s="45"/>
      <c r="M514" s="224" t="s">
        <v>1</v>
      </c>
      <c r="N514" s="225" t="s">
        <v>38</v>
      </c>
      <c r="O514" s="92"/>
      <c r="P514" s="226">
        <f>O514*H514</f>
        <v>0</v>
      </c>
      <c r="Q514" s="226">
        <v>0</v>
      </c>
      <c r="R514" s="226">
        <f>Q514*H514</f>
        <v>0</v>
      </c>
      <c r="S514" s="226">
        <v>0</v>
      </c>
      <c r="T514" s="227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28" t="s">
        <v>157</v>
      </c>
      <c r="AT514" s="228" t="s">
        <v>153</v>
      </c>
      <c r="AU514" s="228" t="s">
        <v>81</v>
      </c>
      <c r="AY514" s="18" t="s">
        <v>152</v>
      </c>
      <c r="BE514" s="229">
        <f>IF(N514="základní",J514,0)</f>
        <v>0</v>
      </c>
      <c r="BF514" s="229">
        <f>IF(N514="snížená",J514,0)</f>
        <v>0</v>
      </c>
      <c r="BG514" s="229">
        <f>IF(N514="zákl. přenesená",J514,0)</f>
        <v>0</v>
      </c>
      <c r="BH514" s="229">
        <f>IF(N514="sníž. přenesená",J514,0)</f>
        <v>0</v>
      </c>
      <c r="BI514" s="229">
        <f>IF(N514="nulová",J514,0)</f>
        <v>0</v>
      </c>
      <c r="BJ514" s="18" t="s">
        <v>81</v>
      </c>
      <c r="BK514" s="229">
        <f>ROUND(I514*H514,2)</f>
        <v>0</v>
      </c>
      <c r="BL514" s="18" t="s">
        <v>157</v>
      </c>
      <c r="BM514" s="228" t="s">
        <v>517</v>
      </c>
    </row>
    <row r="515" s="13" customFormat="1">
      <c r="A515" s="13"/>
      <c r="B515" s="230"/>
      <c r="C515" s="231"/>
      <c r="D515" s="232" t="s">
        <v>195</v>
      </c>
      <c r="E515" s="233" t="s">
        <v>1</v>
      </c>
      <c r="F515" s="234" t="s">
        <v>2471</v>
      </c>
      <c r="G515" s="231"/>
      <c r="H515" s="233" t="s">
        <v>1</v>
      </c>
      <c r="I515" s="235"/>
      <c r="J515" s="231"/>
      <c r="K515" s="231"/>
      <c r="L515" s="236"/>
      <c r="M515" s="237"/>
      <c r="N515" s="238"/>
      <c r="O515" s="238"/>
      <c r="P515" s="238"/>
      <c r="Q515" s="238"/>
      <c r="R515" s="238"/>
      <c r="S515" s="238"/>
      <c r="T515" s="239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0" t="s">
        <v>195</v>
      </c>
      <c r="AU515" s="240" t="s">
        <v>81</v>
      </c>
      <c r="AV515" s="13" t="s">
        <v>81</v>
      </c>
      <c r="AW515" s="13" t="s">
        <v>30</v>
      </c>
      <c r="AX515" s="13" t="s">
        <v>73</v>
      </c>
      <c r="AY515" s="240" t="s">
        <v>152</v>
      </c>
    </row>
    <row r="516" s="14" customFormat="1">
      <c r="A516" s="14"/>
      <c r="B516" s="241"/>
      <c r="C516" s="242"/>
      <c r="D516" s="232" t="s">
        <v>195</v>
      </c>
      <c r="E516" s="243" t="s">
        <v>1</v>
      </c>
      <c r="F516" s="244" t="s">
        <v>2472</v>
      </c>
      <c r="G516" s="242"/>
      <c r="H516" s="245">
        <v>697.125</v>
      </c>
      <c r="I516" s="246"/>
      <c r="J516" s="242"/>
      <c r="K516" s="242"/>
      <c r="L516" s="247"/>
      <c r="M516" s="248"/>
      <c r="N516" s="249"/>
      <c r="O516" s="249"/>
      <c r="P516" s="249"/>
      <c r="Q516" s="249"/>
      <c r="R516" s="249"/>
      <c r="S516" s="249"/>
      <c r="T516" s="250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1" t="s">
        <v>195</v>
      </c>
      <c r="AU516" s="251" t="s">
        <v>81</v>
      </c>
      <c r="AV516" s="14" t="s">
        <v>83</v>
      </c>
      <c r="AW516" s="14" t="s">
        <v>30</v>
      </c>
      <c r="AX516" s="14" t="s">
        <v>73</v>
      </c>
      <c r="AY516" s="251" t="s">
        <v>152</v>
      </c>
    </row>
    <row r="517" s="15" customFormat="1">
      <c r="A517" s="15"/>
      <c r="B517" s="252"/>
      <c r="C517" s="253"/>
      <c r="D517" s="232" t="s">
        <v>195</v>
      </c>
      <c r="E517" s="254" t="s">
        <v>1</v>
      </c>
      <c r="F517" s="255" t="s">
        <v>218</v>
      </c>
      <c r="G517" s="253"/>
      <c r="H517" s="256">
        <v>697.125</v>
      </c>
      <c r="I517" s="257"/>
      <c r="J517" s="253"/>
      <c r="K517" s="253"/>
      <c r="L517" s="258"/>
      <c r="M517" s="259"/>
      <c r="N517" s="260"/>
      <c r="O517" s="260"/>
      <c r="P517" s="260"/>
      <c r="Q517" s="260"/>
      <c r="R517" s="260"/>
      <c r="S517" s="260"/>
      <c r="T517" s="261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62" t="s">
        <v>195</v>
      </c>
      <c r="AU517" s="262" t="s">
        <v>81</v>
      </c>
      <c r="AV517" s="15" t="s">
        <v>157</v>
      </c>
      <c r="AW517" s="15" t="s">
        <v>30</v>
      </c>
      <c r="AX517" s="15" t="s">
        <v>81</v>
      </c>
      <c r="AY517" s="262" t="s">
        <v>152</v>
      </c>
    </row>
    <row r="518" s="2" customFormat="1" ht="14.4" customHeight="1">
      <c r="A518" s="39"/>
      <c r="B518" s="40"/>
      <c r="C518" s="217" t="s">
        <v>848</v>
      </c>
      <c r="D518" s="217" t="s">
        <v>153</v>
      </c>
      <c r="E518" s="218" t="s">
        <v>813</v>
      </c>
      <c r="F518" s="219" t="s">
        <v>814</v>
      </c>
      <c r="G518" s="220" t="s">
        <v>175</v>
      </c>
      <c r="H518" s="221">
        <v>697.125</v>
      </c>
      <c r="I518" s="222"/>
      <c r="J518" s="223">
        <f>ROUND(I518*H518,2)</f>
        <v>0</v>
      </c>
      <c r="K518" s="219" t="s">
        <v>1</v>
      </c>
      <c r="L518" s="45"/>
      <c r="M518" s="224" t="s">
        <v>1</v>
      </c>
      <c r="N518" s="225" t="s">
        <v>38</v>
      </c>
      <c r="O518" s="92"/>
      <c r="P518" s="226">
        <f>O518*H518</f>
        <v>0</v>
      </c>
      <c r="Q518" s="226">
        <v>0</v>
      </c>
      <c r="R518" s="226">
        <f>Q518*H518</f>
        <v>0</v>
      </c>
      <c r="S518" s="226">
        <v>0</v>
      </c>
      <c r="T518" s="227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28" t="s">
        <v>157</v>
      </c>
      <c r="AT518" s="228" t="s">
        <v>153</v>
      </c>
      <c r="AU518" s="228" t="s">
        <v>81</v>
      </c>
      <c r="AY518" s="18" t="s">
        <v>152</v>
      </c>
      <c r="BE518" s="229">
        <f>IF(N518="základní",J518,0)</f>
        <v>0</v>
      </c>
      <c r="BF518" s="229">
        <f>IF(N518="snížená",J518,0)</f>
        <v>0</v>
      </c>
      <c r="BG518" s="229">
        <f>IF(N518="zákl. přenesená",J518,0)</f>
        <v>0</v>
      </c>
      <c r="BH518" s="229">
        <f>IF(N518="sníž. přenesená",J518,0)</f>
        <v>0</v>
      </c>
      <c r="BI518" s="229">
        <f>IF(N518="nulová",J518,0)</f>
        <v>0</v>
      </c>
      <c r="BJ518" s="18" t="s">
        <v>81</v>
      </c>
      <c r="BK518" s="229">
        <f>ROUND(I518*H518,2)</f>
        <v>0</v>
      </c>
      <c r="BL518" s="18" t="s">
        <v>157</v>
      </c>
      <c r="BM518" s="228" t="s">
        <v>2473</v>
      </c>
    </row>
    <row r="519" s="2" customFormat="1" ht="24.15" customHeight="1">
      <c r="A519" s="39"/>
      <c r="B519" s="40"/>
      <c r="C519" s="217" t="s">
        <v>852</v>
      </c>
      <c r="D519" s="217" t="s">
        <v>153</v>
      </c>
      <c r="E519" s="218" t="s">
        <v>817</v>
      </c>
      <c r="F519" s="219" t="s">
        <v>818</v>
      </c>
      <c r="G519" s="220" t="s">
        <v>175</v>
      </c>
      <c r="H519" s="221">
        <v>697.125</v>
      </c>
      <c r="I519" s="222"/>
      <c r="J519" s="223">
        <f>ROUND(I519*H519,2)</f>
        <v>0</v>
      </c>
      <c r="K519" s="219" t="s">
        <v>160</v>
      </c>
      <c r="L519" s="45"/>
      <c r="M519" s="224" t="s">
        <v>1</v>
      </c>
      <c r="N519" s="225" t="s">
        <v>38</v>
      </c>
      <c r="O519" s="92"/>
      <c r="P519" s="226">
        <f>O519*H519</f>
        <v>0</v>
      </c>
      <c r="Q519" s="226">
        <v>0.00020000000000000001</v>
      </c>
      <c r="R519" s="226">
        <f>Q519*H519</f>
        <v>0.13942499999999999</v>
      </c>
      <c r="S519" s="226">
        <v>0</v>
      </c>
      <c r="T519" s="227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28" t="s">
        <v>176</v>
      </c>
      <c r="AT519" s="228" t="s">
        <v>153</v>
      </c>
      <c r="AU519" s="228" t="s">
        <v>81</v>
      </c>
      <c r="AY519" s="18" t="s">
        <v>152</v>
      </c>
      <c r="BE519" s="229">
        <f>IF(N519="základní",J519,0)</f>
        <v>0</v>
      </c>
      <c r="BF519" s="229">
        <f>IF(N519="snížená",J519,0)</f>
        <v>0</v>
      </c>
      <c r="BG519" s="229">
        <f>IF(N519="zákl. přenesená",J519,0)</f>
        <v>0</v>
      </c>
      <c r="BH519" s="229">
        <f>IF(N519="sníž. přenesená",J519,0)</f>
        <v>0</v>
      </c>
      <c r="BI519" s="229">
        <f>IF(N519="nulová",J519,0)</f>
        <v>0</v>
      </c>
      <c r="BJ519" s="18" t="s">
        <v>81</v>
      </c>
      <c r="BK519" s="229">
        <f>ROUND(I519*H519,2)</f>
        <v>0</v>
      </c>
      <c r="BL519" s="18" t="s">
        <v>176</v>
      </c>
      <c r="BM519" s="228" t="s">
        <v>2474</v>
      </c>
    </row>
    <row r="520" s="12" customFormat="1" ht="25.92" customHeight="1">
      <c r="A520" s="12"/>
      <c r="B520" s="203"/>
      <c r="C520" s="204"/>
      <c r="D520" s="205" t="s">
        <v>72</v>
      </c>
      <c r="E520" s="206" t="s">
        <v>794</v>
      </c>
      <c r="F520" s="206" t="s">
        <v>857</v>
      </c>
      <c r="G520" s="204"/>
      <c r="H520" s="204"/>
      <c r="I520" s="207"/>
      <c r="J520" s="208">
        <f>BK520</f>
        <v>0</v>
      </c>
      <c r="K520" s="204"/>
      <c r="L520" s="209"/>
      <c r="M520" s="210"/>
      <c r="N520" s="211"/>
      <c r="O520" s="211"/>
      <c r="P520" s="212">
        <f>SUM(P521:P523)</f>
        <v>0</v>
      </c>
      <c r="Q520" s="211"/>
      <c r="R520" s="212">
        <f>SUM(R521:R523)</f>
        <v>0</v>
      </c>
      <c r="S520" s="211"/>
      <c r="T520" s="213">
        <f>SUM(T521:T523)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14" t="s">
        <v>81</v>
      </c>
      <c r="AT520" s="215" t="s">
        <v>72</v>
      </c>
      <c r="AU520" s="215" t="s">
        <v>73</v>
      </c>
      <c r="AY520" s="214" t="s">
        <v>152</v>
      </c>
      <c r="BK520" s="216">
        <f>SUM(BK521:BK523)</f>
        <v>0</v>
      </c>
    </row>
    <row r="521" s="2" customFormat="1" ht="62.7" customHeight="1">
      <c r="A521" s="39"/>
      <c r="B521" s="40"/>
      <c r="C521" s="217" t="s">
        <v>858</v>
      </c>
      <c r="D521" s="217" t="s">
        <v>153</v>
      </c>
      <c r="E521" s="218" t="s">
        <v>859</v>
      </c>
      <c r="F521" s="219" t="s">
        <v>860</v>
      </c>
      <c r="G521" s="220" t="s">
        <v>833</v>
      </c>
      <c r="H521" s="221">
        <v>1</v>
      </c>
      <c r="I521" s="222"/>
      <c r="J521" s="223">
        <f>ROUND(I521*H521,2)</f>
        <v>0</v>
      </c>
      <c r="K521" s="219" t="s">
        <v>1</v>
      </c>
      <c r="L521" s="45"/>
      <c r="M521" s="224" t="s">
        <v>1</v>
      </c>
      <c r="N521" s="225" t="s">
        <v>38</v>
      </c>
      <c r="O521" s="92"/>
      <c r="P521" s="226">
        <f>O521*H521</f>
        <v>0</v>
      </c>
      <c r="Q521" s="226">
        <v>0</v>
      </c>
      <c r="R521" s="226">
        <f>Q521*H521</f>
        <v>0</v>
      </c>
      <c r="S521" s="226">
        <v>0</v>
      </c>
      <c r="T521" s="227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28" t="s">
        <v>157</v>
      </c>
      <c r="AT521" s="228" t="s">
        <v>153</v>
      </c>
      <c r="AU521" s="228" t="s">
        <v>81</v>
      </c>
      <c r="AY521" s="18" t="s">
        <v>152</v>
      </c>
      <c r="BE521" s="229">
        <f>IF(N521="základní",J521,0)</f>
        <v>0</v>
      </c>
      <c r="BF521" s="229">
        <f>IF(N521="snížená",J521,0)</f>
        <v>0</v>
      </c>
      <c r="BG521" s="229">
        <f>IF(N521="zákl. přenesená",J521,0)</f>
        <v>0</v>
      </c>
      <c r="BH521" s="229">
        <f>IF(N521="sníž. přenesená",J521,0)</f>
        <v>0</v>
      </c>
      <c r="BI521" s="229">
        <f>IF(N521="nulová",J521,0)</f>
        <v>0</v>
      </c>
      <c r="BJ521" s="18" t="s">
        <v>81</v>
      </c>
      <c r="BK521" s="229">
        <f>ROUND(I521*H521,2)</f>
        <v>0</v>
      </c>
      <c r="BL521" s="18" t="s">
        <v>157</v>
      </c>
      <c r="BM521" s="228" t="s">
        <v>520</v>
      </c>
    </row>
    <row r="522" s="2" customFormat="1" ht="14.4" customHeight="1">
      <c r="A522" s="39"/>
      <c r="B522" s="40"/>
      <c r="C522" s="217" t="s">
        <v>862</v>
      </c>
      <c r="D522" s="217" t="s">
        <v>153</v>
      </c>
      <c r="E522" s="218" t="s">
        <v>863</v>
      </c>
      <c r="F522" s="219" t="s">
        <v>864</v>
      </c>
      <c r="G522" s="220" t="s">
        <v>833</v>
      </c>
      <c r="H522" s="221">
        <v>1</v>
      </c>
      <c r="I522" s="222"/>
      <c r="J522" s="223">
        <f>ROUND(I522*H522,2)</f>
        <v>0</v>
      </c>
      <c r="K522" s="219" t="s">
        <v>1</v>
      </c>
      <c r="L522" s="45"/>
      <c r="M522" s="224" t="s">
        <v>1</v>
      </c>
      <c r="N522" s="225" t="s">
        <v>38</v>
      </c>
      <c r="O522" s="92"/>
      <c r="P522" s="226">
        <f>O522*H522</f>
        <v>0</v>
      </c>
      <c r="Q522" s="226">
        <v>0</v>
      </c>
      <c r="R522" s="226">
        <f>Q522*H522</f>
        <v>0</v>
      </c>
      <c r="S522" s="226">
        <v>0</v>
      </c>
      <c r="T522" s="227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28" t="s">
        <v>157</v>
      </c>
      <c r="AT522" s="228" t="s">
        <v>153</v>
      </c>
      <c r="AU522" s="228" t="s">
        <v>81</v>
      </c>
      <c r="AY522" s="18" t="s">
        <v>152</v>
      </c>
      <c r="BE522" s="229">
        <f>IF(N522="základní",J522,0)</f>
        <v>0</v>
      </c>
      <c r="BF522" s="229">
        <f>IF(N522="snížená",J522,0)</f>
        <v>0</v>
      </c>
      <c r="BG522" s="229">
        <f>IF(N522="zákl. přenesená",J522,0)</f>
        <v>0</v>
      </c>
      <c r="BH522" s="229">
        <f>IF(N522="sníž. přenesená",J522,0)</f>
        <v>0</v>
      </c>
      <c r="BI522" s="229">
        <f>IF(N522="nulová",J522,0)</f>
        <v>0</v>
      </c>
      <c r="BJ522" s="18" t="s">
        <v>81</v>
      </c>
      <c r="BK522" s="229">
        <f>ROUND(I522*H522,2)</f>
        <v>0</v>
      </c>
      <c r="BL522" s="18" t="s">
        <v>157</v>
      </c>
      <c r="BM522" s="228" t="s">
        <v>1082</v>
      </c>
    </row>
    <row r="523" s="2" customFormat="1" ht="62.7" customHeight="1">
      <c r="A523" s="39"/>
      <c r="B523" s="40"/>
      <c r="C523" s="217" t="s">
        <v>866</v>
      </c>
      <c r="D523" s="217" t="s">
        <v>153</v>
      </c>
      <c r="E523" s="218" t="s">
        <v>867</v>
      </c>
      <c r="F523" s="219" t="s">
        <v>868</v>
      </c>
      <c r="G523" s="220" t="s">
        <v>833</v>
      </c>
      <c r="H523" s="221">
        <v>1</v>
      </c>
      <c r="I523" s="222"/>
      <c r="J523" s="223">
        <f>ROUND(I523*H523,2)</f>
        <v>0</v>
      </c>
      <c r="K523" s="219" t="s">
        <v>1</v>
      </c>
      <c r="L523" s="45"/>
      <c r="M523" s="224" t="s">
        <v>1</v>
      </c>
      <c r="N523" s="225" t="s">
        <v>38</v>
      </c>
      <c r="O523" s="92"/>
      <c r="P523" s="226">
        <f>O523*H523</f>
        <v>0</v>
      </c>
      <c r="Q523" s="226">
        <v>0</v>
      </c>
      <c r="R523" s="226">
        <f>Q523*H523</f>
        <v>0</v>
      </c>
      <c r="S523" s="226">
        <v>0</v>
      </c>
      <c r="T523" s="227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28" t="s">
        <v>157</v>
      </c>
      <c r="AT523" s="228" t="s">
        <v>153</v>
      </c>
      <c r="AU523" s="228" t="s">
        <v>81</v>
      </c>
      <c r="AY523" s="18" t="s">
        <v>152</v>
      </c>
      <c r="BE523" s="229">
        <f>IF(N523="základní",J523,0)</f>
        <v>0</v>
      </c>
      <c r="BF523" s="229">
        <f>IF(N523="snížená",J523,0)</f>
        <v>0</v>
      </c>
      <c r="BG523" s="229">
        <f>IF(N523="zákl. přenesená",J523,0)</f>
        <v>0</v>
      </c>
      <c r="BH523" s="229">
        <f>IF(N523="sníž. přenesená",J523,0)</f>
        <v>0</v>
      </c>
      <c r="BI523" s="229">
        <f>IF(N523="nulová",J523,0)</f>
        <v>0</v>
      </c>
      <c r="BJ523" s="18" t="s">
        <v>81</v>
      </c>
      <c r="BK523" s="229">
        <f>ROUND(I523*H523,2)</f>
        <v>0</v>
      </c>
      <c r="BL523" s="18" t="s">
        <v>157</v>
      </c>
      <c r="BM523" s="228" t="s">
        <v>525</v>
      </c>
    </row>
    <row r="524" s="12" customFormat="1" ht="25.92" customHeight="1">
      <c r="A524" s="12"/>
      <c r="B524" s="203"/>
      <c r="C524" s="204"/>
      <c r="D524" s="205" t="s">
        <v>72</v>
      </c>
      <c r="E524" s="206" t="s">
        <v>802</v>
      </c>
      <c r="F524" s="206" t="s">
        <v>829</v>
      </c>
      <c r="G524" s="204"/>
      <c r="H524" s="204"/>
      <c r="I524" s="207"/>
      <c r="J524" s="208">
        <f>BK524</f>
        <v>0</v>
      </c>
      <c r="K524" s="204"/>
      <c r="L524" s="209"/>
      <c r="M524" s="210"/>
      <c r="N524" s="211"/>
      <c r="O524" s="211"/>
      <c r="P524" s="212">
        <f>P525+SUM(P526:P533)</f>
        <v>0</v>
      </c>
      <c r="Q524" s="211"/>
      <c r="R524" s="212">
        <f>R525+SUM(R526:R533)</f>
        <v>0</v>
      </c>
      <c r="S524" s="211"/>
      <c r="T524" s="213">
        <f>T525+SUM(T526:T533)</f>
        <v>0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14" t="s">
        <v>81</v>
      </c>
      <c r="AT524" s="215" t="s">
        <v>72</v>
      </c>
      <c r="AU524" s="215" t="s">
        <v>73</v>
      </c>
      <c r="AY524" s="214" t="s">
        <v>152</v>
      </c>
      <c r="BK524" s="216">
        <f>BK525+SUM(BK526:BK533)</f>
        <v>0</v>
      </c>
    </row>
    <row r="525" s="2" customFormat="1" ht="62.7" customHeight="1">
      <c r="A525" s="39"/>
      <c r="B525" s="40"/>
      <c r="C525" s="217" t="s">
        <v>1424</v>
      </c>
      <c r="D525" s="217" t="s">
        <v>153</v>
      </c>
      <c r="E525" s="218" t="s">
        <v>831</v>
      </c>
      <c r="F525" s="219" t="s">
        <v>1511</v>
      </c>
      <c r="G525" s="220" t="s">
        <v>833</v>
      </c>
      <c r="H525" s="221">
        <v>1</v>
      </c>
      <c r="I525" s="222"/>
      <c r="J525" s="223">
        <f>ROUND(I525*H525,2)</f>
        <v>0</v>
      </c>
      <c r="K525" s="219" t="s">
        <v>1</v>
      </c>
      <c r="L525" s="45"/>
      <c r="M525" s="224" t="s">
        <v>1</v>
      </c>
      <c r="N525" s="225" t="s">
        <v>38</v>
      </c>
      <c r="O525" s="92"/>
      <c r="P525" s="226">
        <f>O525*H525</f>
        <v>0</v>
      </c>
      <c r="Q525" s="226">
        <v>0</v>
      </c>
      <c r="R525" s="226">
        <f>Q525*H525</f>
        <v>0</v>
      </c>
      <c r="S525" s="226">
        <v>0</v>
      </c>
      <c r="T525" s="227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8" t="s">
        <v>157</v>
      </c>
      <c r="AT525" s="228" t="s">
        <v>153</v>
      </c>
      <c r="AU525" s="228" t="s">
        <v>81</v>
      </c>
      <c r="AY525" s="18" t="s">
        <v>152</v>
      </c>
      <c r="BE525" s="229">
        <f>IF(N525="základní",J525,0)</f>
        <v>0</v>
      </c>
      <c r="BF525" s="229">
        <f>IF(N525="snížená",J525,0)</f>
        <v>0</v>
      </c>
      <c r="BG525" s="229">
        <f>IF(N525="zákl. přenesená",J525,0)</f>
        <v>0</v>
      </c>
      <c r="BH525" s="229">
        <f>IF(N525="sníž. přenesená",J525,0)</f>
        <v>0</v>
      </c>
      <c r="BI525" s="229">
        <f>IF(N525="nulová",J525,0)</f>
        <v>0</v>
      </c>
      <c r="BJ525" s="18" t="s">
        <v>81</v>
      </c>
      <c r="BK525" s="229">
        <f>ROUND(I525*H525,2)</f>
        <v>0</v>
      </c>
      <c r="BL525" s="18" t="s">
        <v>157</v>
      </c>
      <c r="BM525" s="228" t="s">
        <v>530</v>
      </c>
    </row>
    <row r="526" s="2" customFormat="1" ht="76.35" customHeight="1">
      <c r="A526" s="39"/>
      <c r="B526" s="40"/>
      <c r="C526" s="217" t="s">
        <v>1915</v>
      </c>
      <c r="D526" s="217" t="s">
        <v>153</v>
      </c>
      <c r="E526" s="218" t="s">
        <v>836</v>
      </c>
      <c r="F526" s="219" t="s">
        <v>837</v>
      </c>
      <c r="G526" s="220" t="s">
        <v>833</v>
      </c>
      <c r="H526" s="221">
        <v>1</v>
      </c>
      <c r="I526" s="222"/>
      <c r="J526" s="223">
        <f>ROUND(I526*H526,2)</f>
        <v>0</v>
      </c>
      <c r="K526" s="219" t="s">
        <v>1</v>
      </c>
      <c r="L526" s="45"/>
      <c r="M526" s="224" t="s">
        <v>1</v>
      </c>
      <c r="N526" s="225" t="s">
        <v>38</v>
      </c>
      <c r="O526" s="92"/>
      <c r="P526" s="226">
        <f>O526*H526</f>
        <v>0</v>
      </c>
      <c r="Q526" s="226">
        <v>0</v>
      </c>
      <c r="R526" s="226">
        <f>Q526*H526</f>
        <v>0</v>
      </c>
      <c r="S526" s="226">
        <v>0</v>
      </c>
      <c r="T526" s="227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28" t="s">
        <v>157</v>
      </c>
      <c r="AT526" s="228" t="s">
        <v>153</v>
      </c>
      <c r="AU526" s="228" t="s">
        <v>81</v>
      </c>
      <c r="AY526" s="18" t="s">
        <v>152</v>
      </c>
      <c r="BE526" s="229">
        <f>IF(N526="základní",J526,0)</f>
        <v>0</v>
      </c>
      <c r="BF526" s="229">
        <f>IF(N526="snížená",J526,0)</f>
        <v>0</v>
      </c>
      <c r="BG526" s="229">
        <f>IF(N526="zákl. přenesená",J526,0)</f>
        <v>0</v>
      </c>
      <c r="BH526" s="229">
        <f>IF(N526="sníž. přenesená",J526,0)</f>
        <v>0</v>
      </c>
      <c r="BI526" s="229">
        <f>IF(N526="nulová",J526,0)</f>
        <v>0</v>
      </c>
      <c r="BJ526" s="18" t="s">
        <v>81</v>
      </c>
      <c r="BK526" s="229">
        <f>ROUND(I526*H526,2)</f>
        <v>0</v>
      </c>
      <c r="BL526" s="18" t="s">
        <v>157</v>
      </c>
      <c r="BM526" s="228" t="s">
        <v>540</v>
      </c>
    </row>
    <row r="527" s="13" customFormat="1">
      <c r="A527" s="13"/>
      <c r="B527" s="230"/>
      <c r="C527" s="231"/>
      <c r="D527" s="232" t="s">
        <v>195</v>
      </c>
      <c r="E527" s="233" t="s">
        <v>1</v>
      </c>
      <c r="F527" s="234" t="s">
        <v>2475</v>
      </c>
      <c r="G527" s="231"/>
      <c r="H527" s="233" t="s">
        <v>1</v>
      </c>
      <c r="I527" s="235"/>
      <c r="J527" s="231"/>
      <c r="K527" s="231"/>
      <c r="L527" s="236"/>
      <c r="M527" s="237"/>
      <c r="N527" s="238"/>
      <c r="O527" s="238"/>
      <c r="P527" s="238"/>
      <c r="Q527" s="238"/>
      <c r="R527" s="238"/>
      <c r="S527" s="238"/>
      <c r="T527" s="239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0" t="s">
        <v>195</v>
      </c>
      <c r="AU527" s="240" t="s">
        <v>81</v>
      </c>
      <c r="AV527" s="13" t="s">
        <v>81</v>
      </c>
      <c r="AW527" s="13" t="s">
        <v>30</v>
      </c>
      <c r="AX527" s="13" t="s">
        <v>73</v>
      </c>
      <c r="AY527" s="240" t="s">
        <v>152</v>
      </c>
    </row>
    <row r="528" s="14" customFormat="1">
      <c r="A528" s="14"/>
      <c r="B528" s="241"/>
      <c r="C528" s="242"/>
      <c r="D528" s="232" t="s">
        <v>195</v>
      </c>
      <c r="E528" s="243" t="s">
        <v>1</v>
      </c>
      <c r="F528" s="244" t="s">
        <v>81</v>
      </c>
      <c r="G528" s="242"/>
      <c r="H528" s="245">
        <v>1</v>
      </c>
      <c r="I528" s="246"/>
      <c r="J528" s="242"/>
      <c r="K528" s="242"/>
      <c r="L528" s="247"/>
      <c r="M528" s="248"/>
      <c r="N528" s="249"/>
      <c r="O528" s="249"/>
      <c r="P528" s="249"/>
      <c r="Q528" s="249"/>
      <c r="R528" s="249"/>
      <c r="S528" s="249"/>
      <c r="T528" s="250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1" t="s">
        <v>195</v>
      </c>
      <c r="AU528" s="251" t="s">
        <v>81</v>
      </c>
      <c r="AV528" s="14" t="s">
        <v>83</v>
      </c>
      <c r="AW528" s="14" t="s">
        <v>30</v>
      </c>
      <c r="AX528" s="14" t="s">
        <v>81</v>
      </c>
      <c r="AY528" s="251" t="s">
        <v>152</v>
      </c>
    </row>
    <row r="529" s="2" customFormat="1" ht="62.7" customHeight="1">
      <c r="A529" s="39"/>
      <c r="B529" s="40"/>
      <c r="C529" s="217" t="s">
        <v>1427</v>
      </c>
      <c r="D529" s="217" t="s">
        <v>153</v>
      </c>
      <c r="E529" s="218" t="s">
        <v>841</v>
      </c>
      <c r="F529" s="219" t="s">
        <v>842</v>
      </c>
      <c r="G529" s="220" t="s">
        <v>833</v>
      </c>
      <c r="H529" s="221">
        <v>1</v>
      </c>
      <c r="I529" s="222"/>
      <c r="J529" s="223">
        <f>ROUND(I529*H529,2)</f>
        <v>0</v>
      </c>
      <c r="K529" s="219" t="s">
        <v>1</v>
      </c>
      <c r="L529" s="45"/>
      <c r="M529" s="224" t="s">
        <v>1</v>
      </c>
      <c r="N529" s="225" t="s">
        <v>38</v>
      </c>
      <c r="O529" s="92"/>
      <c r="P529" s="226">
        <f>O529*H529</f>
        <v>0</v>
      </c>
      <c r="Q529" s="226">
        <v>0</v>
      </c>
      <c r="R529" s="226">
        <f>Q529*H529</f>
        <v>0</v>
      </c>
      <c r="S529" s="226">
        <v>0</v>
      </c>
      <c r="T529" s="227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28" t="s">
        <v>157</v>
      </c>
      <c r="AT529" s="228" t="s">
        <v>153</v>
      </c>
      <c r="AU529" s="228" t="s">
        <v>81</v>
      </c>
      <c r="AY529" s="18" t="s">
        <v>152</v>
      </c>
      <c r="BE529" s="229">
        <f>IF(N529="základní",J529,0)</f>
        <v>0</v>
      </c>
      <c r="BF529" s="229">
        <f>IF(N529="snížená",J529,0)</f>
        <v>0</v>
      </c>
      <c r="BG529" s="229">
        <f>IF(N529="zákl. přenesená",J529,0)</f>
        <v>0</v>
      </c>
      <c r="BH529" s="229">
        <f>IF(N529="sníž. přenesená",J529,0)</f>
        <v>0</v>
      </c>
      <c r="BI529" s="229">
        <f>IF(N529="nulová",J529,0)</f>
        <v>0</v>
      </c>
      <c r="BJ529" s="18" t="s">
        <v>81</v>
      </c>
      <c r="BK529" s="229">
        <f>ROUND(I529*H529,2)</f>
        <v>0</v>
      </c>
      <c r="BL529" s="18" t="s">
        <v>157</v>
      </c>
      <c r="BM529" s="228" t="s">
        <v>534</v>
      </c>
    </row>
    <row r="530" s="2" customFormat="1" ht="76.35" customHeight="1">
      <c r="A530" s="39"/>
      <c r="B530" s="40"/>
      <c r="C530" s="217" t="s">
        <v>1919</v>
      </c>
      <c r="D530" s="217" t="s">
        <v>153</v>
      </c>
      <c r="E530" s="218" t="s">
        <v>845</v>
      </c>
      <c r="F530" s="219" t="s">
        <v>846</v>
      </c>
      <c r="G530" s="220" t="s">
        <v>833</v>
      </c>
      <c r="H530" s="221">
        <v>1</v>
      </c>
      <c r="I530" s="222"/>
      <c r="J530" s="223">
        <f>ROUND(I530*H530,2)</f>
        <v>0</v>
      </c>
      <c r="K530" s="219" t="s">
        <v>1</v>
      </c>
      <c r="L530" s="45"/>
      <c r="M530" s="224" t="s">
        <v>1</v>
      </c>
      <c r="N530" s="225" t="s">
        <v>38</v>
      </c>
      <c r="O530" s="92"/>
      <c r="P530" s="226">
        <f>O530*H530</f>
        <v>0</v>
      </c>
      <c r="Q530" s="226">
        <v>0</v>
      </c>
      <c r="R530" s="226">
        <f>Q530*H530</f>
        <v>0</v>
      </c>
      <c r="S530" s="226">
        <v>0</v>
      </c>
      <c r="T530" s="227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28" t="s">
        <v>157</v>
      </c>
      <c r="AT530" s="228" t="s">
        <v>153</v>
      </c>
      <c r="AU530" s="228" t="s">
        <v>81</v>
      </c>
      <c r="AY530" s="18" t="s">
        <v>152</v>
      </c>
      <c r="BE530" s="229">
        <f>IF(N530="základní",J530,0)</f>
        <v>0</v>
      </c>
      <c r="BF530" s="229">
        <f>IF(N530="snížená",J530,0)</f>
        <v>0</v>
      </c>
      <c r="BG530" s="229">
        <f>IF(N530="zákl. přenesená",J530,0)</f>
        <v>0</v>
      </c>
      <c r="BH530" s="229">
        <f>IF(N530="sníž. přenesená",J530,0)</f>
        <v>0</v>
      </c>
      <c r="BI530" s="229">
        <f>IF(N530="nulová",J530,0)</f>
        <v>0</v>
      </c>
      <c r="BJ530" s="18" t="s">
        <v>81</v>
      </c>
      <c r="BK530" s="229">
        <f>ROUND(I530*H530,2)</f>
        <v>0</v>
      </c>
      <c r="BL530" s="18" t="s">
        <v>157</v>
      </c>
      <c r="BM530" s="228" t="s">
        <v>1088</v>
      </c>
    </row>
    <row r="531" s="2" customFormat="1" ht="14.4" customHeight="1">
      <c r="A531" s="39"/>
      <c r="B531" s="40"/>
      <c r="C531" s="217" t="s">
        <v>1027</v>
      </c>
      <c r="D531" s="217" t="s">
        <v>153</v>
      </c>
      <c r="E531" s="218" t="s">
        <v>849</v>
      </c>
      <c r="F531" s="219" t="s">
        <v>850</v>
      </c>
      <c r="G531" s="220" t="s">
        <v>833</v>
      </c>
      <c r="H531" s="221">
        <v>1</v>
      </c>
      <c r="I531" s="222"/>
      <c r="J531" s="223">
        <f>ROUND(I531*H531,2)</f>
        <v>0</v>
      </c>
      <c r="K531" s="219" t="s">
        <v>160</v>
      </c>
      <c r="L531" s="45"/>
      <c r="M531" s="224" t="s">
        <v>1</v>
      </c>
      <c r="N531" s="225" t="s">
        <v>38</v>
      </c>
      <c r="O531" s="92"/>
      <c r="P531" s="226">
        <f>O531*H531</f>
        <v>0</v>
      </c>
      <c r="Q531" s="226">
        <v>0</v>
      </c>
      <c r="R531" s="226">
        <f>Q531*H531</f>
        <v>0</v>
      </c>
      <c r="S531" s="226">
        <v>0</v>
      </c>
      <c r="T531" s="227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28" t="s">
        <v>157</v>
      </c>
      <c r="AT531" s="228" t="s">
        <v>153</v>
      </c>
      <c r="AU531" s="228" t="s">
        <v>81</v>
      </c>
      <c r="AY531" s="18" t="s">
        <v>152</v>
      </c>
      <c r="BE531" s="229">
        <f>IF(N531="základní",J531,0)</f>
        <v>0</v>
      </c>
      <c r="BF531" s="229">
        <f>IF(N531="snížená",J531,0)</f>
        <v>0</v>
      </c>
      <c r="BG531" s="229">
        <f>IF(N531="zákl. přenesená",J531,0)</f>
        <v>0</v>
      </c>
      <c r="BH531" s="229">
        <f>IF(N531="sníž. přenesená",J531,0)</f>
        <v>0</v>
      </c>
      <c r="BI531" s="229">
        <f>IF(N531="nulová",J531,0)</f>
        <v>0</v>
      </c>
      <c r="BJ531" s="18" t="s">
        <v>81</v>
      </c>
      <c r="BK531" s="229">
        <f>ROUND(I531*H531,2)</f>
        <v>0</v>
      </c>
      <c r="BL531" s="18" t="s">
        <v>157</v>
      </c>
      <c r="BM531" s="228" t="s">
        <v>1090</v>
      </c>
    </row>
    <row r="532" s="2" customFormat="1" ht="14.4" customHeight="1">
      <c r="A532" s="39"/>
      <c r="B532" s="40"/>
      <c r="C532" s="217" t="s">
        <v>1922</v>
      </c>
      <c r="D532" s="217" t="s">
        <v>153</v>
      </c>
      <c r="E532" s="218" t="s">
        <v>853</v>
      </c>
      <c r="F532" s="219" t="s">
        <v>854</v>
      </c>
      <c r="G532" s="220" t="s">
        <v>833</v>
      </c>
      <c r="H532" s="221">
        <v>1</v>
      </c>
      <c r="I532" s="222"/>
      <c r="J532" s="223">
        <f>ROUND(I532*H532,2)</f>
        <v>0</v>
      </c>
      <c r="K532" s="219" t="s">
        <v>1</v>
      </c>
      <c r="L532" s="45"/>
      <c r="M532" s="224" t="s">
        <v>1</v>
      </c>
      <c r="N532" s="225" t="s">
        <v>38</v>
      </c>
      <c r="O532" s="92"/>
      <c r="P532" s="226">
        <f>O532*H532</f>
        <v>0</v>
      </c>
      <c r="Q532" s="226">
        <v>0</v>
      </c>
      <c r="R532" s="226">
        <f>Q532*H532</f>
        <v>0</v>
      </c>
      <c r="S532" s="226">
        <v>0</v>
      </c>
      <c r="T532" s="227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28" t="s">
        <v>157</v>
      </c>
      <c r="AT532" s="228" t="s">
        <v>153</v>
      </c>
      <c r="AU532" s="228" t="s">
        <v>81</v>
      </c>
      <c r="AY532" s="18" t="s">
        <v>152</v>
      </c>
      <c r="BE532" s="229">
        <f>IF(N532="základní",J532,0)</f>
        <v>0</v>
      </c>
      <c r="BF532" s="229">
        <f>IF(N532="snížená",J532,0)</f>
        <v>0</v>
      </c>
      <c r="BG532" s="229">
        <f>IF(N532="zákl. přenesená",J532,0)</f>
        <v>0</v>
      </c>
      <c r="BH532" s="229">
        <f>IF(N532="sníž. přenesená",J532,0)</f>
        <v>0</v>
      </c>
      <c r="BI532" s="229">
        <f>IF(N532="nulová",J532,0)</f>
        <v>0</v>
      </c>
      <c r="BJ532" s="18" t="s">
        <v>81</v>
      </c>
      <c r="BK532" s="229">
        <f>ROUND(I532*H532,2)</f>
        <v>0</v>
      </c>
      <c r="BL532" s="18" t="s">
        <v>157</v>
      </c>
      <c r="BM532" s="228" t="s">
        <v>1942</v>
      </c>
    </row>
    <row r="533" s="12" customFormat="1" ht="22.8" customHeight="1">
      <c r="A533" s="12"/>
      <c r="B533" s="203"/>
      <c r="C533" s="204"/>
      <c r="D533" s="205" t="s">
        <v>72</v>
      </c>
      <c r="E533" s="264" t="s">
        <v>821</v>
      </c>
      <c r="F533" s="264" t="s">
        <v>822</v>
      </c>
      <c r="G533" s="204"/>
      <c r="H533" s="204"/>
      <c r="I533" s="207"/>
      <c r="J533" s="265">
        <f>BK533</f>
        <v>0</v>
      </c>
      <c r="K533" s="204"/>
      <c r="L533" s="209"/>
      <c r="M533" s="210"/>
      <c r="N533" s="211"/>
      <c r="O533" s="211"/>
      <c r="P533" s="212">
        <f>P534</f>
        <v>0</v>
      </c>
      <c r="Q533" s="211"/>
      <c r="R533" s="212">
        <f>R534</f>
        <v>0</v>
      </c>
      <c r="S533" s="211"/>
      <c r="T533" s="213">
        <f>T534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14" t="s">
        <v>81</v>
      </c>
      <c r="AT533" s="215" t="s">
        <v>72</v>
      </c>
      <c r="AU533" s="215" t="s">
        <v>81</v>
      </c>
      <c r="AY533" s="214" t="s">
        <v>152</v>
      </c>
      <c r="BK533" s="216">
        <f>BK534</f>
        <v>0</v>
      </c>
    </row>
    <row r="534" s="2" customFormat="1" ht="14.4" customHeight="1">
      <c r="A534" s="39"/>
      <c r="B534" s="40"/>
      <c r="C534" s="217" t="s">
        <v>1432</v>
      </c>
      <c r="D534" s="217" t="s">
        <v>153</v>
      </c>
      <c r="E534" s="218" t="s">
        <v>824</v>
      </c>
      <c r="F534" s="219" t="s">
        <v>825</v>
      </c>
      <c r="G534" s="220" t="s">
        <v>826</v>
      </c>
      <c r="H534" s="221">
        <v>159.078</v>
      </c>
      <c r="I534" s="222"/>
      <c r="J534" s="223">
        <f>ROUND(I534*H534,2)</f>
        <v>0</v>
      </c>
      <c r="K534" s="219" t="s">
        <v>160</v>
      </c>
      <c r="L534" s="45"/>
      <c r="M534" s="266" t="s">
        <v>1</v>
      </c>
      <c r="N534" s="267" t="s">
        <v>38</v>
      </c>
      <c r="O534" s="268"/>
      <c r="P534" s="269">
        <f>O534*H534</f>
        <v>0</v>
      </c>
      <c r="Q534" s="269">
        <v>0</v>
      </c>
      <c r="R534" s="269">
        <f>Q534*H534</f>
        <v>0</v>
      </c>
      <c r="S534" s="269">
        <v>0</v>
      </c>
      <c r="T534" s="270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28" t="s">
        <v>157</v>
      </c>
      <c r="AT534" s="228" t="s">
        <v>153</v>
      </c>
      <c r="AU534" s="228" t="s">
        <v>83</v>
      </c>
      <c r="AY534" s="18" t="s">
        <v>152</v>
      </c>
      <c r="BE534" s="229">
        <f>IF(N534="základní",J534,0)</f>
        <v>0</v>
      </c>
      <c r="BF534" s="229">
        <f>IF(N534="snížená",J534,0)</f>
        <v>0</v>
      </c>
      <c r="BG534" s="229">
        <f>IF(N534="zákl. přenesená",J534,0)</f>
        <v>0</v>
      </c>
      <c r="BH534" s="229">
        <f>IF(N534="sníž. přenesená",J534,0)</f>
        <v>0</v>
      </c>
      <c r="BI534" s="229">
        <f>IF(N534="nulová",J534,0)</f>
        <v>0</v>
      </c>
      <c r="BJ534" s="18" t="s">
        <v>81</v>
      </c>
      <c r="BK534" s="229">
        <f>ROUND(I534*H534,2)</f>
        <v>0</v>
      </c>
      <c r="BL534" s="18" t="s">
        <v>157</v>
      </c>
      <c r="BM534" s="228" t="s">
        <v>2476</v>
      </c>
    </row>
    <row r="535" s="2" customFormat="1" ht="6.96" customHeight="1">
      <c r="A535" s="39"/>
      <c r="B535" s="67"/>
      <c r="C535" s="68"/>
      <c r="D535" s="68"/>
      <c r="E535" s="68"/>
      <c r="F535" s="68"/>
      <c r="G535" s="68"/>
      <c r="H535" s="68"/>
      <c r="I535" s="68"/>
      <c r="J535" s="68"/>
      <c r="K535" s="68"/>
      <c r="L535" s="45"/>
      <c r="M535" s="39"/>
      <c r="O535" s="39"/>
      <c r="P535" s="39"/>
      <c r="Q535" s="39"/>
      <c r="R535" s="39"/>
      <c r="S535" s="39"/>
      <c r="T535" s="39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</row>
  </sheetData>
  <sheetProtection sheet="1" autoFilter="0" formatColumns="0" formatRows="0" objects="1" scenarios="1" spinCount="100000" saltValue="eE2/1RUBre1y5Qpf3p0bo/Kj4RZAQvY30cwWAqwR078cgtf5F7d+WLuyobLq/8f0jYADsOo8+Hvrk4faarCZPg==" hashValue="CSgOGUxcAoavL53sbfzaEJN1+dgMGal12b+laqIxBgX5hgFs0qJhrpGfoO/frwd89Ff/Lw5wzBQ2qOIJZN9jWw==" algorithmName="SHA-512" password="CC35"/>
  <autoFilter ref="C131:K534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Stavební úpravy SPŠ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2477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27. 1. 2020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ROUND((SUM(BE122:BE152)),  2)</f>
        <v>0</v>
      </c>
      <c r="G33" s="39"/>
      <c r="H33" s="39"/>
      <c r="I33" s="156">
        <v>0.20999999999999999</v>
      </c>
      <c r="J33" s="155">
        <f>ROUND(((SUM(BE122:BE152))*I33),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ROUND((SUM(BF122:BF152)),  2)</f>
        <v>0</v>
      </c>
      <c r="G34" s="39"/>
      <c r="H34" s="39"/>
      <c r="I34" s="156">
        <v>0.14999999999999999</v>
      </c>
      <c r="J34" s="155">
        <f>ROUND(((SUM(BF122:BF152))*I34),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ROUND((SUM(BG122:BG152)),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ROUND((SUM(BH122:BH152)),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ROUND((SUM(BI122:BI152)),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Stavební úpravy SPŠ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06.02 - Objekt F - ELEKTRO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27. 1. 2020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2478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871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872</v>
      </c>
      <c r="E99" s="189"/>
      <c r="F99" s="189"/>
      <c r="G99" s="189"/>
      <c r="H99" s="189"/>
      <c r="I99" s="189"/>
      <c r="J99" s="190">
        <f>J126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873</v>
      </c>
      <c r="E100" s="189"/>
      <c r="F100" s="189"/>
      <c r="G100" s="189"/>
      <c r="H100" s="189"/>
      <c r="I100" s="189"/>
      <c r="J100" s="190">
        <f>J129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874</v>
      </c>
      <c r="E101" s="189"/>
      <c r="F101" s="189"/>
      <c r="G101" s="189"/>
      <c r="H101" s="189"/>
      <c r="I101" s="189"/>
      <c r="J101" s="190">
        <f>J135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1514</v>
      </c>
      <c r="E102" s="189"/>
      <c r="F102" s="189"/>
      <c r="G102" s="189"/>
      <c r="H102" s="189"/>
      <c r="I102" s="189"/>
      <c r="J102" s="190">
        <f>J146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137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Stavební úpravy SPŠ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06.02 - Objekt F - ELEKTRO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33" t="s">
        <v>22</v>
      </c>
      <c r="J116" s="80" t="str">
        <f>IF(J12="","",J12)</f>
        <v>27. 1. 2020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 xml:space="preserve"> </v>
      </c>
      <c r="G118" s="41"/>
      <c r="H118" s="41"/>
      <c r="I118" s="33" t="s">
        <v>29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27</v>
      </c>
      <c r="D119" s="41"/>
      <c r="E119" s="41"/>
      <c r="F119" s="28" t="str">
        <f>IF(E18="","",E18)</f>
        <v>Vyplň údaj</v>
      </c>
      <c r="G119" s="41"/>
      <c r="H119" s="41"/>
      <c r="I119" s="33" t="s">
        <v>31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138</v>
      </c>
      <c r="D121" s="195" t="s">
        <v>58</v>
      </c>
      <c r="E121" s="195" t="s">
        <v>54</v>
      </c>
      <c r="F121" s="195" t="s">
        <v>55</v>
      </c>
      <c r="G121" s="195" t="s">
        <v>139</v>
      </c>
      <c r="H121" s="195" t="s">
        <v>140</v>
      </c>
      <c r="I121" s="195" t="s">
        <v>141</v>
      </c>
      <c r="J121" s="195" t="s">
        <v>116</v>
      </c>
      <c r="K121" s="196" t="s">
        <v>142</v>
      </c>
      <c r="L121" s="197"/>
      <c r="M121" s="101" t="s">
        <v>1</v>
      </c>
      <c r="N121" s="102" t="s">
        <v>37</v>
      </c>
      <c r="O121" s="102" t="s">
        <v>143</v>
      </c>
      <c r="P121" s="102" t="s">
        <v>144</v>
      </c>
      <c r="Q121" s="102" t="s">
        <v>145</v>
      </c>
      <c r="R121" s="102" t="s">
        <v>146</v>
      </c>
      <c r="S121" s="102" t="s">
        <v>147</v>
      </c>
      <c r="T121" s="103" t="s">
        <v>148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149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0</v>
      </c>
      <c r="S122" s="105"/>
      <c r="T122" s="201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72</v>
      </c>
      <c r="AU122" s="18" t="s">
        <v>118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72</v>
      </c>
      <c r="E123" s="206" t="s">
        <v>820</v>
      </c>
      <c r="F123" s="206" t="s">
        <v>2479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P124+P126+P129+P135+P146</f>
        <v>0</v>
      </c>
      <c r="Q123" s="211"/>
      <c r="R123" s="212">
        <f>R124+R126+R129+R135+R146</f>
        <v>0</v>
      </c>
      <c r="S123" s="211"/>
      <c r="T123" s="213">
        <f>T124+T126+T129+T135+T146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81</v>
      </c>
      <c r="AT123" s="215" t="s">
        <v>72</v>
      </c>
      <c r="AU123" s="215" t="s">
        <v>73</v>
      </c>
      <c r="AY123" s="214" t="s">
        <v>152</v>
      </c>
      <c r="BK123" s="216">
        <f>BK124+BK126+BK129+BK135+BK146</f>
        <v>0</v>
      </c>
    </row>
    <row r="124" s="12" customFormat="1" ht="22.8" customHeight="1">
      <c r="A124" s="12"/>
      <c r="B124" s="203"/>
      <c r="C124" s="204"/>
      <c r="D124" s="205" t="s">
        <v>72</v>
      </c>
      <c r="E124" s="264" t="s">
        <v>875</v>
      </c>
      <c r="F124" s="264" t="s">
        <v>876</v>
      </c>
      <c r="G124" s="204"/>
      <c r="H124" s="204"/>
      <c r="I124" s="207"/>
      <c r="J124" s="265">
        <f>BK124</f>
        <v>0</v>
      </c>
      <c r="K124" s="204"/>
      <c r="L124" s="209"/>
      <c r="M124" s="210"/>
      <c r="N124" s="211"/>
      <c r="O124" s="211"/>
      <c r="P124" s="212">
        <f>P125</f>
        <v>0</v>
      </c>
      <c r="Q124" s="211"/>
      <c r="R124" s="212">
        <f>R125</f>
        <v>0</v>
      </c>
      <c r="S124" s="211"/>
      <c r="T124" s="213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81</v>
      </c>
      <c r="AT124" s="215" t="s">
        <v>72</v>
      </c>
      <c r="AU124" s="215" t="s">
        <v>81</v>
      </c>
      <c r="AY124" s="214" t="s">
        <v>152</v>
      </c>
      <c r="BK124" s="216">
        <f>BK125</f>
        <v>0</v>
      </c>
    </row>
    <row r="125" s="2" customFormat="1" ht="24.15" customHeight="1">
      <c r="A125" s="39"/>
      <c r="B125" s="40"/>
      <c r="C125" s="217" t="s">
        <v>81</v>
      </c>
      <c r="D125" s="217" t="s">
        <v>153</v>
      </c>
      <c r="E125" s="218" t="s">
        <v>877</v>
      </c>
      <c r="F125" s="219" t="s">
        <v>2480</v>
      </c>
      <c r="G125" s="220" t="s">
        <v>210</v>
      </c>
      <c r="H125" s="221">
        <v>1</v>
      </c>
      <c r="I125" s="222"/>
      <c r="J125" s="223">
        <f>ROUND(I125*H125,2)</f>
        <v>0</v>
      </c>
      <c r="K125" s="219" t="s">
        <v>1</v>
      </c>
      <c r="L125" s="45"/>
      <c r="M125" s="224" t="s">
        <v>1</v>
      </c>
      <c r="N125" s="225" t="s">
        <v>38</v>
      </c>
      <c r="O125" s="92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8" t="s">
        <v>157</v>
      </c>
      <c r="AT125" s="228" t="s">
        <v>153</v>
      </c>
      <c r="AU125" s="228" t="s">
        <v>83</v>
      </c>
      <c r="AY125" s="18" t="s">
        <v>152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8" t="s">
        <v>81</v>
      </c>
      <c r="BK125" s="229">
        <f>ROUND(I125*H125,2)</f>
        <v>0</v>
      </c>
      <c r="BL125" s="18" t="s">
        <v>157</v>
      </c>
      <c r="BM125" s="228" t="s">
        <v>2481</v>
      </c>
    </row>
    <row r="126" s="12" customFormat="1" ht="22.8" customHeight="1">
      <c r="A126" s="12"/>
      <c r="B126" s="203"/>
      <c r="C126" s="204"/>
      <c r="D126" s="205" t="s">
        <v>72</v>
      </c>
      <c r="E126" s="264" t="s">
        <v>883</v>
      </c>
      <c r="F126" s="264" t="s">
        <v>884</v>
      </c>
      <c r="G126" s="204"/>
      <c r="H126" s="204"/>
      <c r="I126" s="207"/>
      <c r="J126" s="265">
        <f>BK126</f>
        <v>0</v>
      </c>
      <c r="K126" s="204"/>
      <c r="L126" s="209"/>
      <c r="M126" s="210"/>
      <c r="N126" s="211"/>
      <c r="O126" s="211"/>
      <c r="P126" s="212">
        <f>SUM(P127:P128)</f>
        <v>0</v>
      </c>
      <c r="Q126" s="211"/>
      <c r="R126" s="212">
        <f>SUM(R127:R128)</f>
        <v>0</v>
      </c>
      <c r="S126" s="211"/>
      <c r="T126" s="213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81</v>
      </c>
      <c r="AT126" s="215" t="s">
        <v>72</v>
      </c>
      <c r="AU126" s="215" t="s">
        <v>81</v>
      </c>
      <c r="AY126" s="214" t="s">
        <v>152</v>
      </c>
      <c r="BK126" s="216">
        <f>SUM(BK127:BK128)</f>
        <v>0</v>
      </c>
    </row>
    <row r="127" s="2" customFormat="1" ht="14.4" customHeight="1">
      <c r="A127" s="39"/>
      <c r="B127" s="40"/>
      <c r="C127" s="217" t="s">
        <v>83</v>
      </c>
      <c r="D127" s="217" t="s">
        <v>153</v>
      </c>
      <c r="E127" s="218" t="s">
        <v>885</v>
      </c>
      <c r="F127" s="219" t="s">
        <v>886</v>
      </c>
      <c r="G127" s="220" t="s">
        <v>181</v>
      </c>
      <c r="H127" s="221">
        <v>28</v>
      </c>
      <c r="I127" s="222"/>
      <c r="J127" s="223">
        <f>ROUND(I127*H127,2)</f>
        <v>0</v>
      </c>
      <c r="K127" s="219" t="s">
        <v>1</v>
      </c>
      <c r="L127" s="45"/>
      <c r="M127" s="224" t="s">
        <v>1</v>
      </c>
      <c r="N127" s="225" t="s">
        <v>38</v>
      </c>
      <c r="O127" s="92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8" t="s">
        <v>157</v>
      </c>
      <c r="AT127" s="228" t="s">
        <v>153</v>
      </c>
      <c r="AU127" s="228" t="s">
        <v>83</v>
      </c>
      <c r="AY127" s="18" t="s">
        <v>152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8" t="s">
        <v>81</v>
      </c>
      <c r="BK127" s="229">
        <f>ROUND(I127*H127,2)</f>
        <v>0</v>
      </c>
      <c r="BL127" s="18" t="s">
        <v>157</v>
      </c>
      <c r="BM127" s="228" t="s">
        <v>2482</v>
      </c>
    </row>
    <row r="128" s="2" customFormat="1" ht="14.4" customHeight="1">
      <c r="A128" s="39"/>
      <c r="B128" s="40"/>
      <c r="C128" s="217" t="s">
        <v>161</v>
      </c>
      <c r="D128" s="217" t="s">
        <v>153</v>
      </c>
      <c r="E128" s="218" t="s">
        <v>888</v>
      </c>
      <c r="F128" s="219" t="s">
        <v>889</v>
      </c>
      <c r="G128" s="220" t="s">
        <v>181</v>
      </c>
      <c r="H128" s="221">
        <v>28</v>
      </c>
      <c r="I128" s="222"/>
      <c r="J128" s="223">
        <f>ROUND(I128*H128,2)</f>
        <v>0</v>
      </c>
      <c r="K128" s="219" t="s">
        <v>1</v>
      </c>
      <c r="L128" s="45"/>
      <c r="M128" s="224" t="s">
        <v>1</v>
      </c>
      <c r="N128" s="225" t="s">
        <v>38</v>
      </c>
      <c r="O128" s="92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8" t="s">
        <v>157</v>
      </c>
      <c r="AT128" s="228" t="s">
        <v>153</v>
      </c>
      <c r="AU128" s="228" t="s">
        <v>83</v>
      </c>
      <c r="AY128" s="18" t="s">
        <v>152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8" t="s">
        <v>81</v>
      </c>
      <c r="BK128" s="229">
        <f>ROUND(I128*H128,2)</f>
        <v>0</v>
      </c>
      <c r="BL128" s="18" t="s">
        <v>157</v>
      </c>
      <c r="BM128" s="228" t="s">
        <v>2483</v>
      </c>
    </row>
    <row r="129" s="12" customFormat="1" ht="22.8" customHeight="1">
      <c r="A129" s="12"/>
      <c r="B129" s="203"/>
      <c r="C129" s="204"/>
      <c r="D129" s="205" t="s">
        <v>72</v>
      </c>
      <c r="E129" s="264" t="s">
        <v>891</v>
      </c>
      <c r="F129" s="264" t="s">
        <v>892</v>
      </c>
      <c r="G129" s="204"/>
      <c r="H129" s="204"/>
      <c r="I129" s="207"/>
      <c r="J129" s="265">
        <f>BK129</f>
        <v>0</v>
      </c>
      <c r="K129" s="204"/>
      <c r="L129" s="209"/>
      <c r="M129" s="210"/>
      <c r="N129" s="211"/>
      <c r="O129" s="211"/>
      <c r="P129" s="212">
        <f>SUM(P130:P134)</f>
        <v>0</v>
      </c>
      <c r="Q129" s="211"/>
      <c r="R129" s="212">
        <f>SUM(R130:R134)</f>
        <v>0</v>
      </c>
      <c r="S129" s="211"/>
      <c r="T129" s="213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81</v>
      </c>
      <c r="AT129" s="215" t="s">
        <v>72</v>
      </c>
      <c r="AU129" s="215" t="s">
        <v>81</v>
      </c>
      <c r="AY129" s="214" t="s">
        <v>152</v>
      </c>
      <c r="BK129" s="216">
        <f>SUM(BK130:BK134)</f>
        <v>0</v>
      </c>
    </row>
    <row r="130" s="2" customFormat="1" ht="24.15" customHeight="1">
      <c r="A130" s="39"/>
      <c r="B130" s="40"/>
      <c r="C130" s="217" t="s">
        <v>157</v>
      </c>
      <c r="D130" s="217" t="s">
        <v>153</v>
      </c>
      <c r="E130" s="218" t="s">
        <v>893</v>
      </c>
      <c r="F130" s="219" t="s">
        <v>894</v>
      </c>
      <c r="G130" s="220" t="s">
        <v>181</v>
      </c>
      <c r="H130" s="221">
        <v>333</v>
      </c>
      <c r="I130" s="222"/>
      <c r="J130" s="223">
        <f>ROUND(I130*H130,2)</f>
        <v>0</v>
      </c>
      <c r="K130" s="219" t="s">
        <v>1</v>
      </c>
      <c r="L130" s="45"/>
      <c r="M130" s="224" t="s">
        <v>1</v>
      </c>
      <c r="N130" s="225" t="s">
        <v>38</v>
      </c>
      <c r="O130" s="92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8" t="s">
        <v>157</v>
      </c>
      <c r="AT130" s="228" t="s">
        <v>153</v>
      </c>
      <c r="AU130" s="228" t="s">
        <v>83</v>
      </c>
      <c r="AY130" s="18" t="s">
        <v>152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8" t="s">
        <v>81</v>
      </c>
      <c r="BK130" s="229">
        <f>ROUND(I130*H130,2)</f>
        <v>0</v>
      </c>
      <c r="BL130" s="18" t="s">
        <v>157</v>
      </c>
      <c r="BM130" s="228" t="s">
        <v>2484</v>
      </c>
    </row>
    <row r="131" s="2" customFormat="1" ht="14.4" customHeight="1">
      <c r="A131" s="39"/>
      <c r="B131" s="40"/>
      <c r="C131" s="217" t="s">
        <v>168</v>
      </c>
      <c r="D131" s="217" t="s">
        <v>153</v>
      </c>
      <c r="E131" s="218" t="s">
        <v>896</v>
      </c>
      <c r="F131" s="219" t="s">
        <v>897</v>
      </c>
      <c r="G131" s="220" t="s">
        <v>185</v>
      </c>
      <c r="H131" s="221">
        <v>2</v>
      </c>
      <c r="I131" s="222"/>
      <c r="J131" s="223">
        <f>ROUND(I131*H131,2)</f>
        <v>0</v>
      </c>
      <c r="K131" s="219" t="s">
        <v>1</v>
      </c>
      <c r="L131" s="45"/>
      <c r="M131" s="224" t="s">
        <v>1</v>
      </c>
      <c r="N131" s="225" t="s">
        <v>38</v>
      </c>
      <c r="O131" s="92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8" t="s">
        <v>157</v>
      </c>
      <c r="AT131" s="228" t="s">
        <v>153</v>
      </c>
      <c r="AU131" s="228" t="s">
        <v>83</v>
      </c>
      <c r="AY131" s="18" t="s">
        <v>152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8" t="s">
        <v>81</v>
      </c>
      <c r="BK131" s="229">
        <f>ROUND(I131*H131,2)</f>
        <v>0</v>
      </c>
      <c r="BL131" s="18" t="s">
        <v>157</v>
      </c>
      <c r="BM131" s="228" t="s">
        <v>2485</v>
      </c>
    </row>
    <row r="132" s="2" customFormat="1" ht="14.4" customHeight="1">
      <c r="A132" s="39"/>
      <c r="B132" s="40"/>
      <c r="C132" s="217" t="s">
        <v>164</v>
      </c>
      <c r="D132" s="217" t="s">
        <v>153</v>
      </c>
      <c r="E132" s="218" t="s">
        <v>899</v>
      </c>
      <c r="F132" s="219" t="s">
        <v>900</v>
      </c>
      <c r="G132" s="220" t="s">
        <v>175</v>
      </c>
      <c r="H132" s="221">
        <v>23.5</v>
      </c>
      <c r="I132" s="222"/>
      <c r="J132" s="223">
        <f>ROUND(I132*H132,2)</f>
        <v>0</v>
      </c>
      <c r="K132" s="219" t="s">
        <v>1</v>
      </c>
      <c r="L132" s="45"/>
      <c r="M132" s="224" t="s">
        <v>1</v>
      </c>
      <c r="N132" s="225" t="s">
        <v>38</v>
      </c>
      <c r="O132" s="92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8" t="s">
        <v>157</v>
      </c>
      <c r="AT132" s="228" t="s">
        <v>153</v>
      </c>
      <c r="AU132" s="228" t="s">
        <v>83</v>
      </c>
      <c r="AY132" s="18" t="s">
        <v>152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8" t="s">
        <v>81</v>
      </c>
      <c r="BK132" s="229">
        <f>ROUND(I132*H132,2)</f>
        <v>0</v>
      </c>
      <c r="BL132" s="18" t="s">
        <v>157</v>
      </c>
      <c r="BM132" s="228" t="s">
        <v>2486</v>
      </c>
    </row>
    <row r="133" s="2" customFormat="1" ht="14.4" customHeight="1">
      <c r="A133" s="39"/>
      <c r="B133" s="40"/>
      <c r="C133" s="217" t="s">
        <v>178</v>
      </c>
      <c r="D133" s="217" t="s">
        <v>153</v>
      </c>
      <c r="E133" s="218" t="s">
        <v>902</v>
      </c>
      <c r="F133" s="219" t="s">
        <v>903</v>
      </c>
      <c r="G133" s="220" t="s">
        <v>175</v>
      </c>
      <c r="H133" s="221">
        <v>23.5</v>
      </c>
      <c r="I133" s="222"/>
      <c r="J133" s="223">
        <f>ROUND(I133*H133,2)</f>
        <v>0</v>
      </c>
      <c r="K133" s="219" t="s">
        <v>1</v>
      </c>
      <c r="L133" s="45"/>
      <c r="M133" s="224" t="s">
        <v>1</v>
      </c>
      <c r="N133" s="225" t="s">
        <v>38</v>
      </c>
      <c r="O133" s="92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8" t="s">
        <v>157</v>
      </c>
      <c r="AT133" s="228" t="s">
        <v>153</v>
      </c>
      <c r="AU133" s="228" t="s">
        <v>83</v>
      </c>
      <c r="AY133" s="18" t="s">
        <v>152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8" t="s">
        <v>81</v>
      </c>
      <c r="BK133" s="229">
        <f>ROUND(I133*H133,2)</f>
        <v>0</v>
      </c>
      <c r="BL133" s="18" t="s">
        <v>157</v>
      </c>
      <c r="BM133" s="228" t="s">
        <v>2487</v>
      </c>
    </row>
    <row r="134" s="2" customFormat="1" ht="14.4" customHeight="1">
      <c r="A134" s="39"/>
      <c r="B134" s="40"/>
      <c r="C134" s="217" t="s">
        <v>167</v>
      </c>
      <c r="D134" s="217" t="s">
        <v>153</v>
      </c>
      <c r="E134" s="218" t="s">
        <v>905</v>
      </c>
      <c r="F134" s="219" t="s">
        <v>906</v>
      </c>
      <c r="G134" s="220" t="s">
        <v>175</v>
      </c>
      <c r="H134" s="221">
        <v>23.5</v>
      </c>
      <c r="I134" s="222"/>
      <c r="J134" s="223">
        <f>ROUND(I134*H134,2)</f>
        <v>0</v>
      </c>
      <c r="K134" s="219" t="s">
        <v>1</v>
      </c>
      <c r="L134" s="45"/>
      <c r="M134" s="224" t="s">
        <v>1</v>
      </c>
      <c r="N134" s="225" t="s">
        <v>38</v>
      </c>
      <c r="O134" s="92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8" t="s">
        <v>157</v>
      </c>
      <c r="AT134" s="228" t="s">
        <v>153</v>
      </c>
      <c r="AU134" s="228" t="s">
        <v>83</v>
      </c>
      <c r="AY134" s="18" t="s">
        <v>152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8" t="s">
        <v>81</v>
      </c>
      <c r="BK134" s="229">
        <f>ROUND(I134*H134,2)</f>
        <v>0</v>
      </c>
      <c r="BL134" s="18" t="s">
        <v>157</v>
      </c>
      <c r="BM134" s="228" t="s">
        <v>2488</v>
      </c>
    </row>
    <row r="135" s="12" customFormat="1" ht="22.8" customHeight="1">
      <c r="A135" s="12"/>
      <c r="B135" s="203"/>
      <c r="C135" s="204"/>
      <c r="D135" s="205" t="s">
        <v>72</v>
      </c>
      <c r="E135" s="264" t="s">
        <v>908</v>
      </c>
      <c r="F135" s="264" t="s">
        <v>909</v>
      </c>
      <c r="G135" s="204"/>
      <c r="H135" s="204"/>
      <c r="I135" s="207"/>
      <c r="J135" s="265">
        <f>BK135</f>
        <v>0</v>
      </c>
      <c r="K135" s="204"/>
      <c r="L135" s="209"/>
      <c r="M135" s="210"/>
      <c r="N135" s="211"/>
      <c r="O135" s="211"/>
      <c r="P135" s="212">
        <f>SUM(P136:P145)</f>
        <v>0</v>
      </c>
      <c r="Q135" s="211"/>
      <c r="R135" s="212">
        <f>SUM(R136:R145)</f>
        <v>0</v>
      </c>
      <c r="S135" s="211"/>
      <c r="T135" s="213">
        <f>SUM(T136:T145)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81</v>
      </c>
      <c r="AT135" s="215" t="s">
        <v>72</v>
      </c>
      <c r="AU135" s="215" t="s">
        <v>81</v>
      </c>
      <c r="AY135" s="214" t="s">
        <v>152</v>
      </c>
      <c r="BK135" s="216">
        <f>SUM(BK136:BK145)</f>
        <v>0</v>
      </c>
    </row>
    <row r="136" s="2" customFormat="1" ht="14.4" customHeight="1">
      <c r="A136" s="39"/>
      <c r="B136" s="40"/>
      <c r="C136" s="217" t="s">
        <v>187</v>
      </c>
      <c r="D136" s="217" t="s">
        <v>153</v>
      </c>
      <c r="E136" s="218" t="s">
        <v>910</v>
      </c>
      <c r="F136" s="219" t="s">
        <v>911</v>
      </c>
      <c r="G136" s="220" t="s">
        <v>210</v>
      </c>
      <c r="H136" s="221">
        <v>1</v>
      </c>
      <c r="I136" s="222"/>
      <c r="J136" s="223">
        <f>ROUND(I136*H136,2)</f>
        <v>0</v>
      </c>
      <c r="K136" s="219" t="s">
        <v>1</v>
      </c>
      <c r="L136" s="45"/>
      <c r="M136" s="224" t="s">
        <v>1</v>
      </c>
      <c r="N136" s="225" t="s">
        <v>38</v>
      </c>
      <c r="O136" s="92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8" t="s">
        <v>157</v>
      </c>
      <c r="AT136" s="228" t="s">
        <v>153</v>
      </c>
      <c r="AU136" s="228" t="s">
        <v>83</v>
      </c>
      <c r="AY136" s="18" t="s">
        <v>152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8" t="s">
        <v>81</v>
      </c>
      <c r="BK136" s="229">
        <f>ROUND(I136*H136,2)</f>
        <v>0</v>
      </c>
      <c r="BL136" s="18" t="s">
        <v>157</v>
      </c>
      <c r="BM136" s="228" t="s">
        <v>2489</v>
      </c>
    </row>
    <row r="137" s="2" customFormat="1" ht="14.4" customHeight="1">
      <c r="A137" s="39"/>
      <c r="B137" s="40"/>
      <c r="C137" s="217" t="s">
        <v>172</v>
      </c>
      <c r="D137" s="217" t="s">
        <v>153</v>
      </c>
      <c r="E137" s="218" t="s">
        <v>913</v>
      </c>
      <c r="F137" s="219" t="s">
        <v>914</v>
      </c>
      <c r="G137" s="220" t="s">
        <v>181</v>
      </c>
      <c r="H137" s="221">
        <v>8</v>
      </c>
      <c r="I137" s="222"/>
      <c r="J137" s="223">
        <f>ROUND(I137*H137,2)</f>
        <v>0</v>
      </c>
      <c r="K137" s="219" t="s">
        <v>1</v>
      </c>
      <c r="L137" s="45"/>
      <c r="M137" s="224" t="s">
        <v>1</v>
      </c>
      <c r="N137" s="225" t="s">
        <v>38</v>
      </c>
      <c r="O137" s="92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8" t="s">
        <v>157</v>
      </c>
      <c r="AT137" s="228" t="s">
        <v>153</v>
      </c>
      <c r="AU137" s="228" t="s">
        <v>83</v>
      </c>
      <c r="AY137" s="18" t="s">
        <v>152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8" t="s">
        <v>81</v>
      </c>
      <c r="BK137" s="229">
        <f>ROUND(I137*H137,2)</f>
        <v>0</v>
      </c>
      <c r="BL137" s="18" t="s">
        <v>157</v>
      </c>
      <c r="BM137" s="228" t="s">
        <v>2490</v>
      </c>
    </row>
    <row r="138" s="2" customFormat="1" ht="14.4" customHeight="1">
      <c r="A138" s="39"/>
      <c r="B138" s="40"/>
      <c r="C138" s="217" t="s">
        <v>199</v>
      </c>
      <c r="D138" s="217" t="s">
        <v>153</v>
      </c>
      <c r="E138" s="218" t="s">
        <v>916</v>
      </c>
      <c r="F138" s="219" t="s">
        <v>917</v>
      </c>
      <c r="G138" s="220" t="s">
        <v>185</v>
      </c>
      <c r="H138" s="221">
        <v>8</v>
      </c>
      <c r="I138" s="222"/>
      <c r="J138" s="223">
        <f>ROUND(I138*H138,2)</f>
        <v>0</v>
      </c>
      <c r="K138" s="219" t="s">
        <v>1</v>
      </c>
      <c r="L138" s="45"/>
      <c r="M138" s="224" t="s">
        <v>1</v>
      </c>
      <c r="N138" s="225" t="s">
        <v>38</v>
      </c>
      <c r="O138" s="92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8" t="s">
        <v>157</v>
      </c>
      <c r="AT138" s="228" t="s">
        <v>153</v>
      </c>
      <c r="AU138" s="228" t="s">
        <v>83</v>
      </c>
      <c r="AY138" s="18" t="s">
        <v>152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8" t="s">
        <v>81</v>
      </c>
      <c r="BK138" s="229">
        <f>ROUND(I138*H138,2)</f>
        <v>0</v>
      </c>
      <c r="BL138" s="18" t="s">
        <v>157</v>
      </c>
      <c r="BM138" s="228" t="s">
        <v>2491</v>
      </c>
    </row>
    <row r="139" s="2" customFormat="1" ht="14.4" customHeight="1">
      <c r="A139" s="39"/>
      <c r="B139" s="40"/>
      <c r="C139" s="217" t="s">
        <v>207</v>
      </c>
      <c r="D139" s="217" t="s">
        <v>153</v>
      </c>
      <c r="E139" s="218" t="s">
        <v>919</v>
      </c>
      <c r="F139" s="219" t="s">
        <v>920</v>
      </c>
      <c r="G139" s="220" t="s">
        <v>210</v>
      </c>
      <c r="H139" s="221">
        <v>1</v>
      </c>
      <c r="I139" s="222"/>
      <c r="J139" s="223">
        <f>ROUND(I139*H139,2)</f>
        <v>0</v>
      </c>
      <c r="K139" s="219" t="s">
        <v>1</v>
      </c>
      <c r="L139" s="45"/>
      <c r="M139" s="224" t="s">
        <v>1</v>
      </c>
      <c r="N139" s="225" t="s">
        <v>38</v>
      </c>
      <c r="O139" s="92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8" t="s">
        <v>157</v>
      </c>
      <c r="AT139" s="228" t="s">
        <v>153</v>
      </c>
      <c r="AU139" s="228" t="s">
        <v>83</v>
      </c>
      <c r="AY139" s="18" t="s">
        <v>152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8" t="s">
        <v>81</v>
      </c>
      <c r="BK139" s="229">
        <f>ROUND(I139*H139,2)</f>
        <v>0</v>
      </c>
      <c r="BL139" s="18" t="s">
        <v>157</v>
      </c>
      <c r="BM139" s="228" t="s">
        <v>2492</v>
      </c>
    </row>
    <row r="140" s="2" customFormat="1" ht="14.4" customHeight="1">
      <c r="A140" s="39"/>
      <c r="B140" s="40"/>
      <c r="C140" s="217" t="s">
        <v>212</v>
      </c>
      <c r="D140" s="217" t="s">
        <v>153</v>
      </c>
      <c r="E140" s="218" t="s">
        <v>922</v>
      </c>
      <c r="F140" s="219" t="s">
        <v>923</v>
      </c>
      <c r="G140" s="220" t="s">
        <v>210</v>
      </c>
      <c r="H140" s="221">
        <v>1</v>
      </c>
      <c r="I140" s="222"/>
      <c r="J140" s="223">
        <f>ROUND(I140*H140,2)</f>
        <v>0</v>
      </c>
      <c r="K140" s="219" t="s">
        <v>1</v>
      </c>
      <c r="L140" s="45"/>
      <c r="M140" s="224" t="s">
        <v>1</v>
      </c>
      <c r="N140" s="225" t="s">
        <v>38</v>
      </c>
      <c r="O140" s="92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8" t="s">
        <v>157</v>
      </c>
      <c r="AT140" s="228" t="s">
        <v>153</v>
      </c>
      <c r="AU140" s="228" t="s">
        <v>83</v>
      </c>
      <c r="AY140" s="18" t="s">
        <v>152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8" t="s">
        <v>81</v>
      </c>
      <c r="BK140" s="229">
        <f>ROUND(I140*H140,2)</f>
        <v>0</v>
      </c>
      <c r="BL140" s="18" t="s">
        <v>157</v>
      </c>
      <c r="BM140" s="228" t="s">
        <v>2493</v>
      </c>
    </row>
    <row r="141" s="2" customFormat="1" ht="14.4" customHeight="1">
      <c r="A141" s="39"/>
      <c r="B141" s="40"/>
      <c r="C141" s="217" t="s">
        <v>219</v>
      </c>
      <c r="D141" s="217" t="s">
        <v>153</v>
      </c>
      <c r="E141" s="218" t="s">
        <v>925</v>
      </c>
      <c r="F141" s="219" t="s">
        <v>926</v>
      </c>
      <c r="G141" s="220" t="s">
        <v>210</v>
      </c>
      <c r="H141" s="221">
        <v>1</v>
      </c>
      <c r="I141" s="222"/>
      <c r="J141" s="223">
        <f>ROUND(I141*H141,2)</f>
        <v>0</v>
      </c>
      <c r="K141" s="219" t="s">
        <v>1</v>
      </c>
      <c r="L141" s="45"/>
      <c r="M141" s="224" t="s">
        <v>1</v>
      </c>
      <c r="N141" s="225" t="s">
        <v>38</v>
      </c>
      <c r="O141" s="92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8" t="s">
        <v>157</v>
      </c>
      <c r="AT141" s="228" t="s">
        <v>153</v>
      </c>
      <c r="AU141" s="228" t="s">
        <v>83</v>
      </c>
      <c r="AY141" s="18" t="s">
        <v>152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8" t="s">
        <v>81</v>
      </c>
      <c r="BK141" s="229">
        <f>ROUND(I141*H141,2)</f>
        <v>0</v>
      </c>
      <c r="BL141" s="18" t="s">
        <v>157</v>
      </c>
      <c r="BM141" s="228" t="s">
        <v>2494</v>
      </c>
    </row>
    <row r="142" s="2" customFormat="1" ht="14.4" customHeight="1">
      <c r="A142" s="39"/>
      <c r="B142" s="40"/>
      <c r="C142" s="217" t="s">
        <v>8</v>
      </c>
      <c r="D142" s="217" t="s">
        <v>153</v>
      </c>
      <c r="E142" s="218" t="s">
        <v>928</v>
      </c>
      <c r="F142" s="219" t="s">
        <v>929</v>
      </c>
      <c r="G142" s="220" t="s">
        <v>930</v>
      </c>
      <c r="H142" s="221">
        <v>10</v>
      </c>
      <c r="I142" s="222"/>
      <c r="J142" s="223">
        <f>ROUND(I142*H142,2)</f>
        <v>0</v>
      </c>
      <c r="K142" s="219" t="s">
        <v>1</v>
      </c>
      <c r="L142" s="45"/>
      <c r="M142" s="224" t="s">
        <v>1</v>
      </c>
      <c r="N142" s="225" t="s">
        <v>38</v>
      </c>
      <c r="O142" s="92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8" t="s">
        <v>157</v>
      </c>
      <c r="AT142" s="228" t="s">
        <v>153</v>
      </c>
      <c r="AU142" s="228" t="s">
        <v>83</v>
      </c>
      <c r="AY142" s="18" t="s">
        <v>152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8" t="s">
        <v>81</v>
      </c>
      <c r="BK142" s="229">
        <f>ROUND(I142*H142,2)</f>
        <v>0</v>
      </c>
      <c r="BL142" s="18" t="s">
        <v>157</v>
      </c>
      <c r="BM142" s="228" t="s">
        <v>2495</v>
      </c>
    </row>
    <row r="143" s="14" customFormat="1">
      <c r="A143" s="14"/>
      <c r="B143" s="241"/>
      <c r="C143" s="242"/>
      <c r="D143" s="232" t="s">
        <v>195</v>
      </c>
      <c r="E143" s="242"/>
      <c r="F143" s="244" t="s">
        <v>932</v>
      </c>
      <c r="G143" s="242"/>
      <c r="H143" s="245">
        <v>10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1" t="s">
        <v>195</v>
      </c>
      <c r="AU143" s="251" t="s">
        <v>83</v>
      </c>
      <c r="AV143" s="14" t="s">
        <v>83</v>
      </c>
      <c r="AW143" s="14" t="s">
        <v>4</v>
      </c>
      <c r="AX143" s="14" t="s">
        <v>81</v>
      </c>
      <c r="AY143" s="251" t="s">
        <v>152</v>
      </c>
    </row>
    <row r="144" s="2" customFormat="1" ht="14.4" customHeight="1">
      <c r="A144" s="39"/>
      <c r="B144" s="40"/>
      <c r="C144" s="217" t="s">
        <v>176</v>
      </c>
      <c r="D144" s="217" t="s">
        <v>153</v>
      </c>
      <c r="E144" s="218" t="s">
        <v>933</v>
      </c>
      <c r="F144" s="219" t="s">
        <v>934</v>
      </c>
      <c r="G144" s="220" t="s">
        <v>210</v>
      </c>
      <c r="H144" s="221">
        <v>1</v>
      </c>
      <c r="I144" s="222"/>
      <c r="J144" s="223">
        <f>ROUND(I144*H144,2)</f>
        <v>0</v>
      </c>
      <c r="K144" s="219" t="s">
        <v>1</v>
      </c>
      <c r="L144" s="45"/>
      <c r="M144" s="224" t="s">
        <v>1</v>
      </c>
      <c r="N144" s="225" t="s">
        <v>38</v>
      </c>
      <c r="O144" s="92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8" t="s">
        <v>157</v>
      </c>
      <c r="AT144" s="228" t="s">
        <v>153</v>
      </c>
      <c r="AU144" s="228" t="s">
        <v>83</v>
      </c>
      <c r="AY144" s="18" t="s">
        <v>152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8" t="s">
        <v>81</v>
      </c>
      <c r="BK144" s="229">
        <f>ROUND(I144*H144,2)</f>
        <v>0</v>
      </c>
      <c r="BL144" s="18" t="s">
        <v>157</v>
      </c>
      <c r="BM144" s="228" t="s">
        <v>2496</v>
      </c>
    </row>
    <row r="145" s="2" customFormat="1" ht="24.15" customHeight="1">
      <c r="A145" s="39"/>
      <c r="B145" s="40"/>
      <c r="C145" s="217" t="s">
        <v>230</v>
      </c>
      <c r="D145" s="217" t="s">
        <v>153</v>
      </c>
      <c r="E145" s="218" t="s">
        <v>936</v>
      </c>
      <c r="F145" s="219" t="s">
        <v>937</v>
      </c>
      <c r="G145" s="220" t="s">
        <v>210</v>
      </c>
      <c r="H145" s="221">
        <v>1</v>
      </c>
      <c r="I145" s="222"/>
      <c r="J145" s="223">
        <f>ROUND(I145*H145,2)</f>
        <v>0</v>
      </c>
      <c r="K145" s="219" t="s">
        <v>1</v>
      </c>
      <c r="L145" s="45"/>
      <c r="M145" s="224" t="s">
        <v>1</v>
      </c>
      <c r="N145" s="225" t="s">
        <v>38</v>
      </c>
      <c r="O145" s="92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8" t="s">
        <v>157</v>
      </c>
      <c r="AT145" s="228" t="s">
        <v>153</v>
      </c>
      <c r="AU145" s="228" t="s">
        <v>83</v>
      </c>
      <c r="AY145" s="18" t="s">
        <v>152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8" t="s">
        <v>81</v>
      </c>
      <c r="BK145" s="229">
        <f>ROUND(I145*H145,2)</f>
        <v>0</v>
      </c>
      <c r="BL145" s="18" t="s">
        <v>157</v>
      </c>
      <c r="BM145" s="228" t="s">
        <v>2497</v>
      </c>
    </row>
    <row r="146" s="12" customFormat="1" ht="22.8" customHeight="1">
      <c r="A146" s="12"/>
      <c r="B146" s="203"/>
      <c r="C146" s="204"/>
      <c r="D146" s="205" t="s">
        <v>72</v>
      </c>
      <c r="E146" s="264" t="s">
        <v>1542</v>
      </c>
      <c r="F146" s="264" t="s">
        <v>1543</v>
      </c>
      <c r="G146" s="204"/>
      <c r="H146" s="204"/>
      <c r="I146" s="207"/>
      <c r="J146" s="265">
        <f>BK146</f>
        <v>0</v>
      </c>
      <c r="K146" s="204"/>
      <c r="L146" s="209"/>
      <c r="M146" s="210"/>
      <c r="N146" s="211"/>
      <c r="O146" s="211"/>
      <c r="P146" s="212">
        <f>SUM(P147:P152)</f>
        <v>0</v>
      </c>
      <c r="Q146" s="211"/>
      <c r="R146" s="212">
        <f>SUM(R147:R152)</f>
        <v>0</v>
      </c>
      <c r="S146" s="211"/>
      <c r="T146" s="213">
        <f>SUM(T147:T152)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81</v>
      </c>
      <c r="AT146" s="215" t="s">
        <v>72</v>
      </c>
      <c r="AU146" s="215" t="s">
        <v>81</v>
      </c>
      <c r="AY146" s="214" t="s">
        <v>152</v>
      </c>
      <c r="BK146" s="216">
        <f>SUM(BK147:BK152)</f>
        <v>0</v>
      </c>
    </row>
    <row r="147" s="2" customFormat="1" ht="14.4" customHeight="1">
      <c r="A147" s="39"/>
      <c r="B147" s="40"/>
      <c r="C147" s="217" t="s">
        <v>235</v>
      </c>
      <c r="D147" s="217" t="s">
        <v>153</v>
      </c>
      <c r="E147" s="218" t="s">
        <v>1544</v>
      </c>
      <c r="F147" s="219" t="s">
        <v>1545</v>
      </c>
      <c r="G147" s="220" t="s">
        <v>185</v>
      </c>
      <c r="H147" s="221">
        <v>24</v>
      </c>
      <c r="I147" s="222"/>
      <c r="J147" s="223">
        <f>ROUND(I147*H147,2)</f>
        <v>0</v>
      </c>
      <c r="K147" s="219" t="s">
        <v>1</v>
      </c>
      <c r="L147" s="45"/>
      <c r="M147" s="224" t="s">
        <v>1</v>
      </c>
      <c r="N147" s="225" t="s">
        <v>38</v>
      </c>
      <c r="O147" s="92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8" t="s">
        <v>157</v>
      </c>
      <c r="AT147" s="228" t="s">
        <v>153</v>
      </c>
      <c r="AU147" s="228" t="s">
        <v>83</v>
      </c>
      <c r="AY147" s="18" t="s">
        <v>152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8" t="s">
        <v>81</v>
      </c>
      <c r="BK147" s="229">
        <f>ROUND(I147*H147,2)</f>
        <v>0</v>
      </c>
      <c r="BL147" s="18" t="s">
        <v>157</v>
      </c>
      <c r="BM147" s="228" t="s">
        <v>2498</v>
      </c>
    </row>
    <row r="148" s="2" customFormat="1" ht="14.4" customHeight="1">
      <c r="A148" s="39"/>
      <c r="B148" s="40"/>
      <c r="C148" s="217" t="s">
        <v>241</v>
      </c>
      <c r="D148" s="217" t="s">
        <v>153</v>
      </c>
      <c r="E148" s="218" t="s">
        <v>1547</v>
      </c>
      <c r="F148" s="219" t="s">
        <v>1548</v>
      </c>
      <c r="G148" s="220" t="s">
        <v>181</v>
      </c>
      <c r="H148" s="221">
        <v>315</v>
      </c>
      <c r="I148" s="222"/>
      <c r="J148" s="223">
        <f>ROUND(I148*H148,2)</f>
        <v>0</v>
      </c>
      <c r="K148" s="219" t="s">
        <v>1</v>
      </c>
      <c r="L148" s="45"/>
      <c r="M148" s="224" t="s">
        <v>1</v>
      </c>
      <c r="N148" s="225" t="s">
        <v>38</v>
      </c>
      <c r="O148" s="92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8" t="s">
        <v>157</v>
      </c>
      <c r="AT148" s="228" t="s">
        <v>153</v>
      </c>
      <c r="AU148" s="228" t="s">
        <v>83</v>
      </c>
      <c r="AY148" s="18" t="s">
        <v>152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8" t="s">
        <v>81</v>
      </c>
      <c r="BK148" s="229">
        <f>ROUND(I148*H148,2)</f>
        <v>0</v>
      </c>
      <c r="BL148" s="18" t="s">
        <v>157</v>
      </c>
      <c r="BM148" s="228" t="s">
        <v>2499</v>
      </c>
    </row>
    <row r="149" s="2" customFormat="1" ht="24.15" customHeight="1">
      <c r="A149" s="39"/>
      <c r="B149" s="40"/>
      <c r="C149" s="217" t="s">
        <v>222</v>
      </c>
      <c r="D149" s="217" t="s">
        <v>153</v>
      </c>
      <c r="E149" s="218" t="s">
        <v>1550</v>
      </c>
      <c r="F149" s="219" t="s">
        <v>1551</v>
      </c>
      <c r="G149" s="220" t="s">
        <v>185</v>
      </c>
      <c r="H149" s="221">
        <v>24</v>
      </c>
      <c r="I149" s="222"/>
      <c r="J149" s="223">
        <f>ROUND(I149*H149,2)</f>
        <v>0</v>
      </c>
      <c r="K149" s="219" t="s">
        <v>1</v>
      </c>
      <c r="L149" s="45"/>
      <c r="M149" s="224" t="s">
        <v>1</v>
      </c>
      <c r="N149" s="225" t="s">
        <v>38</v>
      </c>
      <c r="O149" s="92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8" t="s">
        <v>157</v>
      </c>
      <c r="AT149" s="228" t="s">
        <v>153</v>
      </c>
      <c r="AU149" s="228" t="s">
        <v>83</v>
      </c>
      <c r="AY149" s="18" t="s">
        <v>152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8" t="s">
        <v>81</v>
      </c>
      <c r="BK149" s="229">
        <f>ROUND(I149*H149,2)</f>
        <v>0</v>
      </c>
      <c r="BL149" s="18" t="s">
        <v>157</v>
      </c>
      <c r="BM149" s="228" t="s">
        <v>2500</v>
      </c>
    </row>
    <row r="150" s="2" customFormat="1" ht="14.4" customHeight="1">
      <c r="A150" s="39"/>
      <c r="B150" s="40"/>
      <c r="C150" s="217" t="s">
        <v>7</v>
      </c>
      <c r="D150" s="217" t="s">
        <v>153</v>
      </c>
      <c r="E150" s="218" t="s">
        <v>1553</v>
      </c>
      <c r="F150" s="219" t="s">
        <v>1554</v>
      </c>
      <c r="G150" s="220" t="s">
        <v>181</v>
      </c>
      <c r="H150" s="221">
        <v>315</v>
      </c>
      <c r="I150" s="222"/>
      <c r="J150" s="223">
        <f>ROUND(I150*H150,2)</f>
        <v>0</v>
      </c>
      <c r="K150" s="219" t="s">
        <v>1</v>
      </c>
      <c r="L150" s="45"/>
      <c r="M150" s="224" t="s">
        <v>1</v>
      </c>
      <c r="N150" s="225" t="s">
        <v>38</v>
      </c>
      <c r="O150" s="92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8" t="s">
        <v>157</v>
      </c>
      <c r="AT150" s="228" t="s">
        <v>153</v>
      </c>
      <c r="AU150" s="228" t="s">
        <v>83</v>
      </c>
      <c r="AY150" s="18" t="s">
        <v>152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8" t="s">
        <v>81</v>
      </c>
      <c r="BK150" s="229">
        <f>ROUND(I150*H150,2)</f>
        <v>0</v>
      </c>
      <c r="BL150" s="18" t="s">
        <v>157</v>
      </c>
      <c r="BM150" s="228" t="s">
        <v>2501</v>
      </c>
    </row>
    <row r="151" s="2" customFormat="1" ht="14.4" customHeight="1">
      <c r="A151" s="39"/>
      <c r="B151" s="40"/>
      <c r="C151" s="217" t="s">
        <v>226</v>
      </c>
      <c r="D151" s="217" t="s">
        <v>153</v>
      </c>
      <c r="E151" s="218" t="s">
        <v>1556</v>
      </c>
      <c r="F151" s="219" t="s">
        <v>1557</v>
      </c>
      <c r="G151" s="220" t="s">
        <v>185</v>
      </c>
      <c r="H151" s="221">
        <v>3</v>
      </c>
      <c r="I151" s="222"/>
      <c r="J151" s="223">
        <f>ROUND(I151*H151,2)</f>
        <v>0</v>
      </c>
      <c r="K151" s="219" t="s">
        <v>1</v>
      </c>
      <c r="L151" s="45"/>
      <c r="M151" s="224" t="s">
        <v>1</v>
      </c>
      <c r="N151" s="225" t="s">
        <v>38</v>
      </c>
      <c r="O151" s="92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8" t="s">
        <v>157</v>
      </c>
      <c r="AT151" s="228" t="s">
        <v>153</v>
      </c>
      <c r="AU151" s="228" t="s">
        <v>83</v>
      </c>
      <c r="AY151" s="18" t="s">
        <v>152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8" t="s">
        <v>81</v>
      </c>
      <c r="BK151" s="229">
        <f>ROUND(I151*H151,2)</f>
        <v>0</v>
      </c>
      <c r="BL151" s="18" t="s">
        <v>157</v>
      </c>
      <c r="BM151" s="228" t="s">
        <v>2502</v>
      </c>
    </row>
    <row r="152" s="2" customFormat="1" ht="14.4" customHeight="1">
      <c r="A152" s="39"/>
      <c r="B152" s="40"/>
      <c r="C152" s="217" t="s">
        <v>260</v>
      </c>
      <c r="D152" s="217" t="s">
        <v>153</v>
      </c>
      <c r="E152" s="218" t="s">
        <v>1559</v>
      </c>
      <c r="F152" s="219" t="s">
        <v>1560</v>
      </c>
      <c r="G152" s="220" t="s">
        <v>210</v>
      </c>
      <c r="H152" s="221">
        <v>1</v>
      </c>
      <c r="I152" s="222"/>
      <c r="J152" s="223">
        <f>ROUND(I152*H152,2)</f>
        <v>0</v>
      </c>
      <c r="K152" s="219" t="s">
        <v>1</v>
      </c>
      <c r="L152" s="45"/>
      <c r="M152" s="266" t="s">
        <v>1</v>
      </c>
      <c r="N152" s="267" t="s">
        <v>38</v>
      </c>
      <c r="O152" s="268"/>
      <c r="P152" s="269">
        <f>O152*H152</f>
        <v>0</v>
      </c>
      <c r="Q152" s="269">
        <v>0</v>
      </c>
      <c r="R152" s="269">
        <f>Q152*H152</f>
        <v>0</v>
      </c>
      <c r="S152" s="269">
        <v>0</v>
      </c>
      <c r="T152" s="27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8" t="s">
        <v>157</v>
      </c>
      <c r="AT152" s="228" t="s">
        <v>153</v>
      </c>
      <c r="AU152" s="228" t="s">
        <v>83</v>
      </c>
      <c r="AY152" s="18" t="s">
        <v>152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8" t="s">
        <v>81</v>
      </c>
      <c r="BK152" s="229">
        <f>ROUND(I152*H152,2)</f>
        <v>0</v>
      </c>
      <c r="BL152" s="18" t="s">
        <v>157</v>
      </c>
      <c r="BM152" s="228" t="s">
        <v>2503</v>
      </c>
    </row>
    <row r="153" s="2" customFormat="1" ht="6.96" customHeight="1">
      <c r="A153" s="39"/>
      <c r="B153" s="67"/>
      <c r="C153" s="68"/>
      <c r="D153" s="68"/>
      <c r="E153" s="68"/>
      <c r="F153" s="68"/>
      <c r="G153" s="68"/>
      <c r="H153" s="68"/>
      <c r="I153" s="68"/>
      <c r="J153" s="68"/>
      <c r="K153" s="68"/>
      <c r="L153" s="45"/>
      <c r="M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</row>
  </sheetData>
  <sheetProtection sheet="1" autoFilter="0" formatColumns="0" formatRows="0" objects="1" scenarios="1" spinCount="100000" saltValue="6fNo4HQVjAqAVW9nxWN2uVV7ryMb4YhPf12wJlIOXoig56MqVFro4jn+eQh5pkdZtng2Esho5ugEdPqUk3MtZA==" hashValue="1iQK2buGA2Zd8vrZy8rLjOAH+Km9dBOOeAbXGTmVBPG33XhLbe9O8HhaQSMF8FLojb8zLZOctIRO+ayAdrb6IA==" algorithmName="SHA-512" password="CC35"/>
  <autoFilter ref="C121:K15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Stavební úpravy SPŠ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27. 1. 2020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ROUND(J134,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ROUND((SUM(BE134:BE460)),  2)</f>
        <v>0</v>
      </c>
      <c r="G33" s="39"/>
      <c r="H33" s="39"/>
      <c r="I33" s="156">
        <v>0.20999999999999999</v>
      </c>
      <c r="J33" s="155">
        <f>ROUND(((SUM(BE134:BE460))*I33),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ROUND((SUM(BF134:BF460)),  2)</f>
        <v>0</v>
      </c>
      <c r="G34" s="39"/>
      <c r="H34" s="39"/>
      <c r="I34" s="156">
        <v>0.14999999999999999</v>
      </c>
      <c r="J34" s="155">
        <f>ROUND(((SUM(BF134:BF460))*I34),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ROUND((SUM(BG134:BG460)),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ROUND((SUM(BH134:BH460)),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ROUND((SUM(BI134:BI460)),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Stavební úpravy SPŠ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01 - Objekt A - stavební řešení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27. 1. 2020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J134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119</v>
      </c>
      <c r="E97" s="183"/>
      <c r="F97" s="183"/>
      <c r="G97" s="183"/>
      <c r="H97" s="183"/>
      <c r="I97" s="183"/>
      <c r="J97" s="184">
        <f>J135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120</v>
      </c>
      <c r="E98" s="183"/>
      <c r="F98" s="183"/>
      <c r="G98" s="183"/>
      <c r="H98" s="183"/>
      <c r="I98" s="183"/>
      <c r="J98" s="184">
        <f>J151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121</v>
      </c>
      <c r="E99" s="183"/>
      <c r="F99" s="183"/>
      <c r="G99" s="183"/>
      <c r="H99" s="183"/>
      <c r="I99" s="183"/>
      <c r="J99" s="184">
        <f>J165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122</v>
      </c>
      <c r="E100" s="183"/>
      <c r="F100" s="183"/>
      <c r="G100" s="183"/>
      <c r="H100" s="183"/>
      <c r="I100" s="183"/>
      <c r="J100" s="184">
        <f>J171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123</v>
      </c>
      <c r="E101" s="183"/>
      <c r="F101" s="183"/>
      <c r="G101" s="183"/>
      <c r="H101" s="183"/>
      <c r="I101" s="183"/>
      <c r="J101" s="184">
        <f>J268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0"/>
      <c r="C102" s="181"/>
      <c r="D102" s="182" t="s">
        <v>124</v>
      </c>
      <c r="E102" s="183"/>
      <c r="F102" s="183"/>
      <c r="G102" s="183"/>
      <c r="H102" s="183"/>
      <c r="I102" s="183"/>
      <c r="J102" s="184">
        <f>J284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0"/>
      <c r="C103" s="181"/>
      <c r="D103" s="182" t="s">
        <v>125</v>
      </c>
      <c r="E103" s="183"/>
      <c r="F103" s="183"/>
      <c r="G103" s="183"/>
      <c r="H103" s="183"/>
      <c r="I103" s="183"/>
      <c r="J103" s="184">
        <f>J316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0"/>
      <c r="C104" s="181"/>
      <c r="D104" s="182" t="s">
        <v>126</v>
      </c>
      <c r="E104" s="183"/>
      <c r="F104" s="183"/>
      <c r="G104" s="183"/>
      <c r="H104" s="183"/>
      <c r="I104" s="183"/>
      <c r="J104" s="184">
        <f>J330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0"/>
      <c r="C105" s="181"/>
      <c r="D105" s="182" t="s">
        <v>127</v>
      </c>
      <c r="E105" s="183"/>
      <c r="F105" s="183"/>
      <c r="G105" s="183"/>
      <c r="H105" s="183"/>
      <c r="I105" s="183"/>
      <c r="J105" s="184">
        <f>J334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0"/>
      <c r="C106" s="181"/>
      <c r="D106" s="182" t="s">
        <v>128</v>
      </c>
      <c r="E106" s="183"/>
      <c r="F106" s="183"/>
      <c r="G106" s="183"/>
      <c r="H106" s="183"/>
      <c r="I106" s="183"/>
      <c r="J106" s="184">
        <f>J344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0"/>
      <c r="C107" s="181"/>
      <c r="D107" s="182" t="s">
        <v>129</v>
      </c>
      <c r="E107" s="183"/>
      <c r="F107" s="183"/>
      <c r="G107" s="183"/>
      <c r="H107" s="183"/>
      <c r="I107" s="183"/>
      <c r="J107" s="184">
        <f>J385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0"/>
      <c r="C108" s="181"/>
      <c r="D108" s="182" t="s">
        <v>130</v>
      </c>
      <c r="E108" s="183"/>
      <c r="F108" s="183"/>
      <c r="G108" s="183"/>
      <c r="H108" s="183"/>
      <c r="I108" s="183"/>
      <c r="J108" s="184">
        <f>J415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0"/>
      <c r="C109" s="181"/>
      <c r="D109" s="182" t="s">
        <v>131</v>
      </c>
      <c r="E109" s="183"/>
      <c r="F109" s="183"/>
      <c r="G109" s="183"/>
      <c r="H109" s="183"/>
      <c r="I109" s="183"/>
      <c r="J109" s="184">
        <f>J430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80"/>
      <c r="C110" s="181"/>
      <c r="D110" s="182" t="s">
        <v>132</v>
      </c>
      <c r="E110" s="183"/>
      <c r="F110" s="183"/>
      <c r="G110" s="183"/>
      <c r="H110" s="183"/>
      <c r="I110" s="183"/>
      <c r="J110" s="184">
        <f>J435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80"/>
      <c r="C111" s="181"/>
      <c r="D111" s="182" t="s">
        <v>133</v>
      </c>
      <c r="E111" s="183"/>
      <c r="F111" s="183"/>
      <c r="G111" s="183"/>
      <c r="H111" s="183"/>
      <c r="I111" s="183"/>
      <c r="J111" s="184">
        <f>J445</f>
        <v>0</v>
      </c>
      <c r="K111" s="181"/>
      <c r="L111" s="185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6"/>
      <c r="C112" s="187"/>
      <c r="D112" s="188" t="s">
        <v>134</v>
      </c>
      <c r="E112" s="189"/>
      <c r="F112" s="189"/>
      <c r="G112" s="189"/>
      <c r="H112" s="189"/>
      <c r="I112" s="189"/>
      <c r="J112" s="190">
        <f>J446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86"/>
      <c r="C113" s="187"/>
      <c r="D113" s="188" t="s">
        <v>135</v>
      </c>
      <c r="E113" s="189"/>
      <c r="F113" s="189"/>
      <c r="G113" s="189"/>
      <c r="H113" s="189"/>
      <c r="I113" s="189"/>
      <c r="J113" s="190">
        <f>J448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4.88" customHeight="1">
      <c r="A114" s="10"/>
      <c r="B114" s="186"/>
      <c r="C114" s="187"/>
      <c r="D114" s="188" t="s">
        <v>136</v>
      </c>
      <c r="E114" s="189"/>
      <c r="F114" s="189"/>
      <c r="G114" s="189"/>
      <c r="H114" s="189"/>
      <c r="I114" s="189"/>
      <c r="J114" s="190">
        <f>J457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137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75" t="str">
        <f>E7</f>
        <v>Stavební úpravy SPŠ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112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E9</f>
        <v>SO 01 - Objekt A - stavební řešení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20</v>
      </c>
      <c r="D128" s="41"/>
      <c r="E128" s="41"/>
      <c r="F128" s="28" t="str">
        <f>F12</f>
        <v xml:space="preserve"> </v>
      </c>
      <c r="G128" s="41"/>
      <c r="H128" s="41"/>
      <c r="I128" s="33" t="s">
        <v>22</v>
      </c>
      <c r="J128" s="80" t="str">
        <f>IF(J12="","",J12)</f>
        <v>27. 1. 2020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24</v>
      </c>
      <c r="D130" s="41"/>
      <c r="E130" s="41"/>
      <c r="F130" s="28" t="str">
        <f>E15</f>
        <v xml:space="preserve"> </v>
      </c>
      <c r="G130" s="41"/>
      <c r="H130" s="41"/>
      <c r="I130" s="33" t="s">
        <v>29</v>
      </c>
      <c r="J130" s="37" t="str">
        <f>E21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27</v>
      </c>
      <c r="D131" s="41"/>
      <c r="E131" s="41"/>
      <c r="F131" s="28" t="str">
        <f>IF(E18="","",E18)</f>
        <v>Vyplň údaj</v>
      </c>
      <c r="G131" s="41"/>
      <c r="H131" s="41"/>
      <c r="I131" s="33" t="s">
        <v>31</v>
      </c>
      <c r="J131" s="37" t="str">
        <f>E24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192"/>
      <c r="B133" s="193"/>
      <c r="C133" s="194" t="s">
        <v>138</v>
      </c>
      <c r="D133" s="195" t="s">
        <v>58</v>
      </c>
      <c r="E133" s="195" t="s">
        <v>54</v>
      </c>
      <c r="F133" s="195" t="s">
        <v>55</v>
      </c>
      <c r="G133" s="195" t="s">
        <v>139</v>
      </c>
      <c r="H133" s="195" t="s">
        <v>140</v>
      </c>
      <c r="I133" s="195" t="s">
        <v>141</v>
      </c>
      <c r="J133" s="195" t="s">
        <v>116</v>
      </c>
      <c r="K133" s="196" t="s">
        <v>142</v>
      </c>
      <c r="L133" s="197"/>
      <c r="M133" s="101" t="s">
        <v>1</v>
      </c>
      <c r="N133" s="102" t="s">
        <v>37</v>
      </c>
      <c r="O133" s="102" t="s">
        <v>143</v>
      </c>
      <c r="P133" s="102" t="s">
        <v>144</v>
      </c>
      <c r="Q133" s="102" t="s">
        <v>145</v>
      </c>
      <c r="R133" s="102" t="s">
        <v>146</v>
      </c>
      <c r="S133" s="102" t="s">
        <v>147</v>
      </c>
      <c r="T133" s="103" t="s">
        <v>148</v>
      </c>
      <c r="U133" s="192"/>
      <c r="V133" s="192"/>
      <c r="W133" s="192"/>
      <c r="X133" s="192"/>
      <c r="Y133" s="192"/>
      <c r="Z133" s="192"/>
      <c r="AA133" s="192"/>
      <c r="AB133" s="192"/>
      <c r="AC133" s="192"/>
      <c r="AD133" s="192"/>
      <c r="AE133" s="192"/>
    </row>
    <row r="134" s="2" customFormat="1" ht="22.8" customHeight="1">
      <c r="A134" s="39"/>
      <c r="B134" s="40"/>
      <c r="C134" s="108" t="s">
        <v>149</v>
      </c>
      <c r="D134" s="41"/>
      <c r="E134" s="41"/>
      <c r="F134" s="41"/>
      <c r="G134" s="41"/>
      <c r="H134" s="41"/>
      <c r="I134" s="41"/>
      <c r="J134" s="198">
        <f>BK134</f>
        <v>0</v>
      </c>
      <c r="K134" s="41"/>
      <c r="L134" s="45"/>
      <c r="M134" s="104"/>
      <c r="N134" s="199"/>
      <c r="O134" s="105"/>
      <c r="P134" s="200">
        <f>P135+P151+P165+P171+P268+P284+P316+P330+P334+P344+P385+P415+P430+P435+P445</f>
        <v>0</v>
      </c>
      <c r="Q134" s="105"/>
      <c r="R134" s="200">
        <f>R135+R151+R165+R171+R268+R284+R316+R330+R334+R344+R385+R415+R430+R435+R445</f>
        <v>26.060699570000001</v>
      </c>
      <c r="S134" s="105"/>
      <c r="T134" s="201">
        <f>T135+T151+T165+T171+T268+T284+T316+T330+T334+T344+T385+T415+T430+T435+T445</f>
        <v>8.8606280000000002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72</v>
      </c>
      <c r="AU134" s="18" t="s">
        <v>118</v>
      </c>
      <c r="BK134" s="202">
        <f>BK135+BK151+BK165+BK171+BK268+BK284+BK316+BK330+BK334+BK344+BK385+BK415+BK430+BK435+BK445</f>
        <v>0</v>
      </c>
    </row>
    <row r="135" s="12" customFormat="1" ht="25.92" customHeight="1">
      <c r="A135" s="12"/>
      <c r="B135" s="203"/>
      <c r="C135" s="204"/>
      <c r="D135" s="205" t="s">
        <v>72</v>
      </c>
      <c r="E135" s="206" t="s">
        <v>150</v>
      </c>
      <c r="F135" s="206" t="s">
        <v>151</v>
      </c>
      <c r="G135" s="204"/>
      <c r="H135" s="204"/>
      <c r="I135" s="207"/>
      <c r="J135" s="208">
        <f>BK135</f>
        <v>0</v>
      </c>
      <c r="K135" s="204"/>
      <c r="L135" s="209"/>
      <c r="M135" s="210"/>
      <c r="N135" s="211"/>
      <c r="O135" s="211"/>
      <c r="P135" s="212">
        <f>SUM(P136:P150)</f>
        <v>0</v>
      </c>
      <c r="Q135" s="211"/>
      <c r="R135" s="212">
        <f>SUM(R136:R150)</f>
        <v>0.0090750000000000015</v>
      </c>
      <c r="S135" s="211"/>
      <c r="T135" s="213">
        <f>SUM(T136:T150)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81</v>
      </c>
      <c r="AT135" s="215" t="s">
        <v>72</v>
      </c>
      <c r="AU135" s="215" t="s">
        <v>73</v>
      </c>
      <c r="AY135" s="214" t="s">
        <v>152</v>
      </c>
      <c r="BK135" s="216">
        <f>SUM(BK136:BK150)</f>
        <v>0</v>
      </c>
    </row>
    <row r="136" s="2" customFormat="1" ht="14.4" customHeight="1">
      <c r="A136" s="39"/>
      <c r="B136" s="40"/>
      <c r="C136" s="217" t="s">
        <v>81</v>
      </c>
      <c r="D136" s="217" t="s">
        <v>153</v>
      </c>
      <c r="E136" s="218" t="s">
        <v>154</v>
      </c>
      <c r="F136" s="219" t="s">
        <v>155</v>
      </c>
      <c r="G136" s="220" t="s">
        <v>156</v>
      </c>
      <c r="H136" s="221">
        <v>0.90000000000000002</v>
      </c>
      <c r="I136" s="222"/>
      <c r="J136" s="223">
        <f>ROUND(I136*H136,2)</f>
        <v>0</v>
      </c>
      <c r="K136" s="219" t="s">
        <v>1</v>
      </c>
      <c r="L136" s="45"/>
      <c r="M136" s="224" t="s">
        <v>1</v>
      </c>
      <c r="N136" s="225" t="s">
        <v>38</v>
      </c>
      <c r="O136" s="92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8" t="s">
        <v>157</v>
      </c>
      <c r="AT136" s="228" t="s">
        <v>153</v>
      </c>
      <c r="AU136" s="228" t="s">
        <v>81</v>
      </c>
      <c r="AY136" s="18" t="s">
        <v>152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8" t="s">
        <v>81</v>
      </c>
      <c r="BK136" s="229">
        <f>ROUND(I136*H136,2)</f>
        <v>0</v>
      </c>
      <c r="BL136" s="18" t="s">
        <v>157</v>
      </c>
      <c r="BM136" s="228" t="s">
        <v>83</v>
      </c>
    </row>
    <row r="137" s="2" customFormat="1" ht="14.4" customHeight="1">
      <c r="A137" s="39"/>
      <c r="B137" s="40"/>
      <c r="C137" s="217" t="s">
        <v>83</v>
      </c>
      <c r="D137" s="217" t="s">
        <v>153</v>
      </c>
      <c r="E137" s="218" t="s">
        <v>158</v>
      </c>
      <c r="F137" s="219" t="s">
        <v>159</v>
      </c>
      <c r="G137" s="220" t="s">
        <v>156</v>
      </c>
      <c r="H137" s="221">
        <v>0.90000000000000002</v>
      </c>
      <c r="I137" s="222"/>
      <c r="J137" s="223">
        <f>ROUND(I137*H137,2)</f>
        <v>0</v>
      </c>
      <c r="K137" s="219" t="s">
        <v>160</v>
      </c>
      <c r="L137" s="45"/>
      <c r="M137" s="224" t="s">
        <v>1</v>
      </c>
      <c r="N137" s="225" t="s">
        <v>38</v>
      </c>
      <c r="O137" s="92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8" t="s">
        <v>157</v>
      </c>
      <c r="AT137" s="228" t="s">
        <v>153</v>
      </c>
      <c r="AU137" s="228" t="s">
        <v>81</v>
      </c>
      <c r="AY137" s="18" t="s">
        <v>152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8" t="s">
        <v>81</v>
      </c>
      <c r="BK137" s="229">
        <f>ROUND(I137*H137,2)</f>
        <v>0</v>
      </c>
      <c r="BL137" s="18" t="s">
        <v>157</v>
      </c>
      <c r="BM137" s="228" t="s">
        <v>157</v>
      </c>
    </row>
    <row r="138" s="2" customFormat="1" ht="24.15" customHeight="1">
      <c r="A138" s="39"/>
      <c r="B138" s="40"/>
      <c r="C138" s="217" t="s">
        <v>161</v>
      </c>
      <c r="D138" s="217" t="s">
        <v>153</v>
      </c>
      <c r="E138" s="218" t="s">
        <v>162</v>
      </c>
      <c r="F138" s="219" t="s">
        <v>163</v>
      </c>
      <c r="G138" s="220" t="s">
        <v>156</v>
      </c>
      <c r="H138" s="221">
        <v>0.90000000000000002</v>
      </c>
      <c r="I138" s="222"/>
      <c r="J138" s="223">
        <f>ROUND(I138*H138,2)</f>
        <v>0</v>
      </c>
      <c r="K138" s="219" t="s">
        <v>160</v>
      </c>
      <c r="L138" s="45"/>
      <c r="M138" s="224" t="s">
        <v>1</v>
      </c>
      <c r="N138" s="225" t="s">
        <v>38</v>
      </c>
      <c r="O138" s="92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8" t="s">
        <v>157</v>
      </c>
      <c r="AT138" s="228" t="s">
        <v>153</v>
      </c>
      <c r="AU138" s="228" t="s">
        <v>81</v>
      </c>
      <c r="AY138" s="18" t="s">
        <v>152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8" t="s">
        <v>81</v>
      </c>
      <c r="BK138" s="229">
        <f>ROUND(I138*H138,2)</f>
        <v>0</v>
      </c>
      <c r="BL138" s="18" t="s">
        <v>157</v>
      </c>
      <c r="BM138" s="228" t="s">
        <v>164</v>
      </c>
    </row>
    <row r="139" s="2" customFormat="1" ht="14.4" customHeight="1">
      <c r="A139" s="39"/>
      <c r="B139" s="40"/>
      <c r="C139" s="217" t="s">
        <v>157</v>
      </c>
      <c r="D139" s="217" t="s">
        <v>153</v>
      </c>
      <c r="E139" s="218" t="s">
        <v>165</v>
      </c>
      <c r="F139" s="219" t="s">
        <v>166</v>
      </c>
      <c r="G139" s="220" t="s">
        <v>156</v>
      </c>
      <c r="H139" s="221">
        <v>0.90000000000000002</v>
      </c>
      <c r="I139" s="222"/>
      <c r="J139" s="223">
        <f>ROUND(I139*H139,2)</f>
        <v>0</v>
      </c>
      <c r="K139" s="219" t="s">
        <v>160</v>
      </c>
      <c r="L139" s="45"/>
      <c r="M139" s="224" t="s">
        <v>1</v>
      </c>
      <c r="N139" s="225" t="s">
        <v>38</v>
      </c>
      <c r="O139" s="92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8" t="s">
        <v>157</v>
      </c>
      <c r="AT139" s="228" t="s">
        <v>153</v>
      </c>
      <c r="AU139" s="228" t="s">
        <v>81</v>
      </c>
      <c r="AY139" s="18" t="s">
        <v>152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8" t="s">
        <v>81</v>
      </c>
      <c r="BK139" s="229">
        <f>ROUND(I139*H139,2)</f>
        <v>0</v>
      </c>
      <c r="BL139" s="18" t="s">
        <v>157</v>
      </c>
      <c r="BM139" s="228" t="s">
        <v>167</v>
      </c>
    </row>
    <row r="140" s="2" customFormat="1" ht="14.4" customHeight="1">
      <c r="A140" s="39"/>
      <c r="B140" s="40"/>
      <c r="C140" s="217" t="s">
        <v>168</v>
      </c>
      <c r="D140" s="217" t="s">
        <v>153</v>
      </c>
      <c r="E140" s="218" t="s">
        <v>169</v>
      </c>
      <c r="F140" s="219" t="s">
        <v>170</v>
      </c>
      <c r="G140" s="220" t="s">
        <v>171</v>
      </c>
      <c r="H140" s="221">
        <v>1.6200000000000001</v>
      </c>
      <c r="I140" s="222"/>
      <c r="J140" s="223">
        <f>ROUND(I140*H140,2)</f>
        <v>0</v>
      </c>
      <c r="K140" s="219" t="s">
        <v>160</v>
      </c>
      <c r="L140" s="45"/>
      <c r="M140" s="224" t="s">
        <v>1</v>
      </c>
      <c r="N140" s="225" t="s">
        <v>38</v>
      </c>
      <c r="O140" s="92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8" t="s">
        <v>157</v>
      </c>
      <c r="AT140" s="228" t="s">
        <v>153</v>
      </c>
      <c r="AU140" s="228" t="s">
        <v>81</v>
      </c>
      <c r="AY140" s="18" t="s">
        <v>152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8" t="s">
        <v>81</v>
      </c>
      <c r="BK140" s="229">
        <f>ROUND(I140*H140,2)</f>
        <v>0</v>
      </c>
      <c r="BL140" s="18" t="s">
        <v>157</v>
      </c>
      <c r="BM140" s="228" t="s">
        <v>172</v>
      </c>
    </row>
    <row r="141" s="2" customFormat="1" ht="24.15" customHeight="1">
      <c r="A141" s="39"/>
      <c r="B141" s="40"/>
      <c r="C141" s="217" t="s">
        <v>164</v>
      </c>
      <c r="D141" s="217" t="s">
        <v>153</v>
      </c>
      <c r="E141" s="218" t="s">
        <v>173</v>
      </c>
      <c r="F141" s="219" t="s">
        <v>174</v>
      </c>
      <c r="G141" s="220" t="s">
        <v>175</v>
      </c>
      <c r="H141" s="221">
        <v>7.5</v>
      </c>
      <c r="I141" s="222"/>
      <c r="J141" s="223">
        <f>ROUND(I141*H141,2)</f>
        <v>0</v>
      </c>
      <c r="K141" s="219" t="s">
        <v>160</v>
      </c>
      <c r="L141" s="45"/>
      <c r="M141" s="224" t="s">
        <v>1</v>
      </c>
      <c r="N141" s="225" t="s">
        <v>38</v>
      </c>
      <c r="O141" s="92"/>
      <c r="P141" s="226">
        <f>O141*H141</f>
        <v>0</v>
      </c>
      <c r="Q141" s="226">
        <v>0.00079000000000000001</v>
      </c>
      <c r="R141" s="226">
        <f>Q141*H141</f>
        <v>0.0059249999999999997</v>
      </c>
      <c r="S141" s="226">
        <v>0</v>
      </c>
      <c r="T141" s="22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8" t="s">
        <v>176</v>
      </c>
      <c r="AT141" s="228" t="s">
        <v>153</v>
      </c>
      <c r="AU141" s="228" t="s">
        <v>81</v>
      </c>
      <c r="AY141" s="18" t="s">
        <v>152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8" t="s">
        <v>81</v>
      </c>
      <c r="BK141" s="229">
        <f>ROUND(I141*H141,2)</f>
        <v>0</v>
      </c>
      <c r="BL141" s="18" t="s">
        <v>176</v>
      </c>
      <c r="BM141" s="228" t="s">
        <v>177</v>
      </c>
    </row>
    <row r="142" s="2" customFormat="1" ht="24.15" customHeight="1">
      <c r="A142" s="39"/>
      <c r="B142" s="40"/>
      <c r="C142" s="217" t="s">
        <v>178</v>
      </c>
      <c r="D142" s="217" t="s">
        <v>153</v>
      </c>
      <c r="E142" s="218" t="s">
        <v>179</v>
      </c>
      <c r="F142" s="219" t="s">
        <v>180</v>
      </c>
      <c r="G142" s="220" t="s">
        <v>181</v>
      </c>
      <c r="H142" s="221">
        <v>7.5</v>
      </c>
      <c r="I142" s="222"/>
      <c r="J142" s="223">
        <f>ROUND(I142*H142,2)</f>
        <v>0</v>
      </c>
      <c r="K142" s="219" t="s">
        <v>160</v>
      </c>
      <c r="L142" s="45"/>
      <c r="M142" s="224" t="s">
        <v>1</v>
      </c>
      <c r="N142" s="225" t="s">
        <v>38</v>
      </c>
      <c r="O142" s="92"/>
      <c r="P142" s="226">
        <f>O142*H142</f>
        <v>0</v>
      </c>
      <c r="Q142" s="226">
        <v>0.00025999999999999998</v>
      </c>
      <c r="R142" s="226">
        <f>Q142*H142</f>
        <v>0.0019499999999999999</v>
      </c>
      <c r="S142" s="226">
        <v>0</v>
      </c>
      <c r="T142" s="22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8" t="s">
        <v>176</v>
      </c>
      <c r="AT142" s="228" t="s">
        <v>153</v>
      </c>
      <c r="AU142" s="228" t="s">
        <v>81</v>
      </c>
      <c r="AY142" s="18" t="s">
        <v>152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8" t="s">
        <v>81</v>
      </c>
      <c r="BK142" s="229">
        <f>ROUND(I142*H142,2)</f>
        <v>0</v>
      </c>
      <c r="BL142" s="18" t="s">
        <v>176</v>
      </c>
      <c r="BM142" s="228" t="s">
        <v>182</v>
      </c>
    </row>
    <row r="143" s="2" customFormat="1" ht="24.15" customHeight="1">
      <c r="A143" s="39"/>
      <c r="B143" s="40"/>
      <c r="C143" s="217" t="s">
        <v>167</v>
      </c>
      <c r="D143" s="217" t="s">
        <v>153</v>
      </c>
      <c r="E143" s="218" t="s">
        <v>183</v>
      </c>
      <c r="F143" s="219" t="s">
        <v>184</v>
      </c>
      <c r="G143" s="220" t="s">
        <v>185</v>
      </c>
      <c r="H143" s="221">
        <v>5</v>
      </c>
      <c r="I143" s="222"/>
      <c r="J143" s="223">
        <f>ROUND(I143*H143,2)</f>
        <v>0</v>
      </c>
      <c r="K143" s="219" t="s">
        <v>160</v>
      </c>
      <c r="L143" s="45"/>
      <c r="M143" s="224" t="s">
        <v>1</v>
      </c>
      <c r="N143" s="225" t="s">
        <v>38</v>
      </c>
      <c r="O143" s="92"/>
      <c r="P143" s="226">
        <f>O143*H143</f>
        <v>0</v>
      </c>
      <c r="Q143" s="226">
        <v>0.00014999999999999999</v>
      </c>
      <c r="R143" s="226">
        <f>Q143*H143</f>
        <v>0.00074999999999999991</v>
      </c>
      <c r="S143" s="226">
        <v>0</v>
      </c>
      <c r="T143" s="22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8" t="s">
        <v>176</v>
      </c>
      <c r="AT143" s="228" t="s">
        <v>153</v>
      </c>
      <c r="AU143" s="228" t="s">
        <v>81</v>
      </c>
      <c r="AY143" s="18" t="s">
        <v>152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8" t="s">
        <v>81</v>
      </c>
      <c r="BK143" s="229">
        <f>ROUND(I143*H143,2)</f>
        <v>0</v>
      </c>
      <c r="BL143" s="18" t="s">
        <v>176</v>
      </c>
      <c r="BM143" s="228" t="s">
        <v>186</v>
      </c>
    </row>
    <row r="144" s="2" customFormat="1" ht="24.15" customHeight="1">
      <c r="A144" s="39"/>
      <c r="B144" s="40"/>
      <c r="C144" s="217" t="s">
        <v>187</v>
      </c>
      <c r="D144" s="217" t="s">
        <v>153</v>
      </c>
      <c r="E144" s="218" t="s">
        <v>188</v>
      </c>
      <c r="F144" s="219" t="s">
        <v>189</v>
      </c>
      <c r="G144" s="220" t="s">
        <v>185</v>
      </c>
      <c r="H144" s="221">
        <v>3</v>
      </c>
      <c r="I144" s="222"/>
      <c r="J144" s="223">
        <f>ROUND(I144*H144,2)</f>
        <v>0</v>
      </c>
      <c r="K144" s="219" t="s">
        <v>160</v>
      </c>
      <c r="L144" s="45"/>
      <c r="M144" s="224" t="s">
        <v>1</v>
      </c>
      <c r="N144" s="225" t="s">
        <v>38</v>
      </c>
      <c r="O144" s="92"/>
      <c r="P144" s="226">
        <f>O144*H144</f>
        <v>0</v>
      </c>
      <c r="Q144" s="226">
        <v>0.00014999999999999999</v>
      </c>
      <c r="R144" s="226">
        <f>Q144*H144</f>
        <v>0.00044999999999999999</v>
      </c>
      <c r="S144" s="226">
        <v>0</v>
      </c>
      <c r="T144" s="22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8" t="s">
        <v>176</v>
      </c>
      <c r="AT144" s="228" t="s">
        <v>153</v>
      </c>
      <c r="AU144" s="228" t="s">
        <v>81</v>
      </c>
      <c r="AY144" s="18" t="s">
        <v>152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8" t="s">
        <v>81</v>
      </c>
      <c r="BK144" s="229">
        <f>ROUND(I144*H144,2)</f>
        <v>0</v>
      </c>
      <c r="BL144" s="18" t="s">
        <v>176</v>
      </c>
      <c r="BM144" s="228" t="s">
        <v>190</v>
      </c>
    </row>
    <row r="145" s="2" customFormat="1" ht="24.15" customHeight="1">
      <c r="A145" s="39"/>
      <c r="B145" s="40"/>
      <c r="C145" s="217" t="s">
        <v>172</v>
      </c>
      <c r="D145" s="217" t="s">
        <v>153</v>
      </c>
      <c r="E145" s="218" t="s">
        <v>191</v>
      </c>
      <c r="F145" s="219" t="s">
        <v>192</v>
      </c>
      <c r="G145" s="220" t="s">
        <v>193</v>
      </c>
      <c r="H145" s="221">
        <v>7.5</v>
      </c>
      <c r="I145" s="222"/>
      <c r="J145" s="223">
        <f>ROUND(I145*H145,2)</f>
        <v>0</v>
      </c>
      <c r="K145" s="219" t="s">
        <v>160</v>
      </c>
      <c r="L145" s="45"/>
      <c r="M145" s="224" t="s">
        <v>1</v>
      </c>
      <c r="N145" s="225" t="s">
        <v>38</v>
      </c>
      <c r="O145" s="92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8" t="s">
        <v>157</v>
      </c>
      <c r="AT145" s="228" t="s">
        <v>153</v>
      </c>
      <c r="AU145" s="228" t="s">
        <v>81</v>
      </c>
      <c r="AY145" s="18" t="s">
        <v>152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8" t="s">
        <v>81</v>
      </c>
      <c r="BK145" s="229">
        <f>ROUND(I145*H145,2)</f>
        <v>0</v>
      </c>
      <c r="BL145" s="18" t="s">
        <v>157</v>
      </c>
      <c r="BM145" s="228" t="s">
        <v>194</v>
      </c>
    </row>
    <row r="146" s="13" customFormat="1">
      <c r="A146" s="13"/>
      <c r="B146" s="230"/>
      <c r="C146" s="231"/>
      <c r="D146" s="232" t="s">
        <v>195</v>
      </c>
      <c r="E146" s="233" t="s">
        <v>1</v>
      </c>
      <c r="F146" s="234" t="s">
        <v>196</v>
      </c>
      <c r="G146" s="231"/>
      <c r="H146" s="233" t="s">
        <v>1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195</v>
      </c>
      <c r="AU146" s="240" t="s">
        <v>81</v>
      </c>
      <c r="AV146" s="13" t="s">
        <v>81</v>
      </c>
      <c r="AW146" s="13" t="s">
        <v>30</v>
      </c>
      <c r="AX146" s="13" t="s">
        <v>73</v>
      </c>
      <c r="AY146" s="240" t="s">
        <v>152</v>
      </c>
    </row>
    <row r="147" s="13" customFormat="1">
      <c r="A147" s="13"/>
      <c r="B147" s="230"/>
      <c r="C147" s="231"/>
      <c r="D147" s="232" t="s">
        <v>195</v>
      </c>
      <c r="E147" s="233" t="s">
        <v>1</v>
      </c>
      <c r="F147" s="234" t="s">
        <v>197</v>
      </c>
      <c r="G147" s="231"/>
      <c r="H147" s="233" t="s">
        <v>1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195</v>
      </c>
      <c r="AU147" s="240" t="s">
        <v>81</v>
      </c>
      <c r="AV147" s="13" t="s">
        <v>81</v>
      </c>
      <c r="AW147" s="13" t="s">
        <v>30</v>
      </c>
      <c r="AX147" s="13" t="s">
        <v>73</v>
      </c>
      <c r="AY147" s="240" t="s">
        <v>152</v>
      </c>
    </row>
    <row r="148" s="14" customFormat="1">
      <c r="A148" s="14"/>
      <c r="B148" s="241"/>
      <c r="C148" s="242"/>
      <c r="D148" s="232" t="s">
        <v>195</v>
      </c>
      <c r="E148" s="243" t="s">
        <v>1</v>
      </c>
      <c r="F148" s="244" t="s">
        <v>198</v>
      </c>
      <c r="G148" s="242"/>
      <c r="H148" s="245">
        <v>7.5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1" t="s">
        <v>195</v>
      </c>
      <c r="AU148" s="251" t="s">
        <v>81</v>
      </c>
      <c r="AV148" s="14" t="s">
        <v>83</v>
      </c>
      <c r="AW148" s="14" t="s">
        <v>30</v>
      </c>
      <c r="AX148" s="14" t="s">
        <v>81</v>
      </c>
      <c r="AY148" s="251" t="s">
        <v>152</v>
      </c>
    </row>
    <row r="149" s="2" customFormat="1" ht="24.15" customHeight="1">
      <c r="A149" s="39"/>
      <c r="B149" s="40"/>
      <c r="C149" s="217" t="s">
        <v>199</v>
      </c>
      <c r="D149" s="217" t="s">
        <v>153</v>
      </c>
      <c r="E149" s="218" t="s">
        <v>200</v>
      </c>
      <c r="F149" s="219" t="s">
        <v>201</v>
      </c>
      <c r="G149" s="220" t="s">
        <v>202</v>
      </c>
      <c r="H149" s="221">
        <v>15</v>
      </c>
      <c r="I149" s="222"/>
      <c r="J149" s="223">
        <f>ROUND(I149*H149,2)</f>
        <v>0</v>
      </c>
      <c r="K149" s="219" t="s">
        <v>160</v>
      </c>
      <c r="L149" s="45"/>
      <c r="M149" s="224" t="s">
        <v>1</v>
      </c>
      <c r="N149" s="225" t="s">
        <v>38</v>
      </c>
      <c r="O149" s="92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8" t="s">
        <v>157</v>
      </c>
      <c r="AT149" s="228" t="s">
        <v>153</v>
      </c>
      <c r="AU149" s="228" t="s">
        <v>81</v>
      </c>
      <c r="AY149" s="18" t="s">
        <v>152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8" t="s">
        <v>81</v>
      </c>
      <c r="BK149" s="229">
        <f>ROUND(I149*H149,2)</f>
        <v>0</v>
      </c>
      <c r="BL149" s="18" t="s">
        <v>157</v>
      </c>
      <c r="BM149" s="228" t="s">
        <v>203</v>
      </c>
    </row>
    <row r="150" s="14" customFormat="1">
      <c r="A150" s="14"/>
      <c r="B150" s="241"/>
      <c r="C150" s="242"/>
      <c r="D150" s="232" t="s">
        <v>195</v>
      </c>
      <c r="E150" s="243" t="s">
        <v>1</v>
      </c>
      <c r="F150" s="244" t="s">
        <v>204</v>
      </c>
      <c r="G150" s="242"/>
      <c r="H150" s="245">
        <v>15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1" t="s">
        <v>195</v>
      </c>
      <c r="AU150" s="251" t="s">
        <v>81</v>
      </c>
      <c r="AV150" s="14" t="s">
        <v>83</v>
      </c>
      <c r="AW150" s="14" t="s">
        <v>30</v>
      </c>
      <c r="AX150" s="14" t="s">
        <v>81</v>
      </c>
      <c r="AY150" s="251" t="s">
        <v>152</v>
      </c>
    </row>
    <row r="151" s="12" customFormat="1" ht="25.92" customHeight="1">
      <c r="A151" s="12"/>
      <c r="B151" s="203"/>
      <c r="C151" s="204"/>
      <c r="D151" s="205" t="s">
        <v>72</v>
      </c>
      <c r="E151" s="206" t="s">
        <v>205</v>
      </c>
      <c r="F151" s="206" t="s">
        <v>206</v>
      </c>
      <c r="G151" s="204"/>
      <c r="H151" s="204"/>
      <c r="I151" s="207"/>
      <c r="J151" s="208">
        <f>BK151</f>
        <v>0</v>
      </c>
      <c r="K151" s="204"/>
      <c r="L151" s="209"/>
      <c r="M151" s="210"/>
      <c r="N151" s="211"/>
      <c r="O151" s="211"/>
      <c r="P151" s="212">
        <f>SUM(P152:P164)</f>
        <v>0</v>
      </c>
      <c r="Q151" s="211"/>
      <c r="R151" s="212">
        <f>SUM(R152:R164)</f>
        <v>0</v>
      </c>
      <c r="S151" s="211"/>
      <c r="T151" s="213">
        <f>SUM(T152:T164)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81</v>
      </c>
      <c r="AT151" s="215" t="s">
        <v>72</v>
      </c>
      <c r="AU151" s="215" t="s">
        <v>73</v>
      </c>
      <c r="AY151" s="214" t="s">
        <v>152</v>
      </c>
      <c r="BK151" s="216">
        <f>SUM(BK152:BK164)</f>
        <v>0</v>
      </c>
    </row>
    <row r="152" s="2" customFormat="1" ht="14.4" customHeight="1">
      <c r="A152" s="39"/>
      <c r="B152" s="40"/>
      <c r="C152" s="217" t="s">
        <v>207</v>
      </c>
      <c r="D152" s="217" t="s">
        <v>153</v>
      </c>
      <c r="E152" s="218" t="s">
        <v>208</v>
      </c>
      <c r="F152" s="219" t="s">
        <v>209</v>
      </c>
      <c r="G152" s="220" t="s">
        <v>210</v>
      </c>
      <c r="H152" s="221">
        <v>1</v>
      </c>
      <c r="I152" s="222"/>
      <c r="J152" s="223">
        <f>ROUND(I152*H152,2)</f>
        <v>0</v>
      </c>
      <c r="K152" s="219" t="s">
        <v>1</v>
      </c>
      <c r="L152" s="45"/>
      <c r="M152" s="224" t="s">
        <v>1</v>
      </c>
      <c r="N152" s="225" t="s">
        <v>38</v>
      </c>
      <c r="O152" s="92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8" t="s">
        <v>157</v>
      </c>
      <c r="AT152" s="228" t="s">
        <v>153</v>
      </c>
      <c r="AU152" s="228" t="s">
        <v>81</v>
      </c>
      <c r="AY152" s="18" t="s">
        <v>152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8" t="s">
        <v>81</v>
      </c>
      <c r="BK152" s="229">
        <f>ROUND(I152*H152,2)</f>
        <v>0</v>
      </c>
      <c r="BL152" s="18" t="s">
        <v>157</v>
      </c>
      <c r="BM152" s="228" t="s">
        <v>211</v>
      </c>
    </row>
    <row r="153" s="2" customFormat="1" ht="14.4" customHeight="1">
      <c r="A153" s="39"/>
      <c r="B153" s="40"/>
      <c r="C153" s="217" t="s">
        <v>212</v>
      </c>
      <c r="D153" s="217" t="s">
        <v>153</v>
      </c>
      <c r="E153" s="218" t="s">
        <v>213</v>
      </c>
      <c r="F153" s="219" t="s">
        <v>214</v>
      </c>
      <c r="G153" s="220" t="s">
        <v>193</v>
      </c>
      <c r="H153" s="221">
        <v>611.625</v>
      </c>
      <c r="I153" s="222"/>
      <c r="J153" s="223">
        <f>ROUND(I153*H153,2)</f>
        <v>0</v>
      </c>
      <c r="K153" s="219" t="s">
        <v>1</v>
      </c>
      <c r="L153" s="45"/>
      <c r="M153" s="224" t="s">
        <v>1</v>
      </c>
      <c r="N153" s="225" t="s">
        <v>38</v>
      </c>
      <c r="O153" s="92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8" t="s">
        <v>157</v>
      </c>
      <c r="AT153" s="228" t="s">
        <v>153</v>
      </c>
      <c r="AU153" s="228" t="s">
        <v>81</v>
      </c>
      <c r="AY153" s="18" t="s">
        <v>152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8" t="s">
        <v>81</v>
      </c>
      <c r="BK153" s="229">
        <f>ROUND(I153*H153,2)</f>
        <v>0</v>
      </c>
      <c r="BL153" s="18" t="s">
        <v>157</v>
      </c>
      <c r="BM153" s="228" t="s">
        <v>207</v>
      </c>
    </row>
    <row r="154" s="14" customFormat="1">
      <c r="A154" s="14"/>
      <c r="B154" s="241"/>
      <c r="C154" s="242"/>
      <c r="D154" s="232" t="s">
        <v>195</v>
      </c>
      <c r="E154" s="243" t="s">
        <v>1</v>
      </c>
      <c r="F154" s="244" t="s">
        <v>215</v>
      </c>
      <c r="G154" s="242"/>
      <c r="H154" s="245">
        <v>176.03100000000001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1" t="s">
        <v>195</v>
      </c>
      <c r="AU154" s="251" t="s">
        <v>81</v>
      </c>
      <c r="AV154" s="14" t="s">
        <v>83</v>
      </c>
      <c r="AW154" s="14" t="s">
        <v>30</v>
      </c>
      <c r="AX154" s="14" t="s">
        <v>73</v>
      </c>
      <c r="AY154" s="251" t="s">
        <v>152</v>
      </c>
    </row>
    <row r="155" s="14" customFormat="1">
      <c r="A155" s="14"/>
      <c r="B155" s="241"/>
      <c r="C155" s="242"/>
      <c r="D155" s="232" t="s">
        <v>195</v>
      </c>
      <c r="E155" s="243" t="s">
        <v>1</v>
      </c>
      <c r="F155" s="244" t="s">
        <v>216</v>
      </c>
      <c r="G155" s="242"/>
      <c r="H155" s="245">
        <v>174.37799999999999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195</v>
      </c>
      <c r="AU155" s="251" t="s">
        <v>81</v>
      </c>
      <c r="AV155" s="14" t="s">
        <v>83</v>
      </c>
      <c r="AW155" s="14" t="s">
        <v>30</v>
      </c>
      <c r="AX155" s="14" t="s">
        <v>73</v>
      </c>
      <c r="AY155" s="251" t="s">
        <v>152</v>
      </c>
    </row>
    <row r="156" s="14" customFormat="1">
      <c r="A156" s="14"/>
      <c r="B156" s="241"/>
      <c r="C156" s="242"/>
      <c r="D156" s="232" t="s">
        <v>195</v>
      </c>
      <c r="E156" s="243" t="s">
        <v>1</v>
      </c>
      <c r="F156" s="244" t="s">
        <v>217</v>
      </c>
      <c r="G156" s="242"/>
      <c r="H156" s="245">
        <v>261.21600000000001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195</v>
      </c>
      <c r="AU156" s="251" t="s">
        <v>81</v>
      </c>
      <c r="AV156" s="14" t="s">
        <v>83</v>
      </c>
      <c r="AW156" s="14" t="s">
        <v>30</v>
      </c>
      <c r="AX156" s="14" t="s">
        <v>73</v>
      </c>
      <c r="AY156" s="251" t="s">
        <v>152</v>
      </c>
    </row>
    <row r="157" s="15" customFormat="1">
      <c r="A157" s="15"/>
      <c r="B157" s="252"/>
      <c r="C157" s="253"/>
      <c r="D157" s="232" t="s">
        <v>195</v>
      </c>
      <c r="E157" s="254" t="s">
        <v>1</v>
      </c>
      <c r="F157" s="255" t="s">
        <v>218</v>
      </c>
      <c r="G157" s="253"/>
      <c r="H157" s="256">
        <v>611.625</v>
      </c>
      <c r="I157" s="257"/>
      <c r="J157" s="253"/>
      <c r="K157" s="253"/>
      <c r="L157" s="258"/>
      <c r="M157" s="259"/>
      <c r="N157" s="260"/>
      <c r="O157" s="260"/>
      <c r="P157" s="260"/>
      <c r="Q157" s="260"/>
      <c r="R157" s="260"/>
      <c r="S157" s="260"/>
      <c r="T157" s="26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2" t="s">
        <v>195</v>
      </c>
      <c r="AU157" s="262" t="s">
        <v>81</v>
      </c>
      <c r="AV157" s="15" t="s">
        <v>157</v>
      </c>
      <c r="AW157" s="15" t="s">
        <v>30</v>
      </c>
      <c r="AX157" s="15" t="s">
        <v>81</v>
      </c>
      <c r="AY157" s="262" t="s">
        <v>152</v>
      </c>
    </row>
    <row r="158" s="2" customFormat="1" ht="24.15" customHeight="1">
      <c r="A158" s="39"/>
      <c r="B158" s="40"/>
      <c r="C158" s="217" t="s">
        <v>219</v>
      </c>
      <c r="D158" s="217" t="s">
        <v>153</v>
      </c>
      <c r="E158" s="218" t="s">
        <v>220</v>
      </c>
      <c r="F158" s="219" t="s">
        <v>221</v>
      </c>
      <c r="G158" s="220" t="s">
        <v>193</v>
      </c>
      <c r="H158" s="221">
        <v>1223.25</v>
      </c>
      <c r="I158" s="222"/>
      <c r="J158" s="223">
        <f>ROUND(I158*H158,2)</f>
        <v>0</v>
      </c>
      <c r="K158" s="219" t="s">
        <v>1</v>
      </c>
      <c r="L158" s="45"/>
      <c r="M158" s="224" t="s">
        <v>1</v>
      </c>
      <c r="N158" s="225" t="s">
        <v>38</v>
      </c>
      <c r="O158" s="92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8" t="s">
        <v>157</v>
      </c>
      <c r="AT158" s="228" t="s">
        <v>153</v>
      </c>
      <c r="AU158" s="228" t="s">
        <v>81</v>
      </c>
      <c r="AY158" s="18" t="s">
        <v>152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8" t="s">
        <v>81</v>
      </c>
      <c r="BK158" s="229">
        <f>ROUND(I158*H158,2)</f>
        <v>0</v>
      </c>
      <c r="BL158" s="18" t="s">
        <v>157</v>
      </c>
      <c r="BM158" s="228" t="s">
        <v>222</v>
      </c>
    </row>
    <row r="159" s="14" customFormat="1">
      <c r="A159" s="14"/>
      <c r="B159" s="241"/>
      <c r="C159" s="242"/>
      <c r="D159" s="232" t="s">
        <v>195</v>
      </c>
      <c r="E159" s="243" t="s">
        <v>1</v>
      </c>
      <c r="F159" s="244" t="s">
        <v>223</v>
      </c>
      <c r="G159" s="242"/>
      <c r="H159" s="245">
        <v>1223.25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1" t="s">
        <v>195</v>
      </c>
      <c r="AU159" s="251" t="s">
        <v>81</v>
      </c>
      <c r="AV159" s="14" t="s">
        <v>83</v>
      </c>
      <c r="AW159" s="14" t="s">
        <v>30</v>
      </c>
      <c r="AX159" s="14" t="s">
        <v>81</v>
      </c>
      <c r="AY159" s="251" t="s">
        <v>152</v>
      </c>
    </row>
    <row r="160" s="2" customFormat="1" ht="14.4" customHeight="1">
      <c r="A160" s="39"/>
      <c r="B160" s="40"/>
      <c r="C160" s="217" t="s">
        <v>8</v>
      </c>
      <c r="D160" s="217" t="s">
        <v>153</v>
      </c>
      <c r="E160" s="218" t="s">
        <v>224</v>
      </c>
      <c r="F160" s="219" t="s">
        <v>225</v>
      </c>
      <c r="G160" s="220" t="s">
        <v>193</v>
      </c>
      <c r="H160" s="221">
        <v>611.625</v>
      </c>
      <c r="I160" s="222"/>
      <c r="J160" s="223">
        <f>ROUND(I160*H160,2)</f>
        <v>0</v>
      </c>
      <c r="K160" s="219" t="s">
        <v>1</v>
      </c>
      <c r="L160" s="45"/>
      <c r="M160" s="224" t="s">
        <v>1</v>
      </c>
      <c r="N160" s="225" t="s">
        <v>38</v>
      </c>
      <c r="O160" s="92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8" t="s">
        <v>157</v>
      </c>
      <c r="AT160" s="228" t="s">
        <v>153</v>
      </c>
      <c r="AU160" s="228" t="s">
        <v>81</v>
      </c>
      <c r="AY160" s="18" t="s">
        <v>152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8" t="s">
        <v>81</v>
      </c>
      <c r="BK160" s="229">
        <f>ROUND(I160*H160,2)</f>
        <v>0</v>
      </c>
      <c r="BL160" s="18" t="s">
        <v>157</v>
      </c>
      <c r="BM160" s="228" t="s">
        <v>226</v>
      </c>
    </row>
    <row r="161" s="2" customFormat="1" ht="14.4" customHeight="1">
      <c r="A161" s="39"/>
      <c r="B161" s="40"/>
      <c r="C161" s="217" t="s">
        <v>176</v>
      </c>
      <c r="D161" s="217" t="s">
        <v>153</v>
      </c>
      <c r="E161" s="218" t="s">
        <v>227</v>
      </c>
      <c r="F161" s="219" t="s">
        <v>228</v>
      </c>
      <c r="G161" s="220" t="s">
        <v>193</v>
      </c>
      <c r="H161" s="221">
        <v>611.625</v>
      </c>
      <c r="I161" s="222"/>
      <c r="J161" s="223">
        <f>ROUND(I161*H161,2)</f>
        <v>0</v>
      </c>
      <c r="K161" s="219" t="s">
        <v>1</v>
      </c>
      <c r="L161" s="45"/>
      <c r="M161" s="224" t="s">
        <v>1</v>
      </c>
      <c r="N161" s="225" t="s">
        <v>38</v>
      </c>
      <c r="O161" s="92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8" t="s">
        <v>157</v>
      </c>
      <c r="AT161" s="228" t="s">
        <v>153</v>
      </c>
      <c r="AU161" s="228" t="s">
        <v>81</v>
      </c>
      <c r="AY161" s="18" t="s">
        <v>152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8" t="s">
        <v>81</v>
      </c>
      <c r="BK161" s="229">
        <f>ROUND(I161*H161,2)</f>
        <v>0</v>
      </c>
      <c r="BL161" s="18" t="s">
        <v>157</v>
      </c>
      <c r="BM161" s="228" t="s">
        <v>229</v>
      </c>
    </row>
    <row r="162" s="2" customFormat="1" ht="14.4" customHeight="1">
      <c r="A162" s="39"/>
      <c r="B162" s="40"/>
      <c r="C162" s="217" t="s">
        <v>230</v>
      </c>
      <c r="D162" s="217" t="s">
        <v>153</v>
      </c>
      <c r="E162" s="218" t="s">
        <v>231</v>
      </c>
      <c r="F162" s="219" t="s">
        <v>232</v>
      </c>
      <c r="G162" s="220" t="s">
        <v>193</v>
      </c>
      <c r="H162" s="221">
        <v>36697.5</v>
      </c>
      <c r="I162" s="222"/>
      <c r="J162" s="223">
        <f>ROUND(I162*H162,2)</f>
        <v>0</v>
      </c>
      <c r="K162" s="219" t="s">
        <v>1</v>
      </c>
      <c r="L162" s="45"/>
      <c r="M162" s="224" t="s">
        <v>1</v>
      </c>
      <c r="N162" s="225" t="s">
        <v>38</v>
      </c>
      <c r="O162" s="92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8" t="s">
        <v>157</v>
      </c>
      <c r="AT162" s="228" t="s">
        <v>153</v>
      </c>
      <c r="AU162" s="228" t="s">
        <v>81</v>
      </c>
      <c r="AY162" s="18" t="s">
        <v>152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8" t="s">
        <v>81</v>
      </c>
      <c r="BK162" s="229">
        <f>ROUND(I162*H162,2)</f>
        <v>0</v>
      </c>
      <c r="BL162" s="18" t="s">
        <v>157</v>
      </c>
      <c r="BM162" s="228" t="s">
        <v>233</v>
      </c>
    </row>
    <row r="163" s="14" customFormat="1">
      <c r="A163" s="14"/>
      <c r="B163" s="241"/>
      <c r="C163" s="242"/>
      <c r="D163" s="232" t="s">
        <v>195</v>
      </c>
      <c r="E163" s="243" t="s">
        <v>1</v>
      </c>
      <c r="F163" s="244" t="s">
        <v>234</v>
      </c>
      <c r="G163" s="242"/>
      <c r="H163" s="245">
        <v>36697.5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1" t="s">
        <v>195</v>
      </c>
      <c r="AU163" s="251" t="s">
        <v>81</v>
      </c>
      <c r="AV163" s="14" t="s">
        <v>83</v>
      </c>
      <c r="AW163" s="14" t="s">
        <v>30</v>
      </c>
      <c r="AX163" s="14" t="s">
        <v>81</v>
      </c>
      <c r="AY163" s="251" t="s">
        <v>152</v>
      </c>
    </row>
    <row r="164" s="2" customFormat="1" ht="14.4" customHeight="1">
      <c r="A164" s="39"/>
      <c r="B164" s="40"/>
      <c r="C164" s="217" t="s">
        <v>235</v>
      </c>
      <c r="D164" s="217" t="s">
        <v>153</v>
      </c>
      <c r="E164" s="218" t="s">
        <v>236</v>
      </c>
      <c r="F164" s="219" t="s">
        <v>237</v>
      </c>
      <c r="G164" s="220" t="s">
        <v>193</v>
      </c>
      <c r="H164" s="221">
        <v>611.625</v>
      </c>
      <c r="I164" s="222"/>
      <c r="J164" s="223">
        <f>ROUND(I164*H164,2)</f>
        <v>0</v>
      </c>
      <c r="K164" s="219" t="s">
        <v>160</v>
      </c>
      <c r="L164" s="45"/>
      <c r="M164" s="224" t="s">
        <v>1</v>
      </c>
      <c r="N164" s="225" t="s">
        <v>38</v>
      </c>
      <c r="O164" s="92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8" t="s">
        <v>157</v>
      </c>
      <c r="AT164" s="228" t="s">
        <v>153</v>
      </c>
      <c r="AU164" s="228" t="s">
        <v>81</v>
      </c>
      <c r="AY164" s="18" t="s">
        <v>152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8" t="s">
        <v>81</v>
      </c>
      <c r="BK164" s="229">
        <f>ROUND(I164*H164,2)</f>
        <v>0</v>
      </c>
      <c r="BL164" s="18" t="s">
        <v>157</v>
      </c>
      <c r="BM164" s="228" t="s">
        <v>238</v>
      </c>
    </row>
    <row r="165" s="12" customFormat="1" ht="25.92" customHeight="1">
      <c r="A165" s="12"/>
      <c r="B165" s="203"/>
      <c r="C165" s="204"/>
      <c r="D165" s="205" t="s">
        <v>72</v>
      </c>
      <c r="E165" s="206" t="s">
        <v>239</v>
      </c>
      <c r="F165" s="206" t="s">
        <v>240</v>
      </c>
      <c r="G165" s="204"/>
      <c r="H165" s="204"/>
      <c r="I165" s="207"/>
      <c r="J165" s="208">
        <f>BK165</f>
        <v>0</v>
      </c>
      <c r="K165" s="204"/>
      <c r="L165" s="209"/>
      <c r="M165" s="210"/>
      <c r="N165" s="211"/>
      <c r="O165" s="211"/>
      <c r="P165" s="212">
        <f>SUM(P166:P170)</f>
        <v>0</v>
      </c>
      <c r="Q165" s="211"/>
      <c r="R165" s="212">
        <f>SUM(R166:R170)</f>
        <v>0</v>
      </c>
      <c r="S165" s="211"/>
      <c r="T165" s="213">
        <f>SUM(T166:T170)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81</v>
      </c>
      <c r="AT165" s="215" t="s">
        <v>72</v>
      </c>
      <c r="AU165" s="215" t="s">
        <v>73</v>
      </c>
      <c r="AY165" s="214" t="s">
        <v>152</v>
      </c>
      <c r="BK165" s="216">
        <f>SUM(BK166:BK170)</f>
        <v>0</v>
      </c>
    </row>
    <row r="166" s="2" customFormat="1" ht="14.4" customHeight="1">
      <c r="A166" s="39"/>
      <c r="B166" s="40"/>
      <c r="C166" s="217" t="s">
        <v>241</v>
      </c>
      <c r="D166" s="217" t="s">
        <v>153</v>
      </c>
      <c r="E166" s="218" t="s">
        <v>242</v>
      </c>
      <c r="F166" s="219" t="s">
        <v>243</v>
      </c>
      <c r="G166" s="220" t="s">
        <v>156</v>
      </c>
      <c r="H166" s="221">
        <v>8.5660000000000007</v>
      </c>
      <c r="I166" s="222"/>
      <c r="J166" s="223">
        <f>ROUND(I166*H166,2)</f>
        <v>0</v>
      </c>
      <c r="K166" s="219" t="s">
        <v>160</v>
      </c>
      <c r="L166" s="45"/>
      <c r="M166" s="224" t="s">
        <v>1</v>
      </c>
      <c r="N166" s="225" t="s">
        <v>38</v>
      </c>
      <c r="O166" s="92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8" t="s">
        <v>157</v>
      </c>
      <c r="AT166" s="228" t="s">
        <v>153</v>
      </c>
      <c r="AU166" s="228" t="s">
        <v>81</v>
      </c>
      <c r="AY166" s="18" t="s">
        <v>152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8" t="s">
        <v>81</v>
      </c>
      <c r="BK166" s="229">
        <f>ROUND(I166*H166,2)</f>
        <v>0</v>
      </c>
      <c r="BL166" s="18" t="s">
        <v>157</v>
      </c>
      <c r="BM166" s="228" t="s">
        <v>244</v>
      </c>
    </row>
    <row r="167" s="14" customFormat="1">
      <c r="A167" s="14"/>
      <c r="B167" s="241"/>
      <c r="C167" s="242"/>
      <c r="D167" s="232" t="s">
        <v>195</v>
      </c>
      <c r="E167" s="243" t="s">
        <v>1</v>
      </c>
      <c r="F167" s="244" t="s">
        <v>245</v>
      </c>
      <c r="G167" s="242"/>
      <c r="H167" s="245">
        <v>4.6630000000000003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1" t="s">
        <v>195</v>
      </c>
      <c r="AU167" s="251" t="s">
        <v>81</v>
      </c>
      <c r="AV167" s="14" t="s">
        <v>83</v>
      </c>
      <c r="AW167" s="14" t="s">
        <v>30</v>
      </c>
      <c r="AX167" s="14" t="s">
        <v>73</v>
      </c>
      <c r="AY167" s="251" t="s">
        <v>152</v>
      </c>
    </row>
    <row r="168" s="14" customFormat="1">
      <c r="A168" s="14"/>
      <c r="B168" s="241"/>
      <c r="C168" s="242"/>
      <c r="D168" s="232" t="s">
        <v>195</v>
      </c>
      <c r="E168" s="243" t="s">
        <v>1</v>
      </c>
      <c r="F168" s="244" t="s">
        <v>246</v>
      </c>
      <c r="G168" s="242"/>
      <c r="H168" s="245">
        <v>2.0129999999999999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1" t="s">
        <v>195</v>
      </c>
      <c r="AU168" s="251" t="s">
        <v>81</v>
      </c>
      <c r="AV168" s="14" t="s">
        <v>83</v>
      </c>
      <c r="AW168" s="14" t="s">
        <v>30</v>
      </c>
      <c r="AX168" s="14" t="s">
        <v>73</v>
      </c>
      <c r="AY168" s="251" t="s">
        <v>152</v>
      </c>
    </row>
    <row r="169" s="14" customFormat="1">
      <c r="A169" s="14"/>
      <c r="B169" s="241"/>
      <c r="C169" s="242"/>
      <c r="D169" s="232" t="s">
        <v>195</v>
      </c>
      <c r="E169" s="243" t="s">
        <v>1</v>
      </c>
      <c r="F169" s="244" t="s">
        <v>247</v>
      </c>
      <c r="G169" s="242"/>
      <c r="H169" s="245">
        <v>1.8899999999999999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1" t="s">
        <v>195</v>
      </c>
      <c r="AU169" s="251" t="s">
        <v>81</v>
      </c>
      <c r="AV169" s="14" t="s">
        <v>83</v>
      </c>
      <c r="AW169" s="14" t="s">
        <v>30</v>
      </c>
      <c r="AX169" s="14" t="s">
        <v>73</v>
      </c>
      <c r="AY169" s="251" t="s">
        <v>152</v>
      </c>
    </row>
    <row r="170" s="15" customFormat="1">
      <c r="A170" s="15"/>
      <c r="B170" s="252"/>
      <c r="C170" s="253"/>
      <c r="D170" s="232" t="s">
        <v>195</v>
      </c>
      <c r="E170" s="254" t="s">
        <v>1</v>
      </c>
      <c r="F170" s="255" t="s">
        <v>218</v>
      </c>
      <c r="G170" s="253"/>
      <c r="H170" s="256">
        <v>8.5660000000000007</v>
      </c>
      <c r="I170" s="257"/>
      <c r="J170" s="253"/>
      <c r="K170" s="253"/>
      <c r="L170" s="258"/>
      <c r="M170" s="259"/>
      <c r="N170" s="260"/>
      <c r="O170" s="260"/>
      <c r="P170" s="260"/>
      <c r="Q170" s="260"/>
      <c r="R170" s="260"/>
      <c r="S170" s="260"/>
      <c r="T170" s="261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2" t="s">
        <v>195</v>
      </c>
      <c r="AU170" s="262" t="s">
        <v>81</v>
      </c>
      <c r="AV170" s="15" t="s">
        <v>157</v>
      </c>
      <c r="AW170" s="15" t="s">
        <v>30</v>
      </c>
      <c r="AX170" s="15" t="s">
        <v>81</v>
      </c>
      <c r="AY170" s="262" t="s">
        <v>152</v>
      </c>
    </row>
    <row r="171" s="12" customFormat="1" ht="25.92" customHeight="1">
      <c r="A171" s="12"/>
      <c r="B171" s="203"/>
      <c r="C171" s="204"/>
      <c r="D171" s="205" t="s">
        <v>72</v>
      </c>
      <c r="E171" s="206" t="s">
        <v>248</v>
      </c>
      <c r="F171" s="206" t="s">
        <v>249</v>
      </c>
      <c r="G171" s="204"/>
      <c r="H171" s="204"/>
      <c r="I171" s="207"/>
      <c r="J171" s="208">
        <f>BK171</f>
        <v>0</v>
      </c>
      <c r="K171" s="204"/>
      <c r="L171" s="209"/>
      <c r="M171" s="210"/>
      <c r="N171" s="211"/>
      <c r="O171" s="211"/>
      <c r="P171" s="212">
        <f>SUM(P172:P267)</f>
        <v>0</v>
      </c>
      <c r="Q171" s="211"/>
      <c r="R171" s="212">
        <f>SUM(R172:R267)</f>
        <v>25.961171370000002</v>
      </c>
      <c r="S171" s="211"/>
      <c r="T171" s="213">
        <f>SUM(T172:T267)</f>
        <v>8.8606280000000002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81</v>
      </c>
      <c r="AT171" s="215" t="s">
        <v>72</v>
      </c>
      <c r="AU171" s="215" t="s">
        <v>73</v>
      </c>
      <c r="AY171" s="214" t="s">
        <v>152</v>
      </c>
      <c r="BK171" s="216">
        <f>SUM(BK172:BK267)</f>
        <v>0</v>
      </c>
    </row>
    <row r="172" s="2" customFormat="1" ht="24.15" customHeight="1">
      <c r="A172" s="39"/>
      <c r="B172" s="40"/>
      <c r="C172" s="217" t="s">
        <v>222</v>
      </c>
      <c r="D172" s="217" t="s">
        <v>153</v>
      </c>
      <c r="E172" s="218" t="s">
        <v>250</v>
      </c>
      <c r="F172" s="219" t="s">
        <v>251</v>
      </c>
      <c r="G172" s="220" t="s">
        <v>175</v>
      </c>
      <c r="H172" s="221">
        <v>605.04300000000001</v>
      </c>
      <c r="I172" s="222"/>
      <c r="J172" s="223">
        <f>ROUND(I172*H172,2)</f>
        <v>0</v>
      </c>
      <c r="K172" s="219" t="s">
        <v>160</v>
      </c>
      <c r="L172" s="45"/>
      <c r="M172" s="224" t="s">
        <v>1</v>
      </c>
      <c r="N172" s="225" t="s">
        <v>38</v>
      </c>
      <c r="O172" s="92"/>
      <c r="P172" s="226">
        <f>O172*H172</f>
        <v>0</v>
      </c>
      <c r="Q172" s="226">
        <v>0.00025999999999999998</v>
      </c>
      <c r="R172" s="226">
        <f>Q172*H172</f>
        <v>0.15731118</v>
      </c>
      <c r="S172" s="226">
        <v>0</v>
      </c>
      <c r="T172" s="22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8" t="s">
        <v>157</v>
      </c>
      <c r="AT172" s="228" t="s">
        <v>153</v>
      </c>
      <c r="AU172" s="228" t="s">
        <v>81</v>
      </c>
      <c r="AY172" s="18" t="s">
        <v>152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8" t="s">
        <v>81</v>
      </c>
      <c r="BK172" s="229">
        <f>ROUND(I172*H172,2)</f>
        <v>0</v>
      </c>
      <c r="BL172" s="18" t="s">
        <v>157</v>
      </c>
      <c r="BM172" s="228" t="s">
        <v>252</v>
      </c>
    </row>
    <row r="173" s="14" customFormat="1">
      <c r="A173" s="14"/>
      <c r="B173" s="241"/>
      <c r="C173" s="242"/>
      <c r="D173" s="232" t="s">
        <v>195</v>
      </c>
      <c r="E173" s="243" t="s">
        <v>1</v>
      </c>
      <c r="F173" s="244" t="s">
        <v>253</v>
      </c>
      <c r="G173" s="242"/>
      <c r="H173" s="245">
        <v>605.04300000000001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1" t="s">
        <v>195</v>
      </c>
      <c r="AU173" s="251" t="s">
        <v>81</v>
      </c>
      <c r="AV173" s="14" t="s">
        <v>83</v>
      </c>
      <c r="AW173" s="14" t="s">
        <v>30</v>
      </c>
      <c r="AX173" s="14" t="s">
        <v>81</v>
      </c>
      <c r="AY173" s="251" t="s">
        <v>152</v>
      </c>
    </row>
    <row r="174" s="2" customFormat="1" ht="24.15" customHeight="1">
      <c r="A174" s="39"/>
      <c r="B174" s="40"/>
      <c r="C174" s="217" t="s">
        <v>7</v>
      </c>
      <c r="D174" s="217" t="s">
        <v>153</v>
      </c>
      <c r="E174" s="218" t="s">
        <v>254</v>
      </c>
      <c r="F174" s="219" t="s">
        <v>255</v>
      </c>
      <c r="G174" s="220" t="s">
        <v>175</v>
      </c>
      <c r="H174" s="221">
        <v>605.04300000000001</v>
      </c>
      <c r="I174" s="222"/>
      <c r="J174" s="223">
        <f>ROUND(I174*H174,2)</f>
        <v>0</v>
      </c>
      <c r="K174" s="219" t="s">
        <v>160</v>
      </c>
      <c r="L174" s="45"/>
      <c r="M174" s="224" t="s">
        <v>1</v>
      </c>
      <c r="N174" s="225" t="s">
        <v>38</v>
      </c>
      <c r="O174" s="92"/>
      <c r="P174" s="226">
        <f>O174*H174</f>
        <v>0</v>
      </c>
      <c r="Q174" s="226">
        <v>0.020480000000000002</v>
      </c>
      <c r="R174" s="226">
        <f>Q174*H174</f>
        <v>12.391280640000002</v>
      </c>
      <c r="S174" s="226">
        <v>0</v>
      </c>
      <c r="T174" s="22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8" t="s">
        <v>157</v>
      </c>
      <c r="AT174" s="228" t="s">
        <v>153</v>
      </c>
      <c r="AU174" s="228" t="s">
        <v>81</v>
      </c>
      <c r="AY174" s="18" t="s">
        <v>152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8" t="s">
        <v>81</v>
      </c>
      <c r="BK174" s="229">
        <f>ROUND(I174*H174,2)</f>
        <v>0</v>
      </c>
      <c r="BL174" s="18" t="s">
        <v>157</v>
      </c>
      <c r="BM174" s="228" t="s">
        <v>256</v>
      </c>
    </row>
    <row r="175" s="2" customFormat="1" ht="14.4" customHeight="1">
      <c r="A175" s="39"/>
      <c r="B175" s="40"/>
      <c r="C175" s="217" t="s">
        <v>226</v>
      </c>
      <c r="D175" s="217" t="s">
        <v>153</v>
      </c>
      <c r="E175" s="218" t="s">
        <v>257</v>
      </c>
      <c r="F175" s="219" t="s">
        <v>258</v>
      </c>
      <c r="G175" s="220" t="s">
        <v>175</v>
      </c>
      <c r="H175" s="221">
        <v>605.04300000000001</v>
      </c>
      <c r="I175" s="222"/>
      <c r="J175" s="223">
        <f>ROUND(I175*H175,2)</f>
        <v>0</v>
      </c>
      <c r="K175" s="219" t="s">
        <v>160</v>
      </c>
      <c r="L175" s="45"/>
      <c r="M175" s="224" t="s">
        <v>1</v>
      </c>
      <c r="N175" s="225" t="s">
        <v>38</v>
      </c>
      <c r="O175" s="92"/>
      <c r="P175" s="226">
        <f>O175*H175</f>
        <v>0</v>
      </c>
      <c r="Q175" s="226">
        <v>0.0054599999999999996</v>
      </c>
      <c r="R175" s="226">
        <f>Q175*H175</f>
        <v>3.3035347799999997</v>
      </c>
      <c r="S175" s="226">
        <v>0</v>
      </c>
      <c r="T175" s="22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8" t="s">
        <v>157</v>
      </c>
      <c r="AT175" s="228" t="s">
        <v>153</v>
      </c>
      <c r="AU175" s="228" t="s">
        <v>81</v>
      </c>
      <c r="AY175" s="18" t="s">
        <v>152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8" t="s">
        <v>81</v>
      </c>
      <c r="BK175" s="229">
        <f>ROUND(I175*H175,2)</f>
        <v>0</v>
      </c>
      <c r="BL175" s="18" t="s">
        <v>157</v>
      </c>
      <c r="BM175" s="228" t="s">
        <v>259</v>
      </c>
    </row>
    <row r="176" s="2" customFormat="1" ht="24.15" customHeight="1">
      <c r="A176" s="39"/>
      <c r="B176" s="40"/>
      <c r="C176" s="217" t="s">
        <v>260</v>
      </c>
      <c r="D176" s="217" t="s">
        <v>153</v>
      </c>
      <c r="E176" s="218" t="s">
        <v>261</v>
      </c>
      <c r="F176" s="219" t="s">
        <v>262</v>
      </c>
      <c r="G176" s="220" t="s">
        <v>175</v>
      </c>
      <c r="H176" s="221">
        <v>605.04300000000001</v>
      </c>
      <c r="I176" s="222"/>
      <c r="J176" s="223">
        <f>ROUND(I176*H176,2)</f>
        <v>0</v>
      </c>
      <c r="K176" s="219" t="s">
        <v>160</v>
      </c>
      <c r="L176" s="45"/>
      <c r="M176" s="224" t="s">
        <v>1</v>
      </c>
      <c r="N176" s="225" t="s">
        <v>38</v>
      </c>
      <c r="O176" s="92"/>
      <c r="P176" s="226">
        <f>O176*H176</f>
        <v>0</v>
      </c>
      <c r="Q176" s="226">
        <v>0.0020999999999999999</v>
      </c>
      <c r="R176" s="226">
        <f>Q176*H176</f>
        <v>1.2705902999999998</v>
      </c>
      <c r="S176" s="226">
        <v>0</v>
      </c>
      <c r="T176" s="22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8" t="s">
        <v>157</v>
      </c>
      <c r="AT176" s="228" t="s">
        <v>153</v>
      </c>
      <c r="AU176" s="228" t="s">
        <v>81</v>
      </c>
      <c r="AY176" s="18" t="s">
        <v>152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8" t="s">
        <v>81</v>
      </c>
      <c r="BK176" s="229">
        <f>ROUND(I176*H176,2)</f>
        <v>0</v>
      </c>
      <c r="BL176" s="18" t="s">
        <v>157</v>
      </c>
      <c r="BM176" s="228" t="s">
        <v>263</v>
      </c>
    </row>
    <row r="177" s="2" customFormat="1" ht="24.15" customHeight="1">
      <c r="A177" s="39"/>
      <c r="B177" s="40"/>
      <c r="C177" s="217" t="s">
        <v>229</v>
      </c>
      <c r="D177" s="217" t="s">
        <v>153</v>
      </c>
      <c r="E177" s="218" t="s">
        <v>264</v>
      </c>
      <c r="F177" s="219" t="s">
        <v>265</v>
      </c>
      <c r="G177" s="220" t="s">
        <v>175</v>
      </c>
      <c r="H177" s="221">
        <v>605.04300000000001</v>
      </c>
      <c r="I177" s="222"/>
      <c r="J177" s="223">
        <f>ROUND(I177*H177,2)</f>
        <v>0</v>
      </c>
      <c r="K177" s="219" t="s">
        <v>160</v>
      </c>
      <c r="L177" s="45"/>
      <c r="M177" s="224" t="s">
        <v>1</v>
      </c>
      <c r="N177" s="225" t="s">
        <v>38</v>
      </c>
      <c r="O177" s="92"/>
      <c r="P177" s="226">
        <f>O177*H177</f>
        <v>0</v>
      </c>
      <c r="Q177" s="226">
        <v>0.0043800000000000002</v>
      </c>
      <c r="R177" s="226">
        <f>Q177*H177</f>
        <v>2.6500883400000004</v>
      </c>
      <c r="S177" s="226">
        <v>0</v>
      </c>
      <c r="T177" s="22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8" t="s">
        <v>157</v>
      </c>
      <c r="AT177" s="228" t="s">
        <v>153</v>
      </c>
      <c r="AU177" s="228" t="s">
        <v>81</v>
      </c>
      <c r="AY177" s="18" t="s">
        <v>152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8" t="s">
        <v>81</v>
      </c>
      <c r="BK177" s="229">
        <f>ROUND(I177*H177,2)</f>
        <v>0</v>
      </c>
      <c r="BL177" s="18" t="s">
        <v>157</v>
      </c>
      <c r="BM177" s="228" t="s">
        <v>266</v>
      </c>
    </row>
    <row r="178" s="2" customFormat="1" ht="14.4" customHeight="1">
      <c r="A178" s="39"/>
      <c r="B178" s="40"/>
      <c r="C178" s="217" t="s">
        <v>267</v>
      </c>
      <c r="D178" s="217" t="s">
        <v>153</v>
      </c>
      <c r="E178" s="218" t="s">
        <v>268</v>
      </c>
      <c r="F178" s="219" t="s">
        <v>269</v>
      </c>
      <c r="G178" s="220" t="s">
        <v>175</v>
      </c>
      <c r="H178" s="221">
        <v>605.04300000000001</v>
      </c>
      <c r="I178" s="222"/>
      <c r="J178" s="223">
        <f>ROUND(I178*H178,2)</f>
        <v>0</v>
      </c>
      <c r="K178" s="219" t="s">
        <v>160</v>
      </c>
      <c r="L178" s="45"/>
      <c r="M178" s="224" t="s">
        <v>1</v>
      </c>
      <c r="N178" s="225" t="s">
        <v>38</v>
      </c>
      <c r="O178" s="92"/>
      <c r="P178" s="226">
        <f>O178*H178</f>
        <v>0</v>
      </c>
      <c r="Q178" s="226">
        <v>0.00038999999999999999</v>
      </c>
      <c r="R178" s="226">
        <f>Q178*H178</f>
        <v>0.23596676999999999</v>
      </c>
      <c r="S178" s="226">
        <v>0</v>
      </c>
      <c r="T178" s="22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8" t="s">
        <v>157</v>
      </c>
      <c r="AT178" s="228" t="s">
        <v>153</v>
      </c>
      <c r="AU178" s="228" t="s">
        <v>81</v>
      </c>
      <c r="AY178" s="18" t="s">
        <v>152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8" t="s">
        <v>81</v>
      </c>
      <c r="BK178" s="229">
        <f>ROUND(I178*H178,2)</f>
        <v>0</v>
      </c>
      <c r="BL178" s="18" t="s">
        <v>157</v>
      </c>
      <c r="BM178" s="228" t="s">
        <v>270</v>
      </c>
    </row>
    <row r="179" s="2" customFormat="1" ht="24.15" customHeight="1">
      <c r="A179" s="39"/>
      <c r="B179" s="40"/>
      <c r="C179" s="217" t="s">
        <v>233</v>
      </c>
      <c r="D179" s="217" t="s">
        <v>153</v>
      </c>
      <c r="E179" s="218" t="s">
        <v>271</v>
      </c>
      <c r="F179" s="219" t="s">
        <v>272</v>
      </c>
      <c r="G179" s="220" t="s">
        <v>175</v>
      </c>
      <c r="H179" s="221">
        <v>49.515000000000001</v>
      </c>
      <c r="I179" s="222"/>
      <c r="J179" s="223">
        <f>ROUND(I179*H179,2)</f>
        <v>0</v>
      </c>
      <c r="K179" s="219" t="s">
        <v>160</v>
      </c>
      <c r="L179" s="45"/>
      <c r="M179" s="224" t="s">
        <v>1</v>
      </c>
      <c r="N179" s="225" t="s">
        <v>38</v>
      </c>
      <c r="O179" s="92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8" t="s">
        <v>157</v>
      </c>
      <c r="AT179" s="228" t="s">
        <v>153</v>
      </c>
      <c r="AU179" s="228" t="s">
        <v>81</v>
      </c>
      <c r="AY179" s="18" t="s">
        <v>152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8" t="s">
        <v>81</v>
      </c>
      <c r="BK179" s="229">
        <f>ROUND(I179*H179,2)</f>
        <v>0</v>
      </c>
      <c r="BL179" s="18" t="s">
        <v>157</v>
      </c>
      <c r="BM179" s="228" t="s">
        <v>273</v>
      </c>
    </row>
    <row r="180" s="2" customFormat="1" ht="37.8" customHeight="1">
      <c r="A180" s="39"/>
      <c r="B180" s="40"/>
      <c r="C180" s="217" t="s">
        <v>274</v>
      </c>
      <c r="D180" s="217" t="s">
        <v>153</v>
      </c>
      <c r="E180" s="218" t="s">
        <v>275</v>
      </c>
      <c r="F180" s="219" t="s">
        <v>276</v>
      </c>
      <c r="G180" s="220" t="s">
        <v>175</v>
      </c>
      <c r="H180" s="221">
        <v>188.524</v>
      </c>
      <c r="I180" s="222"/>
      <c r="J180" s="223">
        <f>ROUND(I180*H180,2)</f>
        <v>0</v>
      </c>
      <c r="K180" s="219" t="s">
        <v>160</v>
      </c>
      <c r="L180" s="45"/>
      <c r="M180" s="224" t="s">
        <v>1</v>
      </c>
      <c r="N180" s="225" t="s">
        <v>38</v>
      </c>
      <c r="O180" s="92"/>
      <c r="P180" s="226">
        <f>O180*H180</f>
        <v>0</v>
      </c>
      <c r="Q180" s="226">
        <v>0</v>
      </c>
      <c r="R180" s="226">
        <f>Q180*H180</f>
        <v>0</v>
      </c>
      <c r="S180" s="226">
        <v>0.047</v>
      </c>
      <c r="T180" s="227">
        <f>S180*H180</f>
        <v>8.8606280000000002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8" t="s">
        <v>157</v>
      </c>
      <c r="AT180" s="228" t="s">
        <v>153</v>
      </c>
      <c r="AU180" s="228" t="s">
        <v>81</v>
      </c>
      <c r="AY180" s="18" t="s">
        <v>152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8" t="s">
        <v>81</v>
      </c>
      <c r="BK180" s="229">
        <f>ROUND(I180*H180,2)</f>
        <v>0</v>
      </c>
      <c r="BL180" s="18" t="s">
        <v>157</v>
      </c>
      <c r="BM180" s="228" t="s">
        <v>277</v>
      </c>
    </row>
    <row r="181" s="14" customFormat="1">
      <c r="A181" s="14"/>
      <c r="B181" s="241"/>
      <c r="C181" s="242"/>
      <c r="D181" s="232" t="s">
        <v>195</v>
      </c>
      <c r="E181" s="243" t="s">
        <v>1</v>
      </c>
      <c r="F181" s="244" t="s">
        <v>278</v>
      </c>
      <c r="G181" s="242"/>
      <c r="H181" s="245">
        <v>-13.356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1" t="s">
        <v>195</v>
      </c>
      <c r="AU181" s="251" t="s">
        <v>81</v>
      </c>
      <c r="AV181" s="14" t="s">
        <v>83</v>
      </c>
      <c r="AW181" s="14" t="s">
        <v>30</v>
      </c>
      <c r="AX181" s="14" t="s">
        <v>73</v>
      </c>
      <c r="AY181" s="251" t="s">
        <v>152</v>
      </c>
    </row>
    <row r="182" s="14" customFormat="1">
      <c r="A182" s="14"/>
      <c r="B182" s="241"/>
      <c r="C182" s="242"/>
      <c r="D182" s="232" t="s">
        <v>195</v>
      </c>
      <c r="E182" s="243" t="s">
        <v>1</v>
      </c>
      <c r="F182" s="244" t="s">
        <v>279</v>
      </c>
      <c r="G182" s="242"/>
      <c r="H182" s="245">
        <v>49.887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195</v>
      </c>
      <c r="AU182" s="251" t="s">
        <v>81</v>
      </c>
      <c r="AV182" s="14" t="s">
        <v>83</v>
      </c>
      <c r="AW182" s="14" t="s">
        <v>30</v>
      </c>
      <c r="AX182" s="14" t="s">
        <v>73</v>
      </c>
      <c r="AY182" s="251" t="s">
        <v>152</v>
      </c>
    </row>
    <row r="183" s="14" customFormat="1">
      <c r="A183" s="14"/>
      <c r="B183" s="241"/>
      <c r="C183" s="242"/>
      <c r="D183" s="232" t="s">
        <v>195</v>
      </c>
      <c r="E183" s="243" t="s">
        <v>1</v>
      </c>
      <c r="F183" s="244" t="s">
        <v>280</v>
      </c>
      <c r="G183" s="242"/>
      <c r="H183" s="245">
        <v>6.3959999999999999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1" t="s">
        <v>195</v>
      </c>
      <c r="AU183" s="251" t="s">
        <v>81</v>
      </c>
      <c r="AV183" s="14" t="s">
        <v>83</v>
      </c>
      <c r="AW183" s="14" t="s">
        <v>30</v>
      </c>
      <c r="AX183" s="14" t="s">
        <v>73</v>
      </c>
      <c r="AY183" s="251" t="s">
        <v>152</v>
      </c>
    </row>
    <row r="184" s="14" customFormat="1">
      <c r="A184" s="14"/>
      <c r="B184" s="241"/>
      <c r="C184" s="242"/>
      <c r="D184" s="232" t="s">
        <v>195</v>
      </c>
      <c r="E184" s="243" t="s">
        <v>1</v>
      </c>
      <c r="F184" s="244" t="s">
        <v>281</v>
      </c>
      <c r="G184" s="242"/>
      <c r="H184" s="245">
        <v>145.59700000000001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195</v>
      </c>
      <c r="AU184" s="251" t="s">
        <v>81</v>
      </c>
      <c r="AV184" s="14" t="s">
        <v>83</v>
      </c>
      <c r="AW184" s="14" t="s">
        <v>30</v>
      </c>
      <c r="AX184" s="14" t="s">
        <v>73</v>
      </c>
      <c r="AY184" s="251" t="s">
        <v>152</v>
      </c>
    </row>
    <row r="185" s="15" customFormat="1">
      <c r="A185" s="15"/>
      <c r="B185" s="252"/>
      <c r="C185" s="253"/>
      <c r="D185" s="232" t="s">
        <v>195</v>
      </c>
      <c r="E185" s="254" t="s">
        <v>1</v>
      </c>
      <c r="F185" s="255" t="s">
        <v>218</v>
      </c>
      <c r="G185" s="253"/>
      <c r="H185" s="256">
        <v>188.524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2" t="s">
        <v>195</v>
      </c>
      <c r="AU185" s="262" t="s">
        <v>81</v>
      </c>
      <c r="AV185" s="15" t="s">
        <v>157</v>
      </c>
      <c r="AW185" s="15" t="s">
        <v>30</v>
      </c>
      <c r="AX185" s="15" t="s">
        <v>81</v>
      </c>
      <c r="AY185" s="262" t="s">
        <v>152</v>
      </c>
    </row>
    <row r="186" s="2" customFormat="1" ht="24.15" customHeight="1">
      <c r="A186" s="39"/>
      <c r="B186" s="40"/>
      <c r="C186" s="217" t="s">
        <v>238</v>
      </c>
      <c r="D186" s="217" t="s">
        <v>153</v>
      </c>
      <c r="E186" s="218" t="s">
        <v>282</v>
      </c>
      <c r="F186" s="219" t="s">
        <v>283</v>
      </c>
      <c r="G186" s="220" t="s">
        <v>175</v>
      </c>
      <c r="H186" s="221">
        <v>188.524</v>
      </c>
      <c r="I186" s="222"/>
      <c r="J186" s="223">
        <f>ROUND(I186*H186,2)</f>
        <v>0</v>
      </c>
      <c r="K186" s="219" t="s">
        <v>160</v>
      </c>
      <c r="L186" s="45"/>
      <c r="M186" s="224" t="s">
        <v>1</v>
      </c>
      <c r="N186" s="225" t="s">
        <v>38</v>
      </c>
      <c r="O186" s="92"/>
      <c r="P186" s="226">
        <f>O186*H186</f>
        <v>0</v>
      </c>
      <c r="Q186" s="226">
        <v>0.031530000000000002</v>
      </c>
      <c r="R186" s="226">
        <f>Q186*H186</f>
        <v>5.9441617200000003</v>
      </c>
      <c r="S186" s="226">
        <v>0</v>
      </c>
      <c r="T186" s="22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8" t="s">
        <v>157</v>
      </c>
      <c r="AT186" s="228" t="s">
        <v>153</v>
      </c>
      <c r="AU186" s="228" t="s">
        <v>81</v>
      </c>
      <c r="AY186" s="18" t="s">
        <v>152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8" t="s">
        <v>81</v>
      </c>
      <c r="BK186" s="229">
        <f>ROUND(I186*H186,2)</f>
        <v>0</v>
      </c>
      <c r="BL186" s="18" t="s">
        <v>157</v>
      </c>
      <c r="BM186" s="228" t="s">
        <v>284</v>
      </c>
    </row>
    <row r="187" s="2" customFormat="1" ht="37.8" customHeight="1">
      <c r="A187" s="39"/>
      <c r="B187" s="40"/>
      <c r="C187" s="217" t="s">
        <v>285</v>
      </c>
      <c r="D187" s="217" t="s">
        <v>153</v>
      </c>
      <c r="E187" s="218" t="s">
        <v>286</v>
      </c>
      <c r="F187" s="219" t="s">
        <v>287</v>
      </c>
      <c r="G187" s="220" t="s">
        <v>193</v>
      </c>
      <c r="H187" s="221">
        <v>409.69499999999999</v>
      </c>
      <c r="I187" s="222"/>
      <c r="J187" s="223">
        <f>ROUND(I187*H187,2)</f>
        <v>0</v>
      </c>
      <c r="K187" s="219" t="s">
        <v>1</v>
      </c>
      <c r="L187" s="45"/>
      <c r="M187" s="224" t="s">
        <v>1</v>
      </c>
      <c r="N187" s="225" t="s">
        <v>38</v>
      </c>
      <c r="O187" s="92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8" t="s">
        <v>157</v>
      </c>
      <c r="AT187" s="228" t="s">
        <v>153</v>
      </c>
      <c r="AU187" s="228" t="s">
        <v>81</v>
      </c>
      <c r="AY187" s="18" t="s">
        <v>152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8" t="s">
        <v>81</v>
      </c>
      <c r="BK187" s="229">
        <f>ROUND(I187*H187,2)</f>
        <v>0</v>
      </c>
      <c r="BL187" s="18" t="s">
        <v>157</v>
      </c>
      <c r="BM187" s="228" t="s">
        <v>288</v>
      </c>
    </row>
    <row r="188" s="14" customFormat="1">
      <c r="A188" s="14"/>
      <c r="B188" s="241"/>
      <c r="C188" s="242"/>
      <c r="D188" s="232" t="s">
        <v>195</v>
      </c>
      <c r="E188" s="243" t="s">
        <v>1</v>
      </c>
      <c r="F188" s="244" t="s">
        <v>289</v>
      </c>
      <c r="G188" s="242"/>
      <c r="H188" s="245">
        <v>-4.5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1" t="s">
        <v>195</v>
      </c>
      <c r="AU188" s="251" t="s">
        <v>81</v>
      </c>
      <c r="AV188" s="14" t="s">
        <v>83</v>
      </c>
      <c r="AW188" s="14" t="s">
        <v>30</v>
      </c>
      <c r="AX188" s="14" t="s">
        <v>73</v>
      </c>
      <c r="AY188" s="251" t="s">
        <v>152</v>
      </c>
    </row>
    <row r="189" s="14" customFormat="1">
      <c r="A189" s="14"/>
      <c r="B189" s="241"/>
      <c r="C189" s="242"/>
      <c r="D189" s="232" t="s">
        <v>195</v>
      </c>
      <c r="E189" s="243" t="s">
        <v>1</v>
      </c>
      <c r="F189" s="244" t="s">
        <v>290</v>
      </c>
      <c r="G189" s="242"/>
      <c r="H189" s="245">
        <v>27.300000000000001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1" t="s">
        <v>195</v>
      </c>
      <c r="AU189" s="251" t="s">
        <v>81</v>
      </c>
      <c r="AV189" s="14" t="s">
        <v>83</v>
      </c>
      <c r="AW189" s="14" t="s">
        <v>30</v>
      </c>
      <c r="AX189" s="14" t="s">
        <v>73</v>
      </c>
      <c r="AY189" s="251" t="s">
        <v>152</v>
      </c>
    </row>
    <row r="190" s="14" customFormat="1">
      <c r="A190" s="14"/>
      <c r="B190" s="241"/>
      <c r="C190" s="242"/>
      <c r="D190" s="232" t="s">
        <v>195</v>
      </c>
      <c r="E190" s="243" t="s">
        <v>1</v>
      </c>
      <c r="F190" s="244" t="s">
        <v>278</v>
      </c>
      <c r="G190" s="242"/>
      <c r="H190" s="245">
        <v>-13.356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1" t="s">
        <v>195</v>
      </c>
      <c r="AU190" s="251" t="s">
        <v>81</v>
      </c>
      <c r="AV190" s="14" t="s">
        <v>83</v>
      </c>
      <c r="AW190" s="14" t="s">
        <v>30</v>
      </c>
      <c r="AX190" s="14" t="s">
        <v>73</v>
      </c>
      <c r="AY190" s="251" t="s">
        <v>152</v>
      </c>
    </row>
    <row r="191" s="14" customFormat="1">
      <c r="A191" s="14"/>
      <c r="B191" s="241"/>
      <c r="C191" s="242"/>
      <c r="D191" s="232" t="s">
        <v>195</v>
      </c>
      <c r="E191" s="243" t="s">
        <v>1</v>
      </c>
      <c r="F191" s="244" t="s">
        <v>291</v>
      </c>
      <c r="G191" s="242"/>
      <c r="H191" s="245">
        <v>43.262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1" t="s">
        <v>195</v>
      </c>
      <c r="AU191" s="251" t="s">
        <v>81</v>
      </c>
      <c r="AV191" s="14" t="s">
        <v>83</v>
      </c>
      <c r="AW191" s="14" t="s">
        <v>30</v>
      </c>
      <c r="AX191" s="14" t="s">
        <v>73</v>
      </c>
      <c r="AY191" s="251" t="s">
        <v>152</v>
      </c>
    </row>
    <row r="192" s="14" customFormat="1">
      <c r="A192" s="14"/>
      <c r="B192" s="241"/>
      <c r="C192" s="242"/>
      <c r="D192" s="232" t="s">
        <v>195</v>
      </c>
      <c r="E192" s="243" t="s">
        <v>1</v>
      </c>
      <c r="F192" s="244" t="s">
        <v>279</v>
      </c>
      <c r="G192" s="242"/>
      <c r="H192" s="245">
        <v>49.887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1" t="s">
        <v>195</v>
      </c>
      <c r="AU192" s="251" t="s">
        <v>81</v>
      </c>
      <c r="AV192" s="14" t="s">
        <v>83</v>
      </c>
      <c r="AW192" s="14" t="s">
        <v>30</v>
      </c>
      <c r="AX192" s="14" t="s">
        <v>73</v>
      </c>
      <c r="AY192" s="251" t="s">
        <v>152</v>
      </c>
    </row>
    <row r="193" s="14" customFormat="1">
      <c r="A193" s="14"/>
      <c r="B193" s="241"/>
      <c r="C193" s="242"/>
      <c r="D193" s="232" t="s">
        <v>195</v>
      </c>
      <c r="E193" s="243" t="s">
        <v>1</v>
      </c>
      <c r="F193" s="244" t="s">
        <v>292</v>
      </c>
      <c r="G193" s="242"/>
      <c r="H193" s="245">
        <v>207.762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1" t="s">
        <v>195</v>
      </c>
      <c r="AU193" s="251" t="s">
        <v>81</v>
      </c>
      <c r="AV193" s="14" t="s">
        <v>83</v>
      </c>
      <c r="AW193" s="14" t="s">
        <v>30</v>
      </c>
      <c r="AX193" s="14" t="s">
        <v>73</v>
      </c>
      <c r="AY193" s="251" t="s">
        <v>152</v>
      </c>
    </row>
    <row r="194" s="14" customFormat="1">
      <c r="A194" s="14"/>
      <c r="B194" s="241"/>
      <c r="C194" s="242"/>
      <c r="D194" s="232" t="s">
        <v>195</v>
      </c>
      <c r="E194" s="243" t="s">
        <v>1</v>
      </c>
      <c r="F194" s="244" t="s">
        <v>280</v>
      </c>
      <c r="G194" s="242"/>
      <c r="H194" s="245">
        <v>6.3959999999999999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195</v>
      </c>
      <c r="AU194" s="251" t="s">
        <v>81</v>
      </c>
      <c r="AV194" s="14" t="s">
        <v>83</v>
      </c>
      <c r="AW194" s="14" t="s">
        <v>30</v>
      </c>
      <c r="AX194" s="14" t="s">
        <v>73</v>
      </c>
      <c r="AY194" s="251" t="s">
        <v>152</v>
      </c>
    </row>
    <row r="195" s="14" customFormat="1">
      <c r="A195" s="14"/>
      <c r="B195" s="241"/>
      <c r="C195" s="242"/>
      <c r="D195" s="232" t="s">
        <v>195</v>
      </c>
      <c r="E195" s="243" t="s">
        <v>1</v>
      </c>
      <c r="F195" s="244" t="s">
        <v>293</v>
      </c>
      <c r="G195" s="242"/>
      <c r="H195" s="245">
        <v>-55.439999999999998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1" t="s">
        <v>195</v>
      </c>
      <c r="AU195" s="251" t="s">
        <v>81</v>
      </c>
      <c r="AV195" s="14" t="s">
        <v>83</v>
      </c>
      <c r="AW195" s="14" t="s">
        <v>30</v>
      </c>
      <c r="AX195" s="14" t="s">
        <v>73</v>
      </c>
      <c r="AY195" s="251" t="s">
        <v>152</v>
      </c>
    </row>
    <row r="196" s="14" customFormat="1">
      <c r="A196" s="14"/>
      <c r="B196" s="241"/>
      <c r="C196" s="242"/>
      <c r="D196" s="232" t="s">
        <v>195</v>
      </c>
      <c r="E196" s="243" t="s">
        <v>1</v>
      </c>
      <c r="F196" s="244" t="s">
        <v>294</v>
      </c>
      <c r="G196" s="242"/>
      <c r="H196" s="245">
        <v>-13.194000000000001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1" t="s">
        <v>195</v>
      </c>
      <c r="AU196" s="251" t="s">
        <v>81</v>
      </c>
      <c r="AV196" s="14" t="s">
        <v>83</v>
      </c>
      <c r="AW196" s="14" t="s">
        <v>30</v>
      </c>
      <c r="AX196" s="14" t="s">
        <v>73</v>
      </c>
      <c r="AY196" s="251" t="s">
        <v>152</v>
      </c>
    </row>
    <row r="197" s="14" customFormat="1">
      <c r="A197" s="14"/>
      <c r="B197" s="241"/>
      <c r="C197" s="242"/>
      <c r="D197" s="232" t="s">
        <v>195</v>
      </c>
      <c r="E197" s="243" t="s">
        <v>1</v>
      </c>
      <c r="F197" s="244" t="s">
        <v>295</v>
      </c>
      <c r="G197" s="242"/>
      <c r="H197" s="245">
        <v>161.578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1" t="s">
        <v>195</v>
      </c>
      <c r="AU197" s="251" t="s">
        <v>81</v>
      </c>
      <c r="AV197" s="14" t="s">
        <v>83</v>
      </c>
      <c r="AW197" s="14" t="s">
        <v>30</v>
      </c>
      <c r="AX197" s="14" t="s">
        <v>73</v>
      </c>
      <c r="AY197" s="251" t="s">
        <v>152</v>
      </c>
    </row>
    <row r="198" s="15" customFormat="1">
      <c r="A198" s="15"/>
      <c r="B198" s="252"/>
      <c r="C198" s="253"/>
      <c r="D198" s="232" t="s">
        <v>195</v>
      </c>
      <c r="E198" s="254" t="s">
        <v>1</v>
      </c>
      <c r="F198" s="255" t="s">
        <v>218</v>
      </c>
      <c r="G198" s="253"/>
      <c r="H198" s="256">
        <v>409.69499999999999</v>
      </c>
      <c r="I198" s="257"/>
      <c r="J198" s="253"/>
      <c r="K198" s="253"/>
      <c r="L198" s="258"/>
      <c r="M198" s="259"/>
      <c r="N198" s="260"/>
      <c r="O198" s="260"/>
      <c r="P198" s="260"/>
      <c r="Q198" s="260"/>
      <c r="R198" s="260"/>
      <c r="S198" s="260"/>
      <c r="T198" s="261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2" t="s">
        <v>195</v>
      </c>
      <c r="AU198" s="262" t="s">
        <v>81</v>
      </c>
      <c r="AV198" s="15" t="s">
        <v>157</v>
      </c>
      <c r="AW198" s="15" t="s">
        <v>30</v>
      </c>
      <c r="AX198" s="15" t="s">
        <v>81</v>
      </c>
      <c r="AY198" s="262" t="s">
        <v>152</v>
      </c>
    </row>
    <row r="199" s="2" customFormat="1" ht="37.8" customHeight="1">
      <c r="A199" s="39"/>
      <c r="B199" s="40"/>
      <c r="C199" s="217" t="s">
        <v>244</v>
      </c>
      <c r="D199" s="217" t="s">
        <v>153</v>
      </c>
      <c r="E199" s="218" t="s">
        <v>296</v>
      </c>
      <c r="F199" s="219" t="s">
        <v>297</v>
      </c>
      <c r="G199" s="220" t="s">
        <v>193</v>
      </c>
      <c r="H199" s="221">
        <v>93.376000000000005</v>
      </c>
      <c r="I199" s="222"/>
      <c r="J199" s="223">
        <f>ROUND(I199*H199,2)</f>
        <v>0</v>
      </c>
      <c r="K199" s="219" t="s">
        <v>1</v>
      </c>
      <c r="L199" s="45"/>
      <c r="M199" s="224" t="s">
        <v>1</v>
      </c>
      <c r="N199" s="225" t="s">
        <v>38</v>
      </c>
      <c r="O199" s="92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8" t="s">
        <v>157</v>
      </c>
      <c r="AT199" s="228" t="s">
        <v>153</v>
      </c>
      <c r="AU199" s="228" t="s">
        <v>81</v>
      </c>
      <c r="AY199" s="18" t="s">
        <v>152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8" t="s">
        <v>81</v>
      </c>
      <c r="BK199" s="229">
        <f>ROUND(I199*H199,2)</f>
        <v>0</v>
      </c>
      <c r="BL199" s="18" t="s">
        <v>157</v>
      </c>
      <c r="BM199" s="228" t="s">
        <v>298</v>
      </c>
    </row>
    <row r="200" s="14" customFormat="1">
      <c r="A200" s="14"/>
      <c r="B200" s="241"/>
      <c r="C200" s="242"/>
      <c r="D200" s="232" t="s">
        <v>195</v>
      </c>
      <c r="E200" s="243" t="s">
        <v>1</v>
      </c>
      <c r="F200" s="244" t="s">
        <v>299</v>
      </c>
      <c r="G200" s="242"/>
      <c r="H200" s="245">
        <v>1.2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1" t="s">
        <v>195</v>
      </c>
      <c r="AU200" s="251" t="s">
        <v>81</v>
      </c>
      <c r="AV200" s="14" t="s">
        <v>83</v>
      </c>
      <c r="AW200" s="14" t="s">
        <v>30</v>
      </c>
      <c r="AX200" s="14" t="s">
        <v>73</v>
      </c>
      <c r="AY200" s="251" t="s">
        <v>152</v>
      </c>
    </row>
    <row r="201" s="14" customFormat="1">
      <c r="A201" s="14"/>
      <c r="B201" s="241"/>
      <c r="C201" s="242"/>
      <c r="D201" s="232" t="s">
        <v>195</v>
      </c>
      <c r="E201" s="243" t="s">
        <v>1</v>
      </c>
      <c r="F201" s="244" t="s">
        <v>300</v>
      </c>
      <c r="G201" s="242"/>
      <c r="H201" s="245">
        <v>-13.698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1" t="s">
        <v>195</v>
      </c>
      <c r="AU201" s="251" t="s">
        <v>81</v>
      </c>
      <c r="AV201" s="14" t="s">
        <v>83</v>
      </c>
      <c r="AW201" s="14" t="s">
        <v>30</v>
      </c>
      <c r="AX201" s="14" t="s">
        <v>73</v>
      </c>
      <c r="AY201" s="251" t="s">
        <v>152</v>
      </c>
    </row>
    <row r="202" s="14" customFormat="1">
      <c r="A202" s="14"/>
      <c r="B202" s="241"/>
      <c r="C202" s="242"/>
      <c r="D202" s="232" t="s">
        <v>195</v>
      </c>
      <c r="E202" s="243" t="s">
        <v>1</v>
      </c>
      <c r="F202" s="244" t="s">
        <v>301</v>
      </c>
      <c r="G202" s="242"/>
      <c r="H202" s="245">
        <v>-29.16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1" t="s">
        <v>195</v>
      </c>
      <c r="AU202" s="251" t="s">
        <v>81</v>
      </c>
      <c r="AV202" s="14" t="s">
        <v>83</v>
      </c>
      <c r="AW202" s="14" t="s">
        <v>30</v>
      </c>
      <c r="AX202" s="14" t="s">
        <v>73</v>
      </c>
      <c r="AY202" s="251" t="s">
        <v>152</v>
      </c>
    </row>
    <row r="203" s="14" customFormat="1">
      <c r="A203" s="14"/>
      <c r="B203" s="241"/>
      <c r="C203" s="242"/>
      <c r="D203" s="232" t="s">
        <v>195</v>
      </c>
      <c r="E203" s="243" t="s">
        <v>1</v>
      </c>
      <c r="F203" s="244" t="s">
        <v>302</v>
      </c>
      <c r="G203" s="242"/>
      <c r="H203" s="245">
        <v>54.399999999999999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1" t="s">
        <v>195</v>
      </c>
      <c r="AU203" s="251" t="s">
        <v>81</v>
      </c>
      <c r="AV203" s="14" t="s">
        <v>83</v>
      </c>
      <c r="AW203" s="14" t="s">
        <v>30</v>
      </c>
      <c r="AX203" s="14" t="s">
        <v>73</v>
      </c>
      <c r="AY203" s="251" t="s">
        <v>152</v>
      </c>
    </row>
    <row r="204" s="14" customFormat="1">
      <c r="A204" s="14"/>
      <c r="B204" s="241"/>
      <c r="C204" s="242"/>
      <c r="D204" s="232" t="s">
        <v>195</v>
      </c>
      <c r="E204" s="243" t="s">
        <v>1</v>
      </c>
      <c r="F204" s="244" t="s">
        <v>303</v>
      </c>
      <c r="G204" s="242"/>
      <c r="H204" s="245">
        <v>24.440000000000001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1" t="s">
        <v>195</v>
      </c>
      <c r="AU204" s="251" t="s">
        <v>81</v>
      </c>
      <c r="AV204" s="14" t="s">
        <v>83</v>
      </c>
      <c r="AW204" s="14" t="s">
        <v>30</v>
      </c>
      <c r="AX204" s="14" t="s">
        <v>73</v>
      </c>
      <c r="AY204" s="251" t="s">
        <v>152</v>
      </c>
    </row>
    <row r="205" s="14" customFormat="1">
      <c r="A205" s="14"/>
      <c r="B205" s="241"/>
      <c r="C205" s="242"/>
      <c r="D205" s="232" t="s">
        <v>195</v>
      </c>
      <c r="E205" s="243" t="s">
        <v>1</v>
      </c>
      <c r="F205" s="244" t="s">
        <v>304</v>
      </c>
      <c r="G205" s="242"/>
      <c r="H205" s="245">
        <v>5.3460000000000001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195</v>
      </c>
      <c r="AU205" s="251" t="s">
        <v>81</v>
      </c>
      <c r="AV205" s="14" t="s">
        <v>83</v>
      </c>
      <c r="AW205" s="14" t="s">
        <v>30</v>
      </c>
      <c r="AX205" s="14" t="s">
        <v>73</v>
      </c>
      <c r="AY205" s="251" t="s">
        <v>152</v>
      </c>
    </row>
    <row r="206" s="14" customFormat="1">
      <c r="A206" s="14"/>
      <c r="B206" s="241"/>
      <c r="C206" s="242"/>
      <c r="D206" s="232" t="s">
        <v>195</v>
      </c>
      <c r="E206" s="243" t="s">
        <v>1</v>
      </c>
      <c r="F206" s="244" t="s">
        <v>305</v>
      </c>
      <c r="G206" s="242"/>
      <c r="H206" s="245">
        <v>50.847999999999999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1" t="s">
        <v>195</v>
      </c>
      <c r="AU206" s="251" t="s">
        <v>81</v>
      </c>
      <c r="AV206" s="14" t="s">
        <v>83</v>
      </c>
      <c r="AW206" s="14" t="s">
        <v>30</v>
      </c>
      <c r="AX206" s="14" t="s">
        <v>73</v>
      </c>
      <c r="AY206" s="251" t="s">
        <v>152</v>
      </c>
    </row>
    <row r="207" s="15" customFormat="1">
      <c r="A207" s="15"/>
      <c r="B207" s="252"/>
      <c r="C207" s="253"/>
      <c r="D207" s="232" t="s">
        <v>195</v>
      </c>
      <c r="E207" s="254" t="s">
        <v>1</v>
      </c>
      <c r="F207" s="255" t="s">
        <v>218</v>
      </c>
      <c r="G207" s="253"/>
      <c r="H207" s="256">
        <v>93.376000000000005</v>
      </c>
      <c r="I207" s="257"/>
      <c r="J207" s="253"/>
      <c r="K207" s="253"/>
      <c r="L207" s="258"/>
      <c r="M207" s="259"/>
      <c r="N207" s="260"/>
      <c r="O207" s="260"/>
      <c r="P207" s="260"/>
      <c r="Q207" s="260"/>
      <c r="R207" s="260"/>
      <c r="S207" s="260"/>
      <c r="T207" s="261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2" t="s">
        <v>195</v>
      </c>
      <c r="AU207" s="262" t="s">
        <v>81</v>
      </c>
      <c r="AV207" s="15" t="s">
        <v>157</v>
      </c>
      <c r="AW207" s="15" t="s">
        <v>30</v>
      </c>
      <c r="AX207" s="15" t="s">
        <v>81</v>
      </c>
      <c r="AY207" s="262" t="s">
        <v>152</v>
      </c>
    </row>
    <row r="208" s="2" customFormat="1" ht="76.35" customHeight="1">
      <c r="A208" s="39"/>
      <c r="B208" s="40"/>
      <c r="C208" s="217" t="s">
        <v>306</v>
      </c>
      <c r="D208" s="217" t="s">
        <v>153</v>
      </c>
      <c r="E208" s="218" t="s">
        <v>307</v>
      </c>
      <c r="F208" s="219" t="s">
        <v>308</v>
      </c>
      <c r="G208" s="220" t="s">
        <v>202</v>
      </c>
      <c r="H208" s="221">
        <v>254.93000000000001</v>
      </c>
      <c r="I208" s="222"/>
      <c r="J208" s="223">
        <f>ROUND(I208*H208,2)</f>
        <v>0</v>
      </c>
      <c r="K208" s="219" t="s">
        <v>1</v>
      </c>
      <c r="L208" s="45"/>
      <c r="M208" s="224" t="s">
        <v>1</v>
      </c>
      <c r="N208" s="225" t="s">
        <v>38</v>
      </c>
      <c r="O208" s="92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8" t="s">
        <v>157</v>
      </c>
      <c r="AT208" s="228" t="s">
        <v>153</v>
      </c>
      <c r="AU208" s="228" t="s">
        <v>81</v>
      </c>
      <c r="AY208" s="18" t="s">
        <v>152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8" t="s">
        <v>81</v>
      </c>
      <c r="BK208" s="229">
        <f>ROUND(I208*H208,2)</f>
        <v>0</v>
      </c>
      <c r="BL208" s="18" t="s">
        <v>157</v>
      </c>
      <c r="BM208" s="228" t="s">
        <v>309</v>
      </c>
    </row>
    <row r="209" s="14" customFormat="1">
      <c r="A209" s="14"/>
      <c r="B209" s="241"/>
      <c r="C209" s="242"/>
      <c r="D209" s="232" t="s">
        <v>195</v>
      </c>
      <c r="E209" s="243" t="s">
        <v>1</v>
      </c>
      <c r="F209" s="244" t="s">
        <v>310</v>
      </c>
      <c r="G209" s="242"/>
      <c r="H209" s="245">
        <v>4.9500000000000002</v>
      </c>
      <c r="I209" s="246"/>
      <c r="J209" s="242"/>
      <c r="K209" s="242"/>
      <c r="L209" s="247"/>
      <c r="M209" s="248"/>
      <c r="N209" s="249"/>
      <c r="O209" s="249"/>
      <c r="P209" s="249"/>
      <c r="Q209" s="249"/>
      <c r="R209" s="249"/>
      <c r="S209" s="249"/>
      <c r="T209" s="25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1" t="s">
        <v>195</v>
      </c>
      <c r="AU209" s="251" t="s">
        <v>81</v>
      </c>
      <c r="AV209" s="14" t="s">
        <v>83</v>
      </c>
      <c r="AW209" s="14" t="s">
        <v>30</v>
      </c>
      <c r="AX209" s="14" t="s">
        <v>73</v>
      </c>
      <c r="AY209" s="251" t="s">
        <v>152</v>
      </c>
    </row>
    <row r="210" s="14" customFormat="1">
      <c r="A210" s="14"/>
      <c r="B210" s="241"/>
      <c r="C210" s="242"/>
      <c r="D210" s="232" t="s">
        <v>195</v>
      </c>
      <c r="E210" s="243" t="s">
        <v>1</v>
      </c>
      <c r="F210" s="244" t="s">
        <v>311</v>
      </c>
      <c r="G210" s="242"/>
      <c r="H210" s="245">
        <v>64.799999999999997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1" t="s">
        <v>195</v>
      </c>
      <c r="AU210" s="251" t="s">
        <v>81</v>
      </c>
      <c r="AV210" s="14" t="s">
        <v>83</v>
      </c>
      <c r="AW210" s="14" t="s">
        <v>30</v>
      </c>
      <c r="AX210" s="14" t="s">
        <v>73</v>
      </c>
      <c r="AY210" s="251" t="s">
        <v>152</v>
      </c>
    </row>
    <row r="211" s="14" customFormat="1">
      <c r="A211" s="14"/>
      <c r="B211" s="241"/>
      <c r="C211" s="242"/>
      <c r="D211" s="232" t="s">
        <v>195</v>
      </c>
      <c r="E211" s="243" t="s">
        <v>1</v>
      </c>
      <c r="F211" s="244" t="s">
        <v>312</v>
      </c>
      <c r="G211" s="242"/>
      <c r="H211" s="245">
        <v>22.5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1" t="s">
        <v>195</v>
      </c>
      <c r="AU211" s="251" t="s">
        <v>81</v>
      </c>
      <c r="AV211" s="14" t="s">
        <v>83</v>
      </c>
      <c r="AW211" s="14" t="s">
        <v>30</v>
      </c>
      <c r="AX211" s="14" t="s">
        <v>73</v>
      </c>
      <c r="AY211" s="251" t="s">
        <v>152</v>
      </c>
    </row>
    <row r="212" s="14" customFormat="1">
      <c r="A212" s="14"/>
      <c r="B212" s="241"/>
      <c r="C212" s="242"/>
      <c r="D212" s="232" t="s">
        <v>195</v>
      </c>
      <c r="E212" s="243" t="s">
        <v>1</v>
      </c>
      <c r="F212" s="244" t="s">
        <v>313</v>
      </c>
      <c r="G212" s="242"/>
      <c r="H212" s="245">
        <v>8.1400000000000006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195</v>
      </c>
      <c r="AU212" s="251" t="s">
        <v>81</v>
      </c>
      <c r="AV212" s="14" t="s">
        <v>83</v>
      </c>
      <c r="AW212" s="14" t="s">
        <v>30</v>
      </c>
      <c r="AX212" s="14" t="s">
        <v>73</v>
      </c>
      <c r="AY212" s="251" t="s">
        <v>152</v>
      </c>
    </row>
    <row r="213" s="14" customFormat="1">
      <c r="A213" s="14"/>
      <c r="B213" s="241"/>
      <c r="C213" s="242"/>
      <c r="D213" s="232" t="s">
        <v>195</v>
      </c>
      <c r="E213" s="243" t="s">
        <v>1</v>
      </c>
      <c r="F213" s="244" t="s">
        <v>314</v>
      </c>
      <c r="G213" s="242"/>
      <c r="H213" s="245">
        <v>8.4399999999999995</v>
      </c>
      <c r="I213" s="246"/>
      <c r="J213" s="242"/>
      <c r="K213" s="242"/>
      <c r="L213" s="247"/>
      <c r="M213" s="248"/>
      <c r="N213" s="249"/>
      <c r="O213" s="249"/>
      <c r="P213" s="249"/>
      <c r="Q213" s="249"/>
      <c r="R213" s="249"/>
      <c r="S213" s="249"/>
      <c r="T213" s="25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1" t="s">
        <v>195</v>
      </c>
      <c r="AU213" s="251" t="s">
        <v>81</v>
      </c>
      <c r="AV213" s="14" t="s">
        <v>83</v>
      </c>
      <c r="AW213" s="14" t="s">
        <v>30</v>
      </c>
      <c r="AX213" s="14" t="s">
        <v>73</v>
      </c>
      <c r="AY213" s="251" t="s">
        <v>152</v>
      </c>
    </row>
    <row r="214" s="14" customFormat="1">
      <c r="A214" s="14"/>
      <c r="B214" s="241"/>
      <c r="C214" s="242"/>
      <c r="D214" s="232" t="s">
        <v>195</v>
      </c>
      <c r="E214" s="243" t="s">
        <v>1</v>
      </c>
      <c r="F214" s="244" t="s">
        <v>315</v>
      </c>
      <c r="G214" s="242"/>
      <c r="H214" s="245">
        <v>6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1" t="s">
        <v>195</v>
      </c>
      <c r="AU214" s="251" t="s">
        <v>81</v>
      </c>
      <c r="AV214" s="14" t="s">
        <v>83</v>
      </c>
      <c r="AW214" s="14" t="s">
        <v>30</v>
      </c>
      <c r="AX214" s="14" t="s">
        <v>73</v>
      </c>
      <c r="AY214" s="251" t="s">
        <v>152</v>
      </c>
    </row>
    <row r="215" s="14" customFormat="1">
      <c r="A215" s="14"/>
      <c r="B215" s="241"/>
      <c r="C215" s="242"/>
      <c r="D215" s="232" t="s">
        <v>195</v>
      </c>
      <c r="E215" s="243" t="s">
        <v>1</v>
      </c>
      <c r="F215" s="244" t="s">
        <v>316</v>
      </c>
      <c r="G215" s="242"/>
      <c r="H215" s="245">
        <v>34.200000000000003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1" t="s">
        <v>195</v>
      </c>
      <c r="AU215" s="251" t="s">
        <v>81</v>
      </c>
      <c r="AV215" s="14" t="s">
        <v>83</v>
      </c>
      <c r="AW215" s="14" t="s">
        <v>30</v>
      </c>
      <c r="AX215" s="14" t="s">
        <v>73</v>
      </c>
      <c r="AY215" s="251" t="s">
        <v>152</v>
      </c>
    </row>
    <row r="216" s="14" customFormat="1">
      <c r="A216" s="14"/>
      <c r="B216" s="241"/>
      <c r="C216" s="242"/>
      <c r="D216" s="232" t="s">
        <v>195</v>
      </c>
      <c r="E216" s="243" t="s">
        <v>1</v>
      </c>
      <c r="F216" s="244" t="s">
        <v>317</v>
      </c>
      <c r="G216" s="242"/>
      <c r="H216" s="245">
        <v>105.90000000000001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1" t="s">
        <v>195</v>
      </c>
      <c r="AU216" s="251" t="s">
        <v>81</v>
      </c>
      <c r="AV216" s="14" t="s">
        <v>83</v>
      </c>
      <c r="AW216" s="14" t="s">
        <v>30</v>
      </c>
      <c r="AX216" s="14" t="s">
        <v>73</v>
      </c>
      <c r="AY216" s="251" t="s">
        <v>152</v>
      </c>
    </row>
    <row r="217" s="15" customFormat="1">
      <c r="A217" s="15"/>
      <c r="B217" s="252"/>
      <c r="C217" s="253"/>
      <c r="D217" s="232" t="s">
        <v>195</v>
      </c>
      <c r="E217" s="254" t="s">
        <v>1</v>
      </c>
      <c r="F217" s="255" t="s">
        <v>218</v>
      </c>
      <c r="G217" s="253"/>
      <c r="H217" s="256">
        <v>254.93000000000001</v>
      </c>
      <c r="I217" s="257"/>
      <c r="J217" s="253"/>
      <c r="K217" s="253"/>
      <c r="L217" s="258"/>
      <c r="M217" s="259"/>
      <c r="N217" s="260"/>
      <c r="O217" s="260"/>
      <c r="P217" s="260"/>
      <c r="Q217" s="260"/>
      <c r="R217" s="260"/>
      <c r="S217" s="260"/>
      <c r="T217" s="261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2" t="s">
        <v>195</v>
      </c>
      <c r="AU217" s="262" t="s">
        <v>81</v>
      </c>
      <c r="AV217" s="15" t="s">
        <v>157</v>
      </c>
      <c r="AW217" s="15" t="s">
        <v>30</v>
      </c>
      <c r="AX217" s="15" t="s">
        <v>81</v>
      </c>
      <c r="AY217" s="262" t="s">
        <v>152</v>
      </c>
    </row>
    <row r="218" s="2" customFormat="1" ht="49.05" customHeight="1">
      <c r="A218" s="39"/>
      <c r="B218" s="40"/>
      <c r="C218" s="217" t="s">
        <v>318</v>
      </c>
      <c r="D218" s="217" t="s">
        <v>153</v>
      </c>
      <c r="E218" s="218" t="s">
        <v>319</v>
      </c>
      <c r="F218" s="219" t="s">
        <v>320</v>
      </c>
      <c r="G218" s="220" t="s">
        <v>175</v>
      </c>
      <c r="H218" s="221">
        <v>511.66699999999997</v>
      </c>
      <c r="I218" s="222"/>
      <c r="J218" s="223">
        <f>ROUND(I218*H218,2)</f>
        <v>0</v>
      </c>
      <c r="K218" s="219" t="s">
        <v>1</v>
      </c>
      <c r="L218" s="45"/>
      <c r="M218" s="224" t="s">
        <v>1</v>
      </c>
      <c r="N218" s="225" t="s">
        <v>38</v>
      </c>
      <c r="O218" s="92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8" t="s">
        <v>157</v>
      </c>
      <c r="AT218" s="228" t="s">
        <v>153</v>
      </c>
      <c r="AU218" s="228" t="s">
        <v>81</v>
      </c>
      <c r="AY218" s="18" t="s">
        <v>152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8" t="s">
        <v>81</v>
      </c>
      <c r="BK218" s="229">
        <f>ROUND(I218*H218,2)</f>
        <v>0</v>
      </c>
      <c r="BL218" s="18" t="s">
        <v>157</v>
      </c>
      <c r="BM218" s="228" t="s">
        <v>321</v>
      </c>
    </row>
    <row r="219" s="14" customFormat="1">
      <c r="A219" s="14"/>
      <c r="B219" s="241"/>
      <c r="C219" s="242"/>
      <c r="D219" s="232" t="s">
        <v>195</v>
      </c>
      <c r="E219" s="243" t="s">
        <v>1</v>
      </c>
      <c r="F219" s="244" t="s">
        <v>322</v>
      </c>
      <c r="G219" s="242"/>
      <c r="H219" s="245">
        <v>511.66699999999997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1" t="s">
        <v>195</v>
      </c>
      <c r="AU219" s="251" t="s">
        <v>81</v>
      </c>
      <c r="AV219" s="14" t="s">
        <v>83</v>
      </c>
      <c r="AW219" s="14" t="s">
        <v>30</v>
      </c>
      <c r="AX219" s="14" t="s">
        <v>81</v>
      </c>
      <c r="AY219" s="251" t="s">
        <v>152</v>
      </c>
    </row>
    <row r="220" s="2" customFormat="1" ht="14.4" customHeight="1">
      <c r="A220" s="39"/>
      <c r="B220" s="40"/>
      <c r="C220" s="217" t="s">
        <v>323</v>
      </c>
      <c r="D220" s="217" t="s">
        <v>153</v>
      </c>
      <c r="E220" s="218" t="s">
        <v>324</v>
      </c>
      <c r="F220" s="219" t="s">
        <v>325</v>
      </c>
      <c r="G220" s="220" t="s">
        <v>175</v>
      </c>
      <c r="H220" s="221">
        <v>511.66699999999997</v>
      </c>
      <c r="I220" s="222"/>
      <c r="J220" s="223">
        <f>ROUND(I220*H220,2)</f>
        <v>0</v>
      </c>
      <c r="K220" s="219" t="s">
        <v>1</v>
      </c>
      <c r="L220" s="45"/>
      <c r="M220" s="224" t="s">
        <v>1</v>
      </c>
      <c r="N220" s="225" t="s">
        <v>38</v>
      </c>
      <c r="O220" s="92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8" t="s">
        <v>157</v>
      </c>
      <c r="AT220" s="228" t="s">
        <v>153</v>
      </c>
      <c r="AU220" s="228" t="s">
        <v>81</v>
      </c>
      <c r="AY220" s="18" t="s">
        <v>152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8" t="s">
        <v>81</v>
      </c>
      <c r="BK220" s="229">
        <f>ROUND(I220*H220,2)</f>
        <v>0</v>
      </c>
      <c r="BL220" s="18" t="s">
        <v>157</v>
      </c>
      <c r="BM220" s="228" t="s">
        <v>326</v>
      </c>
    </row>
    <row r="221" s="2" customFormat="1" ht="14.4" customHeight="1">
      <c r="A221" s="39"/>
      <c r="B221" s="40"/>
      <c r="C221" s="217" t="s">
        <v>327</v>
      </c>
      <c r="D221" s="217" t="s">
        <v>153</v>
      </c>
      <c r="E221" s="218" t="s">
        <v>328</v>
      </c>
      <c r="F221" s="219" t="s">
        <v>329</v>
      </c>
      <c r="G221" s="220" t="s">
        <v>175</v>
      </c>
      <c r="H221" s="221">
        <v>11.667</v>
      </c>
      <c r="I221" s="222"/>
      <c r="J221" s="223">
        <f>ROUND(I221*H221,2)</f>
        <v>0</v>
      </c>
      <c r="K221" s="219" t="s">
        <v>1</v>
      </c>
      <c r="L221" s="45"/>
      <c r="M221" s="224" t="s">
        <v>1</v>
      </c>
      <c r="N221" s="225" t="s">
        <v>38</v>
      </c>
      <c r="O221" s="92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8" t="s">
        <v>157</v>
      </c>
      <c r="AT221" s="228" t="s">
        <v>153</v>
      </c>
      <c r="AU221" s="228" t="s">
        <v>81</v>
      </c>
      <c r="AY221" s="18" t="s">
        <v>152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8" t="s">
        <v>81</v>
      </c>
      <c r="BK221" s="229">
        <f>ROUND(I221*H221,2)</f>
        <v>0</v>
      </c>
      <c r="BL221" s="18" t="s">
        <v>157</v>
      </c>
      <c r="BM221" s="228" t="s">
        <v>330</v>
      </c>
    </row>
    <row r="222" s="2" customFormat="1" ht="24.15" customHeight="1">
      <c r="A222" s="39"/>
      <c r="B222" s="40"/>
      <c r="C222" s="217" t="s">
        <v>331</v>
      </c>
      <c r="D222" s="217" t="s">
        <v>153</v>
      </c>
      <c r="E222" s="218" t="s">
        <v>332</v>
      </c>
      <c r="F222" s="219" t="s">
        <v>333</v>
      </c>
      <c r="G222" s="220" t="s">
        <v>193</v>
      </c>
      <c r="H222" s="221">
        <v>131.82599999999999</v>
      </c>
      <c r="I222" s="222"/>
      <c r="J222" s="223">
        <f>ROUND(I222*H222,2)</f>
        <v>0</v>
      </c>
      <c r="K222" s="219" t="s">
        <v>160</v>
      </c>
      <c r="L222" s="45"/>
      <c r="M222" s="224" t="s">
        <v>1</v>
      </c>
      <c r="N222" s="225" t="s">
        <v>38</v>
      </c>
      <c r="O222" s="92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8" t="s">
        <v>157</v>
      </c>
      <c r="AT222" s="228" t="s">
        <v>153</v>
      </c>
      <c r="AU222" s="228" t="s">
        <v>81</v>
      </c>
      <c r="AY222" s="18" t="s">
        <v>152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8" t="s">
        <v>81</v>
      </c>
      <c r="BK222" s="229">
        <f>ROUND(I222*H222,2)</f>
        <v>0</v>
      </c>
      <c r="BL222" s="18" t="s">
        <v>157</v>
      </c>
      <c r="BM222" s="228" t="s">
        <v>334</v>
      </c>
    </row>
    <row r="223" s="14" customFormat="1">
      <c r="A223" s="14"/>
      <c r="B223" s="241"/>
      <c r="C223" s="242"/>
      <c r="D223" s="232" t="s">
        <v>195</v>
      </c>
      <c r="E223" s="243" t="s">
        <v>1</v>
      </c>
      <c r="F223" s="244" t="s">
        <v>335</v>
      </c>
      <c r="G223" s="242"/>
      <c r="H223" s="245">
        <v>93.376000000000005</v>
      </c>
      <c r="I223" s="246"/>
      <c r="J223" s="242"/>
      <c r="K223" s="242"/>
      <c r="L223" s="247"/>
      <c r="M223" s="248"/>
      <c r="N223" s="249"/>
      <c r="O223" s="249"/>
      <c r="P223" s="249"/>
      <c r="Q223" s="249"/>
      <c r="R223" s="249"/>
      <c r="S223" s="249"/>
      <c r="T223" s="25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1" t="s">
        <v>195</v>
      </c>
      <c r="AU223" s="251" t="s">
        <v>81</v>
      </c>
      <c r="AV223" s="14" t="s">
        <v>83</v>
      </c>
      <c r="AW223" s="14" t="s">
        <v>30</v>
      </c>
      <c r="AX223" s="14" t="s">
        <v>73</v>
      </c>
      <c r="AY223" s="251" t="s">
        <v>152</v>
      </c>
    </row>
    <row r="224" s="14" customFormat="1">
      <c r="A224" s="14"/>
      <c r="B224" s="241"/>
      <c r="C224" s="242"/>
      <c r="D224" s="232" t="s">
        <v>195</v>
      </c>
      <c r="E224" s="243" t="s">
        <v>1</v>
      </c>
      <c r="F224" s="244" t="s">
        <v>336</v>
      </c>
      <c r="G224" s="242"/>
      <c r="H224" s="245">
        <v>38.450000000000003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1" t="s">
        <v>195</v>
      </c>
      <c r="AU224" s="251" t="s">
        <v>81</v>
      </c>
      <c r="AV224" s="14" t="s">
        <v>83</v>
      </c>
      <c r="AW224" s="14" t="s">
        <v>30</v>
      </c>
      <c r="AX224" s="14" t="s">
        <v>73</v>
      </c>
      <c r="AY224" s="251" t="s">
        <v>152</v>
      </c>
    </row>
    <row r="225" s="15" customFormat="1">
      <c r="A225" s="15"/>
      <c r="B225" s="252"/>
      <c r="C225" s="253"/>
      <c r="D225" s="232" t="s">
        <v>195</v>
      </c>
      <c r="E225" s="254" t="s">
        <v>1</v>
      </c>
      <c r="F225" s="255" t="s">
        <v>218</v>
      </c>
      <c r="G225" s="253"/>
      <c r="H225" s="256">
        <v>131.82599999999999</v>
      </c>
      <c r="I225" s="257"/>
      <c r="J225" s="253"/>
      <c r="K225" s="253"/>
      <c r="L225" s="258"/>
      <c r="M225" s="259"/>
      <c r="N225" s="260"/>
      <c r="O225" s="260"/>
      <c r="P225" s="260"/>
      <c r="Q225" s="260"/>
      <c r="R225" s="260"/>
      <c r="S225" s="260"/>
      <c r="T225" s="261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2" t="s">
        <v>195</v>
      </c>
      <c r="AU225" s="262" t="s">
        <v>81</v>
      </c>
      <c r="AV225" s="15" t="s">
        <v>157</v>
      </c>
      <c r="AW225" s="15" t="s">
        <v>30</v>
      </c>
      <c r="AX225" s="15" t="s">
        <v>81</v>
      </c>
      <c r="AY225" s="262" t="s">
        <v>152</v>
      </c>
    </row>
    <row r="226" s="2" customFormat="1" ht="14.4" customHeight="1">
      <c r="A226" s="39"/>
      <c r="B226" s="40"/>
      <c r="C226" s="217" t="s">
        <v>337</v>
      </c>
      <c r="D226" s="217" t="s">
        <v>153</v>
      </c>
      <c r="E226" s="218" t="s">
        <v>338</v>
      </c>
      <c r="F226" s="219" t="s">
        <v>339</v>
      </c>
      <c r="G226" s="220" t="s">
        <v>202</v>
      </c>
      <c r="H226" s="221">
        <v>133.66</v>
      </c>
      <c r="I226" s="222"/>
      <c r="J226" s="223">
        <f>ROUND(I226*H226,2)</f>
        <v>0</v>
      </c>
      <c r="K226" s="219" t="s">
        <v>1</v>
      </c>
      <c r="L226" s="45"/>
      <c r="M226" s="224" t="s">
        <v>1</v>
      </c>
      <c r="N226" s="225" t="s">
        <v>38</v>
      </c>
      <c r="O226" s="92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8" t="s">
        <v>157</v>
      </c>
      <c r="AT226" s="228" t="s">
        <v>153</v>
      </c>
      <c r="AU226" s="228" t="s">
        <v>81</v>
      </c>
      <c r="AY226" s="18" t="s">
        <v>152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8" t="s">
        <v>81</v>
      </c>
      <c r="BK226" s="229">
        <f>ROUND(I226*H226,2)</f>
        <v>0</v>
      </c>
      <c r="BL226" s="18" t="s">
        <v>157</v>
      </c>
      <c r="BM226" s="228" t="s">
        <v>340</v>
      </c>
    </row>
    <row r="227" s="14" customFormat="1">
      <c r="A227" s="14"/>
      <c r="B227" s="241"/>
      <c r="C227" s="242"/>
      <c r="D227" s="232" t="s">
        <v>195</v>
      </c>
      <c r="E227" s="243" t="s">
        <v>1</v>
      </c>
      <c r="F227" s="244" t="s">
        <v>341</v>
      </c>
      <c r="G227" s="242"/>
      <c r="H227" s="245">
        <v>40.840000000000003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1" t="s">
        <v>195</v>
      </c>
      <c r="AU227" s="251" t="s">
        <v>81</v>
      </c>
      <c r="AV227" s="14" t="s">
        <v>83</v>
      </c>
      <c r="AW227" s="14" t="s">
        <v>30</v>
      </c>
      <c r="AX227" s="14" t="s">
        <v>73</v>
      </c>
      <c r="AY227" s="251" t="s">
        <v>152</v>
      </c>
    </row>
    <row r="228" s="14" customFormat="1">
      <c r="A228" s="14"/>
      <c r="B228" s="241"/>
      <c r="C228" s="242"/>
      <c r="D228" s="232" t="s">
        <v>195</v>
      </c>
      <c r="E228" s="243" t="s">
        <v>1</v>
      </c>
      <c r="F228" s="244" t="s">
        <v>342</v>
      </c>
      <c r="G228" s="242"/>
      <c r="H228" s="245">
        <v>36.82</v>
      </c>
      <c r="I228" s="246"/>
      <c r="J228" s="242"/>
      <c r="K228" s="242"/>
      <c r="L228" s="247"/>
      <c r="M228" s="248"/>
      <c r="N228" s="249"/>
      <c r="O228" s="249"/>
      <c r="P228" s="249"/>
      <c r="Q228" s="249"/>
      <c r="R228" s="249"/>
      <c r="S228" s="249"/>
      <c r="T228" s="25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1" t="s">
        <v>195</v>
      </c>
      <c r="AU228" s="251" t="s">
        <v>81</v>
      </c>
      <c r="AV228" s="14" t="s">
        <v>83</v>
      </c>
      <c r="AW228" s="14" t="s">
        <v>30</v>
      </c>
      <c r="AX228" s="14" t="s">
        <v>73</v>
      </c>
      <c r="AY228" s="251" t="s">
        <v>152</v>
      </c>
    </row>
    <row r="229" s="14" customFormat="1">
      <c r="A229" s="14"/>
      <c r="B229" s="241"/>
      <c r="C229" s="242"/>
      <c r="D229" s="232" t="s">
        <v>195</v>
      </c>
      <c r="E229" s="243" t="s">
        <v>1</v>
      </c>
      <c r="F229" s="244" t="s">
        <v>343</v>
      </c>
      <c r="G229" s="242"/>
      <c r="H229" s="245">
        <v>56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1" t="s">
        <v>195</v>
      </c>
      <c r="AU229" s="251" t="s">
        <v>81</v>
      </c>
      <c r="AV229" s="14" t="s">
        <v>83</v>
      </c>
      <c r="AW229" s="14" t="s">
        <v>30</v>
      </c>
      <c r="AX229" s="14" t="s">
        <v>73</v>
      </c>
      <c r="AY229" s="251" t="s">
        <v>152</v>
      </c>
    </row>
    <row r="230" s="15" customFormat="1">
      <c r="A230" s="15"/>
      <c r="B230" s="252"/>
      <c r="C230" s="253"/>
      <c r="D230" s="232" t="s">
        <v>195</v>
      </c>
      <c r="E230" s="254" t="s">
        <v>1</v>
      </c>
      <c r="F230" s="255" t="s">
        <v>218</v>
      </c>
      <c r="G230" s="253"/>
      <c r="H230" s="256">
        <v>133.66</v>
      </c>
      <c r="I230" s="257"/>
      <c r="J230" s="253"/>
      <c r="K230" s="253"/>
      <c r="L230" s="258"/>
      <c r="M230" s="259"/>
      <c r="N230" s="260"/>
      <c r="O230" s="260"/>
      <c r="P230" s="260"/>
      <c r="Q230" s="260"/>
      <c r="R230" s="260"/>
      <c r="S230" s="260"/>
      <c r="T230" s="261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2" t="s">
        <v>195</v>
      </c>
      <c r="AU230" s="262" t="s">
        <v>81</v>
      </c>
      <c r="AV230" s="15" t="s">
        <v>157</v>
      </c>
      <c r="AW230" s="15" t="s">
        <v>30</v>
      </c>
      <c r="AX230" s="15" t="s">
        <v>81</v>
      </c>
      <c r="AY230" s="262" t="s">
        <v>152</v>
      </c>
    </row>
    <row r="231" s="2" customFormat="1" ht="14.4" customHeight="1">
      <c r="A231" s="39"/>
      <c r="B231" s="40"/>
      <c r="C231" s="217" t="s">
        <v>344</v>
      </c>
      <c r="D231" s="217" t="s">
        <v>153</v>
      </c>
      <c r="E231" s="218" t="s">
        <v>345</v>
      </c>
      <c r="F231" s="219" t="s">
        <v>346</v>
      </c>
      <c r="G231" s="220" t="s">
        <v>202</v>
      </c>
      <c r="H231" s="221">
        <v>254.93000000000001</v>
      </c>
      <c r="I231" s="222"/>
      <c r="J231" s="223">
        <f>ROUND(I231*H231,2)</f>
        <v>0</v>
      </c>
      <c r="K231" s="219" t="s">
        <v>1</v>
      </c>
      <c r="L231" s="45"/>
      <c r="M231" s="224" t="s">
        <v>1</v>
      </c>
      <c r="N231" s="225" t="s">
        <v>38</v>
      </c>
      <c r="O231" s="92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8" t="s">
        <v>157</v>
      </c>
      <c r="AT231" s="228" t="s">
        <v>153</v>
      </c>
      <c r="AU231" s="228" t="s">
        <v>81</v>
      </c>
      <c r="AY231" s="18" t="s">
        <v>152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8" t="s">
        <v>81</v>
      </c>
      <c r="BK231" s="229">
        <f>ROUND(I231*H231,2)</f>
        <v>0</v>
      </c>
      <c r="BL231" s="18" t="s">
        <v>157</v>
      </c>
      <c r="BM231" s="228" t="s">
        <v>347</v>
      </c>
    </row>
    <row r="232" s="14" customFormat="1">
      <c r="A232" s="14"/>
      <c r="B232" s="241"/>
      <c r="C232" s="242"/>
      <c r="D232" s="232" t="s">
        <v>195</v>
      </c>
      <c r="E232" s="243" t="s">
        <v>1</v>
      </c>
      <c r="F232" s="244" t="s">
        <v>348</v>
      </c>
      <c r="G232" s="242"/>
      <c r="H232" s="245">
        <v>254.93000000000001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1" t="s">
        <v>195</v>
      </c>
      <c r="AU232" s="251" t="s">
        <v>81</v>
      </c>
      <c r="AV232" s="14" t="s">
        <v>83</v>
      </c>
      <c r="AW232" s="14" t="s">
        <v>30</v>
      </c>
      <c r="AX232" s="14" t="s">
        <v>81</v>
      </c>
      <c r="AY232" s="251" t="s">
        <v>152</v>
      </c>
    </row>
    <row r="233" s="2" customFormat="1" ht="14.4" customHeight="1">
      <c r="A233" s="39"/>
      <c r="B233" s="40"/>
      <c r="C233" s="217" t="s">
        <v>288</v>
      </c>
      <c r="D233" s="217" t="s">
        <v>153</v>
      </c>
      <c r="E233" s="218" t="s">
        <v>349</v>
      </c>
      <c r="F233" s="219" t="s">
        <v>350</v>
      </c>
      <c r="G233" s="220" t="s">
        <v>193</v>
      </c>
      <c r="H233" s="221">
        <v>76.478999999999999</v>
      </c>
      <c r="I233" s="222"/>
      <c r="J233" s="223">
        <f>ROUND(I233*H233,2)</f>
        <v>0</v>
      </c>
      <c r="K233" s="219" t="s">
        <v>1</v>
      </c>
      <c r="L233" s="45"/>
      <c r="M233" s="224" t="s">
        <v>1</v>
      </c>
      <c r="N233" s="225" t="s">
        <v>38</v>
      </c>
      <c r="O233" s="92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8" t="s">
        <v>157</v>
      </c>
      <c r="AT233" s="228" t="s">
        <v>153</v>
      </c>
      <c r="AU233" s="228" t="s">
        <v>81</v>
      </c>
      <c r="AY233" s="18" t="s">
        <v>152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8" t="s">
        <v>81</v>
      </c>
      <c r="BK233" s="229">
        <f>ROUND(I233*H233,2)</f>
        <v>0</v>
      </c>
      <c r="BL233" s="18" t="s">
        <v>157</v>
      </c>
      <c r="BM233" s="228" t="s">
        <v>351</v>
      </c>
    </row>
    <row r="234" s="14" customFormat="1">
      <c r="A234" s="14"/>
      <c r="B234" s="241"/>
      <c r="C234" s="242"/>
      <c r="D234" s="232" t="s">
        <v>195</v>
      </c>
      <c r="E234" s="243" t="s">
        <v>1</v>
      </c>
      <c r="F234" s="244" t="s">
        <v>352</v>
      </c>
      <c r="G234" s="242"/>
      <c r="H234" s="245">
        <v>76.478999999999999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1" t="s">
        <v>195</v>
      </c>
      <c r="AU234" s="251" t="s">
        <v>81</v>
      </c>
      <c r="AV234" s="14" t="s">
        <v>83</v>
      </c>
      <c r="AW234" s="14" t="s">
        <v>30</v>
      </c>
      <c r="AX234" s="14" t="s">
        <v>81</v>
      </c>
      <c r="AY234" s="251" t="s">
        <v>152</v>
      </c>
    </row>
    <row r="235" s="2" customFormat="1" ht="14.4" customHeight="1">
      <c r="A235" s="39"/>
      <c r="B235" s="40"/>
      <c r="C235" s="217" t="s">
        <v>353</v>
      </c>
      <c r="D235" s="217" t="s">
        <v>153</v>
      </c>
      <c r="E235" s="218" t="s">
        <v>354</v>
      </c>
      <c r="F235" s="219" t="s">
        <v>355</v>
      </c>
      <c r="G235" s="220" t="s">
        <v>193</v>
      </c>
      <c r="H235" s="221">
        <v>28.52</v>
      </c>
      <c r="I235" s="222"/>
      <c r="J235" s="223">
        <f>ROUND(I235*H235,2)</f>
        <v>0</v>
      </c>
      <c r="K235" s="219" t="s">
        <v>1</v>
      </c>
      <c r="L235" s="45"/>
      <c r="M235" s="224" t="s">
        <v>1</v>
      </c>
      <c r="N235" s="225" t="s">
        <v>38</v>
      </c>
      <c r="O235" s="92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8" t="s">
        <v>157</v>
      </c>
      <c r="AT235" s="228" t="s">
        <v>153</v>
      </c>
      <c r="AU235" s="228" t="s">
        <v>81</v>
      </c>
      <c r="AY235" s="18" t="s">
        <v>152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8" t="s">
        <v>81</v>
      </c>
      <c r="BK235" s="229">
        <f>ROUND(I235*H235,2)</f>
        <v>0</v>
      </c>
      <c r="BL235" s="18" t="s">
        <v>157</v>
      </c>
      <c r="BM235" s="228" t="s">
        <v>356</v>
      </c>
    </row>
    <row r="236" s="14" customFormat="1">
      <c r="A236" s="14"/>
      <c r="B236" s="241"/>
      <c r="C236" s="242"/>
      <c r="D236" s="232" t="s">
        <v>195</v>
      </c>
      <c r="E236" s="243" t="s">
        <v>1</v>
      </c>
      <c r="F236" s="244" t="s">
        <v>357</v>
      </c>
      <c r="G236" s="242"/>
      <c r="H236" s="245">
        <v>7.8200000000000003</v>
      </c>
      <c r="I236" s="246"/>
      <c r="J236" s="242"/>
      <c r="K236" s="242"/>
      <c r="L236" s="247"/>
      <c r="M236" s="248"/>
      <c r="N236" s="249"/>
      <c r="O236" s="249"/>
      <c r="P236" s="249"/>
      <c r="Q236" s="249"/>
      <c r="R236" s="249"/>
      <c r="S236" s="249"/>
      <c r="T236" s="25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1" t="s">
        <v>195</v>
      </c>
      <c r="AU236" s="251" t="s">
        <v>81</v>
      </c>
      <c r="AV236" s="14" t="s">
        <v>83</v>
      </c>
      <c r="AW236" s="14" t="s">
        <v>30</v>
      </c>
      <c r="AX236" s="14" t="s">
        <v>73</v>
      </c>
      <c r="AY236" s="251" t="s">
        <v>152</v>
      </c>
    </row>
    <row r="237" s="14" customFormat="1">
      <c r="A237" s="14"/>
      <c r="B237" s="241"/>
      <c r="C237" s="242"/>
      <c r="D237" s="232" t="s">
        <v>195</v>
      </c>
      <c r="E237" s="243" t="s">
        <v>1</v>
      </c>
      <c r="F237" s="244" t="s">
        <v>358</v>
      </c>
      <c r="G237" s="242"/>
      <c r="H237" s="245">
        <v>20.699999999999999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1" t="s">
        <v>195</v>
      </c>
      <c r="AU237" s="251" t="s">
        <v>81</v>
      </c>
      <c r="AV237" s="14" t="s">
        <v>83</v>
      </c>
      <c r="AW237" s="14" t="s">
        <v>30</v>
      </c>
      <c r="AX237" s="14" t="s">
        <v>73</v>
      </c>
      <c r="AY237" s="251" t="s">
        <v>152</v>
      </c>
    </row>
    <row r="238" s="15" customFormat="1">
      <c r="A238" s="15"/>
      <c r="B238" s="252"/>
      <c r="C238" s="253"/>
      <c r="D238" s="232" t="s">
        <v>195</v>
      </c>
      <c r="E238" s="254" t="s">
        <v>1</v>
      </c>
      <c r="F238" s="255" t="s">
        <v>218</v>
      </c>
      <c r="G238" s="253"/>
      <c r="H238" s="256">
        <v>28.52</v>
      </c>
      <c r="I238" s="257"/>
      <c r="J238" s="253"/>
      <c r="K238" s="253"/>
      <c r="L238" s="258"/>
      <c r="M238" s="259"/>
      <c r="N238" s="260"/>
      <c r="O238" s="260"/>
      <c r="P238" s="260"/>
      <c r="Q238" s="260"/>
      <c r="R238" s="260"/>
      <c r="S238" s="260"/>
      <c r="T238" s="261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2" t="s">
        <v>195</v>
      </c>
      <c r="AU238" s="262" t="s">
        <v>81</v>
      </c>
      <c r="AV238" s="15" t="s">
        <v>157</v>
      </c>
      <c r="AW238" s="15" t="s">
        <v>30</v>
      </c>
      <c r="AX238" s="15" t="s">
        <v>81</v>
      </c>
      <c r="AY238" s="262" t="s">
        <v>152</v>
      </c>
    </row>
    <row r="239" s="2" customFormat="1" ht="14.4" customHeight="1">
      <c r="A239" s="39"/>
      <c r="B239" s="40"/>
      <c r="C239" s="217" t="s">
        <v>359</v>
      </c>
      <c r="D239" s="217" t="s">
        <v>153</v>
      </c>
      <c r="E239" s="218" t="s">
        <v>360</v>
      </c>
      <c r="F239" s="219" t="s">
        <v>361</v>
      </c>
      <c r="G239" s="220" t="s">
        <v>193</v>
      </c>
      <c r="H239" s="221">
        <v>28.52</v>
      </c>
      <c r="I239" s="222"/>
      <c r="J239" s="223">
        <f>ROUND(I239*H239,2)</f>
        <v>0</v>
      </c>
      <c r="K239" s="219" t="s">
        <v>1</v>
      </c>
      <c r="L239" s="45"/>
      <c r="M239" s="224" t="s">
        <v>1</v>
      </c>
      <c r="N239" s="225" t="s">
        <v>38</v>
      </c>
      <c r="O239" s="92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8" t="s">
        <v>157</v>
      </c>
      <c r="AT239" s="228" t="s">
        <v>153</v>
      </c>
      <c r="AU239" s="228" t="s">
        <v>81</v>
      </c>
      <c r="AY239" s="18" t="s">
        <v>152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8" t="s">
        <v>81</v>
      </c>
      <c r="BK239" s="229">
        <f>ROUND(I239*H239,2)</f>
        <v>0</v>
      </c>
      <c r="BL239" s="18" t="s">
        <v>157</v>
      </c>
      <c r="BM239" s="228" t="s">
        <v>362</v>
      </c>
    </row>
    <row r="240" s="2" customFormat="1" ht="14.4" customHeight="1">
      <c r="A240" s="39"/>
      <c r="B240" s="40"/>
      <c r="C240" s="217" t="s">
        <v>363</v>
      </c>
      <c r="D240" s="217" t="s">
        <v>153</v>
      </c>
      <c r="E240" s="218" t="s">
        <v>364</v>
      </c>
      <c r="F240" s="219" t="s">
        <v>365</v>
      </c>
      <c r="G240" s="220" t="s">
        <v>193</v>
      </c>
      <c r="H240" s="221">
        <v>204.941</v>
      </c>
      <c r="I240" s="222"/>
      <c r="J240" s="223">
        <f>ROUND(I240*H240,2)</f>
        <v>0</v>
      </c>
      <c r="K240" s="219" t="s">
        <v>1</v>
      </c>
      <c r="L240" s="45"/>
      <c r="M240" s="224" t="s">
        <v>1</v>
      </c>
      <c r="N240" s="225" t="s">
        <v>38</v>
      </c>
      <c r="O240" s="92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8" t="s">
        <v>157</v>
      </c>
      <c r="AT240" s="228" t="s">
        <v>153</v>
      </c>
      <c r="AU240" s="228" t="s">
        <v>81</v>
      </c>
      <c r="AY240" s="18" t="s">
        <v>152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8" t="s">
        <v>81</v>
      </c>
      <c r="BK240" s="229">
        <f>ROUND(I240*H240,2)</f>
        <v>0</v>
      </c>
      <c r="BL240" s="18" t="s">
        <v>157</v>
      </c>
      <c r="BM240" s="228" t="s">
        <v>366</v>
      </c>
    </row>
    <row r="241" s="13" customFormat="1">
      <c r="A241" s="13"/>
      <c r="B241" s="230"/>
      <c r="C241" s="231"/>
      <c r="D241" s="232" t="s">
        <v>195</v>
      </c>
      <c r="E241" s="233" t="s">
        <v>1</v>
      </c>
      <c r="F241" s="234" t="s">
        <v>367</v>
      </c>
      <c r="G241" s="231"/>
      <c r="H241" s="233" t="s">
        <v>1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195</v>
      </c>
      <c r="AU241" s="240" t="s">
        <v>81</v>
      </c>
      <c r="AV241" s="13" t="s">
        <v>81</v>
      </c>
      <c r="AW241" s="13" t="s">
        <v>30</v>
      </c>
      <c r="AX241" s="13" t="s">
        <v>73</v>
      </c>
      <c r="AY241" s="240" t="s">
        <v>152</v>
      </c>
    </row>
    <row r="242" s="14" customFormat="1">
      <c r="A242" s="14"/>
      <c r="B242" s="241"/>
      <c r="C242" s="242"/>
      <c r="D242" s="232" t="s">
        <v>195</v>
      </c>
      <c r="E242" s="243" t="s">
        <v>1</v>
      </c>
      <c r="F242" s="244" t="s">
        <v>368</v>
      </c>
      <c r="G242" s="242"/>
      <c r="H242" s="245">
        <v>55.439999999999998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1" t="s">
        <v>195</v>
      </c>
      <c r="AU242" s="251" t="s">
        <v>81</v>
      </c>
      <c r="AV242" s="14" t="s">
        <v>83</v>
      </c>
      <c r="AW242" s="14" t="s">
        <v>30</v>
      </c>
      <c r="AX242" s="14" t="s">
        <v>73</v>
      </c>
      <c r="AY242" s="251" t="s">
        <v>152</v>
      </c>
    </row>
    <row r="243" s="14" customFormat="1">
      <c r="A243" s="14"/>
      <c r="B243" s="241"/>
      <c r="C243" s="242"/>
      <c r="D243" s="232" t="s">
        <v>195</v>
      </c>
      <c r="E243" s="243" t="s">
        <v>1</v>
      </c>
      <c r="F243" s="244" t="s">
        <v>369</v>
      </c>
      <c r="G243" s="242"/>
      <c r="H243" s="245">
        <v>18.899999999999999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1" t="s">
        <v>195</v>
      </c>
      <c r="AU243" s="251" t="s">
        <v>81</v>
      </c>
      <c r="AV243" s="14" t="s">
        <v>83</v>
      </c>
      <c r="AW243" s="14" t="s">
        <v>30</v>
      </c>
      <c r="AX243" s="14" t="s">
        <v>73</v>
      </c>
      <c r="AY243" s="251" t="s">
        <v>152</v>
      </c>
    </row>
    <row r="244" s="14" customFormat="1">
      <c r="A244" s="14"/>
      <c r="B244" s="241"/>
      <c r="C244" s="242"/>
      <c r="D244" s="232" t="s">
        <v>195</v>
      </c>
      <c r="E244" s="243" t="s">
        <v>1</v>
      </c>
      <c r="F244" s="244" t="s">
        <v>370</v>
      </c>
      <c r="G244" s="242"/>
      <c r="H244" s="245">
        <v>4.5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1" t="s">
        <v>195</v>
      </c>
      <c r="AU244" s="251" t="s">
        <v>81</v>
      </c>
      <c r="AV244" s="14" t="s">
        <v>83</v>
      </c>
      <c r="AW244" s="14" t="s">
        <v>30</v>
      </c>
      <c r="AX244" s="14" t="s">
        <v>73</v>
      </c>
      <c r="AY244" s="251" t="s">
        <v>152</v>
      </c>
    </row>
    <row r="245" s="14" customFormat="1">
      <c r="A245" s="14"/>
      <c r="B245" s="241"/>
      <c r="C245" s="242"/>
      <c r="D245" s="232" t="s">
        <v>195</v>
      </c>
      <c r="E245" s="243" t="s">
        <v>1</v>
      </c>
      <c r="F245" s="244" t="s">
        <v>371</v>
      </c>
      <c r="G245" s="242"/>
      <c r="H245" s="245">
        <v>5.976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1" t="s">
        <v>195</v>
      </c>
      <c r="AU245" s="251" t="s">
        <v>81</v>
      </c>
      <c r="AV245" s="14" t="s">
        <v>83</v>
      </c>
      <c r="AW245" s="14" t="s">
        <v>30</v>
      </c>
      <c r="AX245" s="14" t="s">
        <v>73</v>
      </c>
      <c r="AY245" s="251" t="s">
        <v>152</v>
      </c>
    </row>
    <row r="246" s="14" customFormat="1">
      <c r="A246" s="14"/>
      <c r="B246" s="241"/>
      <c r="C246" s="242"/>
      <c r="D246" s="232" t="s">
        <v>195</v>
      </c>
      <c r="E246" s="243" t="s">
        <v>1</v>
      </c>
      <c r="F246" s="244" t="s">
        <v>372</v>
      </c>
      <c r="G246" s="242"/>
      <c r="H246" s="245">
        <v>5.7060000000000004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1" t="s">
        <v>195</v>
      </c>
      <c r="AU246" s="251" t="s">
        <v>81</v>
      </c>
      <c r="AV246" s="14" t="s">
        <v>83</v>
      </c>
      <c r="AW246" s="14" t="s">
        <v>30</v>
      </c>
      <c r="AX246" s="14" t="s">
        <v>73</v>
      </c>
      <c r="AY246" s="251" t="s">
        <v>152</v>
      </c>
    </row>
    <row r="247" s="14" customFormat="1">
      <c r="A247" s="14"/>
      <c r="B247" s="241"/>
      <c r="C247" s="242"/>
      <c r="D247" s="232" t="s">
        <v>195</v>
      </c>
      <c r="E247" s="243" t="s">
        <v>1</v>
      </c>
      <c r="F247" s="244" t="s">
        <v>373</v>
      </c>
      <c r="G247" s="242"/>
      <c r="H247" s="245">
        <v>11.25</v>
      </c>
      <c r="I247" s="246"/>
      <c r="J247" s="242"/>
      <c r="K247" s="242"/>
      <c r="L247" s="247"/>
      <c r="M247" s="248"/>
      <c r="N247" s="249"/>
      <c r="O247" s="249"/>
      <c r="P247" s="249"/>
      <c r="Q247" s="249"/>
      <c r="R247" s="249"/>
      <c r="S247" s="249"/>
      <c r="T247" s="25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1" t="s">
        <v>195</v>
      </c>
      <c r="AU247" s="251" t="s">
        <v>81</v>
      </c>
      <c r="AV247" s="14" t="s">
        <v>83</v>
      </c>
      <c r="AW247" s="14" t="s">
        <v>30</v>
      </c>
      <c r="AX247" s="14" t="s">
        <v>73</v>
      </c>
      <c r="AY247" s="251" t="s">
        <v>152</v>
      </c>
    </row>
    <row r="248" s="14" customFormat="1">
      <c r="A248" s="14"/>
      <c r="B248" s="241"/>
      <c r="C248" s="242"/>
      <c r="D248" s="232" t="s">
        <v>195</v>
      </c>
      <c r="E248" s="243" t="s">
        <v>1</v>
      </c>
      <c r="F248" s="244" t="s">
        <v>374</v>
      </c>
      <c r="G248" s="242"/>
      <c r="H248" s="245">
        <v>29.16</v>
      </c>
      <c r="I248" s="246"/>
      <c r="J248" s="242"/>
      <c r="K248" s="242"/>
      <c r="L248" s="247"/>
      <c r="M248" s="248"/>
      <c r="N248" s="249"/>
      <c r="O248" s="249"/>
      <c r="P248" s="249"/>
      <c r="Q248" s="249"/>
      <c r="R248" s="249"/>
      <c r="S248" s="249"/>
      <c r="T248" s="25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1" t="s">
        <v>195</v>
      </c>
      <c r="AU248" s="251" t="s">
        <v>81</v>
      </c>
      <c r="AV248" s="14" t="s">
        <v>83</v>
      </c>
      <c r="AW248" s="14" t="s">
        <v>30</v>
      </c>
      <c r="AX248" s="14" t="s">
        <v>73</v>
      </c>
      <c r="AY248" s="251" t="s">
        <v>152</v>
      </c>
    </row>
    <row r="249" s="14" customFormat="1">
      <c r="A249" s="14"/>
      <c r="B249" s="241"/>
      <c r="C249" s="242"/>
      <c r="D249" s="232" t="s">
        <v>195</v>
      </c>
      <c r="E249" s="243" t="s">
        <v>1</v>
      </c>
      <c r="F249" s="244" t="s">
        <v>375</v>
      </c>
      <c r="G249" s="242"/>
      <c r="H249" s="245">
        <v>2.448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1" t="s">
        <v>195</v>
      </c>
      <c r="AU249" s="251" t="s">
        <v>81</v>
      </c>
      <c r="AV249" s="14" t="s">
        <v>83</v>
      </c>
      <c r="AW249" s="14" t="s">
        <v>30</v>
      </c>
      <c r="AX249" s="14" t="s">
        <v>73</v>
      </c>
      <c r="AY249" s="251" t="s">
        <v>152</v>
      </c>
    </row>
    <row r="250" s="14" customFormat="1">
      <c r="A250" s="14"/>
      <c r="B250" s="241"/>
      <c r="C250" s="242"/>
      <c r="D250" s="232" t="s">
        <v>195</v>
      </c>
      <c r="E250" s="243" t="s">
        <v>1</v>
      </c>
      <c r="F250" s="244" t="s">
        <v>376</v>
      </c>
      <c r="G250" s="242"/>
      <c r="H250" s="245">
        <v>23.323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1" t="s">
        <v>195</v>
      </c>
      <c r="AU250" s="251" t="s">
        <v>81</v>
      </c>
      <c r="AV250" s="14" t="s">
        <v>83</v>
      </c>
      <c r="AW250" s="14" t="s">
        <v>30</v>
      </c>
      <c r="AX250" s="14" t="s">
        <v>73</v>
      </c>
      <c r="AY250" s="251" t="s">
        <v>152</v>
      </c>
    </row>
    <row r="251" s="14" customFormat="1">
      <c r="A251" s="14"/>
      <c r="B251" s="241"/>
      <c r="C251" s="242"/>
      <c r="D251" s="232" t="s">
        <v>195</v>
      </c>
      <c r="E251" s="243" t="s">
        <v>1</v>
      </c>
      <c r="F251" s="244" t="s">
        <v>377</v>
      </c>
      <c r="G251" s="242"/>
      <c r="H251" s="245">
        <v>36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1" t="s">
        <v>195</v>
      </c>
      <c r="AU251" s="251" t="s">
        <v>81</v>
      </c>
      <c r="AV251" s="14" t="s">
        <v>83</v>
      </c>
      <c r="AW251" s="14" t="s">
        <v>30</v>
      </c>
      <c r="AX251" s="14" t="s">
        <v>73</v>
      </c>
      <c r="AY251" s="251" t="s">
        <v>152</v>
      </c>
    </row>
    <row r="252" s="14" customFormat="1">
      <c r="A252" s="14"/>
      <c r="B252" s="241"/>
      <c r="C252" s="242"/>
      <c r="D252" s="232" t="s">
        <v>195</v>
      </c>
      <c r="E252" s="243" t="s">
        <v>1</v>
      </c>
      <c r="F252" s="244" t="s">
        <v>378</v>
      </c>
      <c r="G252" s="242"/>
      <c r="H252" s="245">
        <v>12.238</v>
      </c>
      <c r="I252" s="246"/>
      <c r="J252" s="242"/>
      <c r="K252" s="242"/>
      <c r="L252" s="247"/>
      <c r="M252" s="248"/>
      <c r="N252" s="249"/>
      <c r="O252" s="249"/>
      <c r="P252" s="249"/>
      <c r="Q252" s="249"/>
      <c r="R252" s="249"/>
      <c r="S252" s="249"/>
      <c r="T252" s="25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1" t="s">
        <v>195</v>
      </c>
      <c r="AU252" s="251" t="s">
        <v>81</v>
      </c>
      <c r="AV252" s="14" t="s">
        <v>83</v>
      </c>
      <c r="AW252" s="14" t="s">
        <v>30</v>
      </c>
      <c r="AX252" s="14" t="s">
        <v>73</v>
      </c>
      <c r="AY252" s="251" t="s">
        <v>152</v>
      </c>
    </row>
    <row r="253" s="15" customFormat="1">
      <c r="A253" s="15"/>
      <c r="B253" s="252"/>
      <c r="C253" s="253"/>
      <c r="D253" s="232" t="s">
        <v>195</v>
      </c>
      <c r="E253" s="254" t="s">
        <v>1</v>
      </c>
      <c r="F253" s="255" t="s">
        <v>218</v>
      </c>
      <c r="G253" s="253"/>
      <c r="H253" s="256">
        <v>204.941</v>
      </c>
      <c r="I253" s="257"/>
      <c r="J253" s="253"/>
      <c r="K253" s="253"/>
      <c r="L253" s="258"/>
      <c r="M253" s="259"/>
      <c r="N253" s="260"/>
      <c r="O253" s="260"/>
      <c r="P253" s="260"/>
      <c r="Q253" s="260"/>
      <c r="R253" s="260"/>
      <c r="S253" s="260"/>
      <c r="T253" s="261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2" t="s">
        <v>195</v>
      </c>
      <c r="AU253" s="262" t="s">
        <v>81</v>
      </c>
      <c r="AV253" s="15" t="s">
        <v>157</v>
      </c>
      <c r="AW253" s="15" t="s">
        <v>30</v>
      </c>
      <c r="AX253" s="15" t="s">
        <v>81</v>
      </c>
      <c r="AY253" s="262" t="s">
        <v>152</v>
      </c>
    </row>
    <row r="254" s="2" customFormat="1" ht="24.15" customHeight="1">
      <c r="A254" s="39"/>
      <c r="B254" s="40"/>
      <c r="C254" s="217" t="s">
        <v>379</v>
      </c>
      <c r="D254" s="217" t="s">
        <v>153</v>
      </c>
      <c r="E254" s="218" t="s">
        <v>380</v>
      </c>
      <c r="F254" s="219" t="s">
        <v>381</v>
      </c>
      <c r="G254" s="220" t="s">
        <v>175</v>
      </c>
      <c r="H254" s="221">
        <v>409.882</v>
      </c>
      <c r="I254" s="222"/>
      <c r="J254" s="223">
        <f>ROUND(I254*H254,2)</f>
        <v>0</v>
      </c>
      <c r="K254" s="219" t="s">
        <v>160</v>
      </c>
      <c r="L254" s="45"/>
      <c r="M254" s="224" t="s">
        <v>1</v>
      </c>
      <c r="N254" s="225" t="s">
        <v>38</v>
      </c>
      <c r="O254" s="92"/>
      <c r="P254" s="226">
        <f>O254*H254</f>
        <v>0</v>
      </c>
      <c r="Q254" s="226">
        <v>2.0000000000000002E-05</v>
      </c>
      <c r="R254" s="226">
        <f>Q254*H254</f>
        <v>0.0081976400000000008</v>
      </c>
      <c r="S254" s="226">
        <v>0</v>
      </c>
      <c r="T254" s="22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8" t="s">
        <v>157</v>
      </c>
      <c r="AT254" s="228" t="s">
        <v>153</v>
      </c>
      <c r="AU254" s="228" t="s">
        <v>81</v>
      </c>
      <c r="AY254" s="18" t="s">
        <v>152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8" t="s">
        <v>81</v>
      </c>
      <c r="BK254" s="229">
        <f>ROUND(I254*H254,2)</f>
        <v>0</v>
      </c>
      <c r="BL254" s="18" t="s">
        <v>157</v>
      </c>
      <c r="BM254" s="228" t="s">
        <v>382</v>
      </c>
    </row>
    <row r="255" s="14" customFormat="1">
      <c r="A255" s="14"/>
      <c r="B255" s="241"/>
      <c r="C255" s="242"/>
      <c r="D255" s="232" t="s">
        <v>195</v>
      </c>
      <c r="E255" s="243" t="s">
        <v>1</v>
      </c>
      <c r="F255" s="244" t="s">
        <v>383</v>
      </c>
      <c r="G255" s="242"/>
      <c r="H255" s="245">
        <v>409.882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1" t="s">
        <v>195</v>
      </c>
      <c r="AU255" s="251" t="s">
        <v>81</v>
      </c>
      <c r="AV255" s="14" t="s">
        <v>83</v>
      </c>
      <c r="AW255" s="14" t="s">
        <v>30</v>
      </c>
      <c r="AX255" s="14" t="s">
        <v>81</v>
      </c>
      <c r="AY255" s="251" t="s">
        <v>152</v>
      </c>
    </row>
    <row r="256" s="2" customFormat="1" ht="24.15" customHeight="1">
      <c r="A256" s="39"/>
      <c r="B256" s="40"/>
      <c r="C256" s="217" t="s">
        <v>384</v>
      </c>
      <c r="D256" s="217" t="s">
        <v>153</v>
      </c>
      <c r="E256" s="218" t="s">
        <v>385</v>
      </c>
      <c r="F256" s="219" t="s">
        <v>386</v>
      </c>
      <c r="G256" s="220" t="s">
        <v>210</v>
      </c>
      <c r="H256" s="221">
        <v>1</v>
      </c>
      <c r="I256" s="222"/>
      <c r="J256" s="223">
        <f>ROUND(I256*H256,2)</f>
        <v>0</v>
      </c>
      <c r="K256" s="219" t="s">
        <v>1</v>
      </c>
      <c r="L256" s="45"/>
      <c r="M256" s="224" t="s">
        <v>1</v>
      </c>
      <c r="N256" s="225" t="s">
        <v>38</v>
      </c>
      <c r="O256" s="92"/>
      <c r="P256" s="226">
        <f>O256*H256</f>
        <v>0</v>
      </c>
      <c r="Q256" s="226">
        <v>4.0000000000000003E-05</v>
      </c>
      <c r="R256" s="226">
        <f>Q256*H256</f>
        <v>4.0000000000000003E-05</v>
      </c>
      <c r="S256" s="226">
        <v>0</v>
      </c>
      <c r="T256" s="22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8" t="s">
        <v>157</v>
      </c>
      <c r="AT256" s="228" t="s">
        <v>153</v>
      </c>
      <c r="AU256" s="228" t="s">
        <v>81</v>
      </c>
      <c r="AY256" s="18" t="s">
        <v>152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8" t="s">
        <v>81</v>
      </c>
      <c r="BK256" s="229">
        <f>ROUND(I256*H256,2)</f>
        <v>0</v>
      </c>
      <c r="BL256" s="18" t="s">
        <v>157</v>
      </c>
      <c r="BM256" s="228" t="s">
        <v>387</v>
      </c>
    </row>
    <row r="257" s="2" customFormat="1" ht="14.4" customHeight="1">
      <c r="A257" s="39"/>
      <c r="B257" s="40"/>
      <c r="C257" s="217" t="s">
        <v>388</v>
      </c>
      <c r="D257" s="217" t="s">
        <v>153</v>
      </c>
      <c r="E257" s="218" t="s">
        <v>389</v>
      </c>
      <c r="F257" s="219" t="s">
        <v>390</v>
      </c>
      <c r="G257" s="220" t="s">
        <v>193</v>
      </c>
      <c r="H257" s="221">
        <v>44.357999999999997</v>
      </c>
      <c r="I257" s="222"/>
      <c r="J257" s="223">
        <f>ROUND(I257*H257,2)</f>
        <v>0</v>
      </c>
      <c r="K257" s="219" t="s">
        <v>1</v>
      </c>
      <c r="L257" s="45"/>
      <c r="M257" s="224" t="s">
        <v>1</v>
      </c>
      <c r="N257" s="225" t="s">
        <v>38</v>
      </c>
      <c r="O257" s="92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8" t="s">
        <v>157</v>
      </c>
      <c r="AT257" s="228" t="s">
        <v>153</v>
      </c>
      <c r="AU257" s="228" t="s">
        <v>81</v>
      </c>
      <c r="AY257" s="18" t="s">
        <v>152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8" t="s">
        <v>81</v>
      </c>
      <c r="BK257" s="229">
        <f>ROUND(I257*H257,2)</f>
        <v>0</v>
      </c>
      <c r="BL257" s="18" t="s">
        <v>157</v>
      </c>
      <c r="BM257" s="228" t="s">
        <v>391</v>
      </c>
    </row>
    <row r="258" s="2" customFormat="1" ht="14.4" customHeight="1">
      <c r="A258" s="39"/>
      <c r="B258" s="40"/>
      <c r="C258" s="217" t="s">
        <v>392</v>
      </c>
      <c r="D258" s="217" t="s">
        <v>153</v>
      </c>
      <c r="E258" s="218" t="s">
        <v>393</v>
      </c>
      <c r="F258" s="219" t="s">
        <v>394</v>
      </c>
      <c r="G258" s="220" t="s">
        <v>193</v>
      </c>
      <c r="H258" s="221">
        <v>28.52</v>
      </c>
      <c r="I258" s="222"/>
      <c r="J258" s="223">
        <f>ROUND(I258*H258,2)</f>
        <v>0</v>
      </c>
      <c r="K258" s="219" t="s">
        <v>1</v>
      </c>
      <c r="L258" s="45"/>
      <c r="M258" s="224" t="s">
        <v>1</v>
      </c>
      <c r="N258" s="225" t="s">
        <v>38</v>
      </c>
      <c r="O258" s="92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8" t="s">
        <v>157</v>
      </c>
      <c r="AT258" s="228" t="s">
        <v>153</v>
      </c>
      <c r="AU258" s="228" t="s">
        <v>81</v>
      </c>
      <c r="AY258" s="18" t="s">
        <v>152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8" t="s">
        <v>81</v>
      </c>
      <c r="BK258" s="229">
        <f>ROUND(I258*H258,2)</f>
        <v>0</v>
      </c>
      <c r="BL258" s="18" t="s">
        <v>157</v>
      </c>
      <c r="BM258" s="228" t="s">
        <v>395</v>
      </c>
    </row>
    <row r="259" s="2" customFormat="1" ht="24.15" customHeight="1">
      <c r="A259" s="39"/>
      <c r="B259" s="40"/>
      <c r="C259" s="217" t="s">
        <v>396</v>
      </c>
      <c r="D259" s="217" t="s">
        <v>153</v>
      </c>
      <c r="E259" s="218" t="s">
        <v>397</v>
      </c>
      <c r="F259" s="219" t="s">
        <v>398</v>
      </c>
      <c r="G259" s="220" t="s">
        <v>399</v>
      </c>
      <c r="H259" s="221">
        <v>54</v>
      </c>
      <c r="I259" s="222"/>
      <c r="J259" s="223">
        <f>ROUND(I259*H259,2)</f>
        <v>0</v>
      </c>
      <c r="K259" s="219" t="s">
        <v>1</v>
      </c>
      <c r="L259" s="45"/>
      <c r="M259" s="224" t="s">
        <v>1</v>
      </c>
      <c r="N259" s="225" t="s">
        <v>38</v>
      </c>
      <c r="O259" s="92"/>
      <c r="P259" s="226">
        <f>O259*H259</f>
        <v>0</v>
      </c>
      <c r="Q259" s="226">
        <v>0</v>
      </c>
      <c r="R259" s="226">
        <f>Q259*H259</f>
        <v>0</v>
      </c>
      <c r="S259" s="226">
        <v>0</v>
      </c>
      <c r="T259" s="22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8" t="s">
        <v>157</v>
      </c>
      <c r="AT259" s="228" t="s">
        <v>153</v>
      </c>
      <c r="AU259" s="228" t="s">
        <v>81</v>
      </c>
      <c r="AY259" s="18" t="s">
        <v>152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8" t="s">
        <v>81</v>
      </c>
      <c r="BK259" s="229">
        <f>ROUND(I259*H259,2)</f>
        <v>0</v>
      </c>
      <c r="BL259" s="18" t="s">
        <v>157</v>
      </c>
      <c r="BM259" s="228" t="s">
        <v>400</v>
      </c>
    </row>
    <row r="260" s="2" customFormat="1" ht="14.4" customHeight="1">
      <c r="A260" s="39"/>
      <c r="B260" s="40"/>
      <c r="C260" s="217" t="s">
        <v>401</v>
      </c>
      <c r="D260" s="217" t="s">
        <v>153</v>
      </c>
      <c r="E260" s="218" t="s">
        <v>402</v>
      </c>
      <c r="F260" s="219" t="s">
        <v>403</v>
      </c>
      <c r="G260" s="220" t="s">
        <v>193</v>
      </c>
      <c r="H260" s="221">
        <v>68.861999999999995</v>
      </c>
      <c r="I260" s="222"/>
      <c r="J260" s="223">
        <f>ROUND(I260*H260,2)</f>
        <v>0</v>
      </c>
      <c r="K260" s="219" t="s">
        <v>160</v>
      </c>
      <c r="L260" s="45"/>
      <c r="M260" s="224" t="s">
        <v>1</v>
      </c>
      <c r="N260" s="225" t="s">
        <v>38</v>
      </c>
      <c r="O260" s="92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8" t="s">
        <v>157</v>
      </c>
      <c r="AT260" s="228" t="s">
        <v>153</v>
      </c>
      <c r="AU260" s="228" t="s">
        <v>81</v>
      </c>
      <c r="AY260" s="18" t="s">
        <v>152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8" t="s">
        <v>81</v>
      </c>
      <c r="BK260" s="229">
        <f>ROUND(I260*H260,2)</f>
        <v>0</v>
      </c>
      <c r="BL260" s="18" t="s">
        <v>157</v>
      </c>
      <c r="BM260" s="228" t="s">
        <v>404</v>
      </c>
    </row>
    <row r="261" s="14" customFormat="1">
      <c r="A261" s="14"/>
      <c r="B261" s="241"/>
      <c r="C261" s="242"/>
      <c r="D261" s="232" t="s">
        <v>195</v>
      </c>
      <c r="E261" s="243" t="s">
        <v>1</v>
      </c>
      <c r="F261" s="244" t="s">
        <v>405</v>
      </c>
      <c r="G261" s="242"/>
      <c r="H261" s="245">
        <v>30.134</v>
      </c>
      <c r="I261" s="246"/>
      <c r="J261" s="242"/>
      <c r="K261" s="242"/>
      <c r="L261" s="247"/>
      <c r="M261" s="248"/>
      <c r="N261" s="249"/>
      <c r="O261" s="249"/>
      <c r="P261" s="249"/>
      <c r="Q261" s="249"/>
      <c r="R261" s="249"/>
      <c r="S261" s="249"/>
      <c r="T261" s="25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1" t="s">
        <v>195</v>
      </c>
      <c r="AU261" s="251" t="s">
        <v>81</v>
      </c>
      <c r="AV261" s="14" t="s">
        <v>83</v>
      </c>
      <c r="AW261" s="14" t="s">
        <v>30</v>
      </c>
      <c r="AX261" s="14" t="s">
        <v>73</v>
      </c>
      <c r="AY261" s="251" t="s">
        <v>152</v>
      </c>
    </row>
    <row r="262" s="14" customFormat="1">
      <c r="A262" s="14"/>
      <c r="B262" s="241"/>
      <c r="C262" s="242"/>
      <c r="D262" s="232" t="s">
        <v>195</v>
      </c>
      <c r="E262" s="243" t="s">
        <v>1</v>
      </c>
      <c r="F262" s="244" t="s">
        <v>406</v>
      </c>
      <c r="G262" s="242"/>
      <c r="H262" s="245">
        <v>38.728000000000002</v>
      </c>
      <c r="I262" s="246"/>
      <c r="J262" s="242"/>
      <c r="K262" s="242"/>
      <c r="L262" s="247"/>
      <c r="M262" s="248"/>
      <c r="N262" s="249"/>
      <c r="O262" s="249"/>
      <c r="P262" s="249"/>
      <c r="Q262" s="249"/>
      <c r="R262" s="249"/>
      <c r="S262" s="249"/>
      <c r="T262" s="25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1" t="s">
        <v>195</v>
      </c>
      <c r="AU262" s="251" t="s">
        <v>81</v>
      </c>
      <c r="AV262" s="14" t="s">
        <v>83</v>
      </c>
      <c r="AW262" s="14" t="s">
        <v>30</v>
      </c>
      <c r="AX262" s="14" t="s">
        <v>73</v>
      </c>
      <c r="AY262" s="251" t="s">
        <v>152</v>
      </c>
    </row>
    <row r="263" s="15" customFormat="1">
      <c r="A263" s="15"/>
      <c r="B263" s="252"/>
      <c r="C263" s="253"/>
      <c r="D263" s="232" t="s">
        <v>195</v>
      </c>
      <c r="E263" s="254" t="s">
        <v>1</v>
      </c>
      <c r="F263" s="255" t="s">
        <v>218</v>
      </c>
      <c r="G263" s="253"/>
      <c r="H263" s="256">
        <v>68.861999999999995</v>
      </c>
      <c r="I263" s="257"/>
      <c r="J263" s="253"/>
      <c r="K263" s="253"/>
      <c r="L263" s="258"/>
      <c r="M263" s="259"/>
      <c r="N263" s="260"/>
      <c r="O263" s="260"/>
      <c r="P263" s="260"/>
      <c r="Q263" s="260"/>
      <c r="R263" s="260"/>
      <c r="S263" s="260"/>
      <c r="T263" s="261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2" t="s">
        <v>195</v>
      </c>
      <c r="AU263" s="262" t="s">
        <v>81</v>
      </c>
      <c r="AV263" s="15" t="s">
        <v>157</v>
      </c>
      <c r="AW263" s="15" t="s">
        <v>30</v>
      </c>
      <c r="AX263" s="15" t="s">
        <v>81</v>
      </c>
      <c r="AY263" s="262" t="s">
        <v>152</v>
      </c>
    </row>
    <row r="264" s="2" customFormat="1" ht="24.15" customHeight="1">
      <c r="A264" s="39"/>
      <c r="B264" s="40"/>
      <c r="C264" s="217" t="s">
        <v>407</v>
      </c>
      <c r="D264" s="217" t="s">
        <v>153</v>
      </c>
      <c r="E264" s="218" t="s">
        <v>408</v>
      </c>
      <c r="F264" s="219" t="s">
        <v>409</v>
      </c>
      <c r="G264" s="220" t="s">
        <v>185</v>
      </c>
      <c r="H264" s="221">
        <v>1</v>
      </c>
      <c r="I264" s="222"/>
      <c r="J264" s="223">
        <f>ROUND(I264*H264,2)</f>
        <v>0</v>
      </c>
      <c r="K264" s="219" t="s">
        <v>1</v>
      </c>
      <c r="L264" s="45"/>
      <c r="M264" s="224" t="s">
        <v>1</v>
      </c>
      <c r="N264" s="225" t="s">
        <v>38</v>
      </c>
      <c r="O264" s="92"/>
      <c r="P264" s="226">
        <f>O264*H264</f>
        <v>0</v>
      </c>
      <c r="Q264" s="226">
        <v>0</v>
      </c>
      <c r="R264" s="226">
        <f>Q264*H264</f>
        <v>0</v>
      </c>
      <c r="S264" s="226">
        <v>0</v>
      </c>
      <c r="T264" s="22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8" t="s">
        <v>157</v>
      </c>
      <c r="AT264" s="228" t="s">
        <v>153</v>
      </c>
      <c r="AU264" s="228" t="s">
        <v>81</v>
      </c>
      <c r="AY264" s="18" t="s">
        <v>152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8" t="s">
        <v>81</v>
      </c>
      <c r="BK264" s="229">
        <f>ROUND(I264*H264,2)</f>
        <v>0</v>
      </c>
      <c r="BL264" s="18" t="s">
        <v>157</v>
      </c>
      <c r="BM264" s="228" t="s">
        <v>410</v>
      </c>
    </row>
    <row r="265" s="2" customFormat="1" ht="24.15" customHeight="1">
      <c r="A265" s="39"/>
      <c r="B265" s="40"/>
      <c r="C265" s="217" t="s">
        <v>411</v>
      </c>
      <c r="D265" s="217" t="s">
        <v>153</v>
      </c>
      <c r="E265" s="218" t="s">
        <v>412</v>
      </c>
      <c r="F265" s="219" t="s">
        <v>413</v>
      </c>
      <c r="G265" s="220" t="s">
        <v>185</v>
      </c>
      <c r="H265" s="221">
        <v>3</v>
      </c>
      <c r="I265" s="222"/>
      <c r="J265" s="223">
        <f>ROUND(I265*H265,2)</f>
        <v>0</v>
      </c>
      <c r="K265" s="219" t="s">
        <v>1</v>
      </c>
      <c r="L265" s="45"/>
      <c r="M265" s="224" t="s">
        <v>1</v>
      </c>
      <c r="N265" s="225" t="s">
        <v>38</v>
      </c>
      <c r="O265" s="92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8" t="s">
        <v>157</v>
      </c>
      <c r="AT265" s="228" t="s">
        <v>153</v>
      </c>
      <c r="AU265" s="228" t="s">
        <v>81</v>
      </c>
      <c r="AY265" s="18" t="s">
        <v>152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8" t="s">
        <v>81</v>
      </c>
      <c r="BK265" s="229">
        <f>ROUND(I265*H265,2)</f>
        <v>0</v>
      </c>
      <c r="BL265" s="18" t="s">
        <v>157</v>
      </c>
      <c r="BM265" s="228" t="s">
        <v>414</v>
      </c>
    </row>
    <row r="266" s="2" customFormat="1" ht="24.15" customHeight="1">
      <c r="A266" s="39"/>
      <c r="B266" s="40"/>
      <c r="C266" s="217" t="s">
        <v>415</v>
      </c>
      <c r="D266" s="217" t="s">
        <v>153</v>
      </c>
      <c r="E266" s="218" t="s">
        <v>416</v>
      </c>
      <c r="F266" s="219" t="s">
        <v>417</v>
      </c>
      <c r="G266" s="220" t="s">
        <v>185</v>
      </c>
      <c r="H266" s="221">
        <v>1</v>
      </c>
      <c r="I266" s="222"/>
      <c r="J266" s="223">
        <f>ROUND(I266*H266,2)</f>
        <v>0</v>
      </c>
      <c r="K266" s="219" t="s">
        <v>1</v>
      </c>
      <c r="L266" s="45"/>
      <c r="M266" s="224" t="s">
        <v>1</v>
      </c>
      <c r="N266" s="225" t="s">
        <v>38</v>
      </c>
      <c r="O266" s="92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8" t="s">
        <v>157</v>
      </c>
      <c r="AT266" s="228" t="s">
        <v>153</v>
      </c>
      <c r="AU266" s="228" t="s">
        <v>81</v>
      </c>
      <c r="AY266" s="18" t="s">
        <v>152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8" t="s">
        <v>81</v>
      </c>
      <c r="BK266" s="229">
        <f>ROUND(I266*H266,2)</f>
        <v>0</v>
      </c>
      <c r="BL266" s="18" t="s">
        <v>157</v>
      </c>
      <c r="BM266" s="228" t="s">
        <v>418</v>
      </c>
    </row>
    <row r="267" s="2" customFormat="1" ht="14.4" customHeight="1">
      <c r="A267" s="39"/>
      <c r="B267" s="40"/>
      <c r="C267" s="217" t="s">
        <v>419</v>
      </c>
      <c r="D267" s="217" t="s">
        <v>153</v>
      </c>
      <c r="E267" s="218" t="s">
        <v>420</v>
      </c>
      <c r="F267" s="219" t="s">
        <v>421</v>
      </c>
      <c r="G267" s="220" t="s">
        <v>185</v>
      </c>
      <c r="H267" s="221">
        <v>5</v>
      </c>
      <c r="I267" s="222"/>
      <c r="J267" s="223">
        <f>ROUND(I267*H267,2)</f>
        <v>0</v>
      </c>
      <c r="K267" s="219" t="s">
        <v>1</v>
      </c>
      <c r="L267" s="45"/>
      <c r="M267" s="224" t="s">
        <v>1</v>
      </c>
      <c r="N267" s="225" t="s">
        <v>38</v>
      </c>
      <c r="O267" s="92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8" t="s">
        <v>157</v>
      </c>
      <c r="AT267" s="228" t="s">
        <v>153</v>
      </c>
      <c r="AU267" s="228" t="s">
        <v>81</v>
      </c>
      <c r="AY267" s="18" t="s">
        <v>152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8" t="s">
        <v>81</v>
      </c>
      <c r="BK267" s="229">
        <f>ROUND(I267*H267,2)</f>
        <v>0</v>
      </c>
      <c r="BL267" s="18" t="s">
        <v>157</v>
      </c>
      <c r="BM267" s="228" t="s">
        <v>422</v>
      </c>
    </row>
    <row r="268" s="12" customFormat="1" ht="25.92" customHeight="1">
      <c r="A268" s="12"/>
      <c r="B268" s="203"/>
      <c r="C268" s="204"/>
      <c r="D268" s="205" t="s">
        <v>72</v>
      </c>
      <c r="E268" s="206" t="s">
        <v>423</v>
      </c>
      <c r="F268" s="206" t="s">
        <v>424</v>
      </c>
      <c r="G268" s="204"/>
      <c r="H268" s="204"/>
      <c r="I268" s="207"/>
      <c r="J268" s="208">
        <f>BK268</f>
        <v>0</v>
      </c>
      <c r="K268" s="204"/>
      <c r="L268" s="209"/>
      <c r="M268" s="210"/>
      <c r="N268" s="211"/>
      <c r="O268" s="211"/>
      <c r="P268" s="212">
        <f>SUM(P269:P283)</f>
        <v>0</v>
      </c>
      <c r="Q268" s="211"/>
      <c r="R268" s="212">
        <f>SUM(R269:R283)</f>
        <v>0</v>
      </c>
      <c r="S268" s="211"/>
      <c r="T268" s="213">
        <f>SUM(T269:T283)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4" t="s">
        <v>81</v>
      </c>
      <c r="AT268" s="215" t="s">
        <v>72</v>
      </c>
      <c r="AU268" s="215" t="s">
        <v>73</v>
      </c>
      <c r="AY268" s="214" t="s">
        <v>152</v>
      </c>
      <c r="BK268" s="216">
        <f>SUM(BK269:BK283)</f>
        <v>0</v>
      </c>
    </row>
    <row r="269" s="2" customFormat="1" ht="14.4" customHeight="1">
      <c r="A269" s="39"/>
      <c r="B269" s="40"/>
      <c r="C269" s="217" t="s">
        <v>425</v>
      </c>
      <c r="D269" s="217" t="s">
        <v>153</v>
      </c>
      <c r="E269" s="218" t="s">
        <v>426</v>
      </c>
      <c r="F269" s="219" t="s">
        <v>427</v>
      </c>
      <c r="G269" s="220" t="s">
        <v>399</v>
      </c>
      <c r="H269" s="221">
        <v>4</v>
      </c>
      <c r="I269" s="222"/>
      <c r="J269" s="223">
        <f>ROUND(I269*H269,2)</f>
        <v>0</v>
      </c>
      <c r="K269" s="219" t="s">
        <v>1</v>
      </c>
      <c r="L269" s="45"/>
      <c r="M269" s="224" t="s">
        <v>1</v>
      </c>
      <c r="N269" s="225" t="s">
        <v>38</v>
      </c>
      <c r="O269" s="92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8" t="s">
        <v>157</v>
      </c>
      <c r="AT269" s="228" t="s">
        <v>153</v>
      </c>
      <c r="AU269" s="228" t="s">
        <v>81</v>
      </c>
      <c r="AY269" s="18" t="s">
        <v>152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8" t="s">
        <v>81</v>
      </c>
      <c r="BK269" s="229">
        <f>ROUND(I269*H269,2)</f>
        <v>0</v>
      </c>
      <c r="BL269" s="18" t="s">
        <v>157</v>
      </c>
      <c r="BM269" s="228" t="s">
        <v>428</v>
      </c>
    </row>
    <row r="270" s="2" customFormat="1" ht="14.4" customHeight="1">
      <c r="A270" s="39"/>
      <c r="B270" s="40"/>
      <c r="C270" s="217" t="s">
        <v>429</v>
      </c>
      <c r="D270" s="217" t="s">
        <v>153</v>
      </c>
      <c r="E270" s="218" t="s">
        <v>430</v>
      </c>
      <c r="F270" s="219" t="s">
        <v>431</v>
      </c>
      <c r="G270" s="220" t="s">
        <v>193</v>
      </c>
      <c r="H270" s="221">
        <v>24.48</v>
      </c>
      <c r="I270" s="222"/>
      <c r="J270" s="223">
        <f>ROUND(I270*H270,2)</f>
        <v>0</v>
      </c>
      <c r="K270" s="219" t="s">
        <v>160</v>
      </c>
      <c r="L270" s="45"/>
      <c r="M270" s="224" t="s">
        <v>1</v>
      </c>
      <c r="N270" s="225" t="s">
        <v>38</v>
      </c>
      <c r="O270" s="92"/>
      <c r="P270" s="226">
        <f>O270*H270</f>
        <v>0</v>
      </c>
      <c r="Q270" s="226">
        <v>0</v>
      </c>
      <c r="R270" s="226">
        <f>Q270*H270</f>
        <v>0</v>
      </c>
      <c r="S270" s="226">
        <v>0</v>
      </c>
      <c r="T270" s="22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8" t="s">
        <v>157</v>
      </c>
      <c r="AT270" s="228" t="s">
        <v>153</v>
      </c>
      <c r="AU270" s="228" t="s">
        <v>81</v>
      </c>
      <c r="AY270" s="18" t="s">
        <v>152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8" t="s">
        <v>81</v>
      </c>
      <c r="BK270" s="229">
        <f>ROUND(I270*H270,2)</f>
        <v>0</v>
      </c>
      <c r="BL270" s="18" t="s">
        <v>157</v>
      </c>
      <c r="BM270" s="228" t="s">
        <v>432</v>
      </c>
    </row>
    <row r="271" s="2" customFormat="1" ht="14.4" customHeight="1">
      <c r="A271" s="39"/>
      <c r="B271" s="40"/>
      <c r="C271" s="217" t="s">
        <v>433</v>
      </c>
      <c r="D271" s="217" t="s">
        <v>153</v>
      </c>
      <c r="E271" s="218" t="s">
        <v>434</v>
      </c>
      <c r="F271" s="219" t="s">
        <v>435</v>
      </c>
      <c r="G271" s="220" t="s">
        <v>193</v>
      </c>
      <c r="H271" s="221">
        <v>14.68</v>
      </c>
      <c r="I271" s="222"/>
      <c r="J271" s="223">
        <f>ROUND(I271*H271,2)</f>
        <v>0</v>
      </c>
      <c r="K271" s="219" t="s">
        <v>160</v>
      </c>
      <c r="L271" s="45"/>
      <c r="M271" s="224" t="s">
        <v>1</v>
      </c>
      <c r="N271" s="225" t="s">
        <v>38</v>
      </c>
      <c r="O271" s="92"/>
      <c r="P271" s="226">
        <f>O271*H271</f>
        <v>0</v>
      </c>
      <c r="Q271" s="226">
        <v>0</v>
      </c>
      <c r="R271" s="226">
        <f>Q271*H271</f>
        <v>0</v>
      </c>
      <c r="S271" s="226">
        <v>0</v>
      </c>
      <c r="T271" s="22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8" t="s">
        <v>157</v>
      </c>
      <c r="AT271" s="228" t="s">
        <v>153</v>
      </c>
      <c r="AU271" s="228" t="s">
        <v>81</v>
      </c>
      <c r="AY271" s="18" t="s">
        <v>152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8" t="s">
        <v>81</v>
      </c>
      <c r="BK271" s="229">
        <f>ROUND(I271*H271,2)</f>
        <v>0</v>
      </c>
      <c r="BL271" s="18" t="s">
        <v>157</v>
      </c>
      <c r="BM271" s="228" t="s">
        <v>436</v>
      </c>
    </row>
    <row r="272" s="2" customFormat="1" ht="24.15" customHeight="1">
      <c r="A272" s="39"/>
      <c r="B272" s="40"/>
      <c r="C272" s="217" t="s">
        <v>437</v>
      </c>
      <c r="D272" s="217" t="s">
        <v>153</v>
      </c>
      <c r="E272" s="218" t="s">
        <v>438</v>
      </c>
      <c r="F272" s="219" t="s">
        <v>439</v>
      </c>
      <c r="G272" s="220" t="s">
        <v>193</v>
      </c>
      <c r="H272" s="221">
        <v>8.0500000000000007</v>
      </c>
      <c r="I272" s="222"/>
      <c r="J272" s="223">
        <f>ROUND(I272*H272,2)</f>
        <v>0</v>
      </c>
      <c r="K272" s="219" t="s">
        <v>160</v>
      </c>
      <c r="L272" s="45"/>
      <c r="M272" s="224" t="s">
        <v>1</v>
      </c>
      <c r="N272" s="225" t="s">
        <v>38</v>
      </c>
      <c r="O272" s="92"/>
      <c r="P272" s="226">
        <f>O272*H272</f>
        <v>0</v>
      </c>
      <c r="Q272" s="226">
        <v>0</v>
      </c>
      <c r="R272" s="226">
        <f>Q272*H272</f>
        <v>0</v>
      </c>
      <c r="S272" s="226">
        <v>0</v>
      </c>
      <c r="T272" s="22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8" t="s">
        <v>157</v>
      </c>
      <c r="AT272" s="228" t="s">
        <v>153</v>
      </c>
      <c r="AU272" s="228" t="s">
        <v>81</v>
      </c>
      <c r="AY272" s="18" t="s">
        <v>152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8" t="s">
        <v>81</v>
      </c>
      <c r="BK272" s="229">
        <f>ROUND(I272*H272,2)</f>
        <v>0</v>
      </c>
      <c r="BL272" s="18" t="s">
        <v>157</v>
      </c>
      <c r="BM272" s="228" t="s">
        <v>440</v>
      </c>
    </row>
    <row r="273" s="2" customFormat="1" ht="14.4" customHeight="1">
      <c r="A273" s="39"/>
      <c r="B273" s="40"/>
      <c r="C273" s="217" t="s">
        <v>441</v>
      </c>
      <c r="D273" s="217" t="s">
        <v>153</v>
      </c>
      <c r="E273" s="218" t="s">
        <v>442</v>
      </c>
      <c r="F273" s="219" t="s">
        <v>443</v>
      </c>
      <c r="G273" s="220" t="s">
        <v>193</v>
      </c>
      <c r="H273" s="221">
        <v>32.597999999999999</v>
      </c>
      <c r="I273" s="222"/>
      <c r="J273" s="223">
        <f>ROUND(I273*H273,2)</f>
        <v>0</v>
      </c>
      <c r="K273" s="219" t="s">
        <v>160</v>
      </c>
      <c r="L273" s="45"/>
      <c r="M273" s="224" t="s">
        <v>1</v>
      </c>
      <c r="N273" s="225" t="s">
        <v>38</v>
      </c>
      <c r="O273" s="92"/>
      <c r="P273" s="226">
        <f>O273*H273</f>
        <v>0</v>
      </c>
      <c r="Q273" s="226">
        <v>0</v>
      </c>
      <c r="R273" s="226">
        <f>Q273*H273</f>
        <v>0</v>
      </c>
      <c r="S273" s="226">
        <v>0</v>
      </c>
      <c r="T273" s="227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8" t="s">
        <v>157</v>
      </c>
      <c r="AT273" s="228" t="s">
        <v>153</v>
      </c>
      <c r="AU273" s="228" t="s">
        <v>81</v>
      </c>
      <c r="AY273" s="18" t="s">
        <v>152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8" t="s">
        <v>81</v>
      </c>
      <c r="BK273" s="229">
        <f>ROUND(I273*H273,2)</f>
        <v>0</v>
      </c>
      <c r="BL273" s="18" t="s">
        <v>157</v>
      </c>
      <c r="BM273" s="228" t="s">
        <v>444</v>
      </c>
    </row>
    <row r="274" s="2" customFormat="1" ht="14.4" customHeight="1">
      <c r="A274" s="39"/>
      <c r="B274" s="40"/>
      <c r="C274" s="217" t="s">
        <v>445</v>
      </c>
      <c r="D274" s="217" t="s">
        <v>153</v>
      </c>
      <c r="E274" s="218" t="s">
        <v>446</v>
      </c>
      <c r="F274" s="219" t="s">
        <v>447</v>
      </c>
      <c r="G274" s="220" t="s">
        <v>193</v>
      </c>
      <c r="H274" s="221">
        <v>59.939999999999998</v>
      </c>
      <c r="I274" s="222"/>
      <c r="J274" s="223">
        <f>ROUND(I274*H274,2)</f>
        <v>0</v>
      </c>
      <c r="K274" s="219" t="s">
        <v>160</v>
      </c>
      <c r="L274" s="45"/>
      <c r="M274" s="224" t="s">
        <v>1</v>
      </c>
      <c r="N274" s="225" t="s">
        <v>38</v>
      </c>
      <c r="O274" s="92"/>
      <c r="P274" s="226">
        <f>O274*H274</f>
        <v>0</v>
      </c>
      <c r="Q274" s="226">
        <v>0</v>
      </c>
      <c r="R274" s="226">
        <f>Q274*H274</f>
        <v>0</v>
      </c>
      <c r="S274" s="226">
        <v>0</v>
      </c>
      <c r="T274" s="22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8" t="s">
        <v>157</v>
      </c>
      <c r="AT274" s="228" t="s">
        <v>153</v>
      </c>
      <c r="AU274" s="228" t="s">
        <v>81</v>
      </c>
      <c r="AY274" s="18" t="s">
        <v>152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8" t="s">
        <v>81</v>
      </c>
      <c r="BK274" s="229">
        <f>ROUND(I274*H274,2)</f>
        <v>0</v>
      </c>
      <c r="BL274" s="18" t="s">
        <v>157</v>
      </c>
      <c r="BM274" s="228" t="s">
        <v>448</v>
      </c>
    </row>
    <row r="275" s="2" customFormat="1" ht="14.4" customHeight="1">
      <c r="A275" s="39"/>
      <c r="B275" s="40"/>
      <c r="C275" s="217" t="s">
        <v>449</v>
      </c>
      <c r="D275" s="217" t="s">
        <v>153</v>
      </c>
      <c r="E275" s="218" t="s">
        <v>450</v>
      </c>
      <c r="F275" s="219" t="s">
        <v>451</v>
      </c>
      <c r="G275" s="220" t="s">
        <v>193</v>
      </c>
      <c r="H275" s="221">
        <v>29.16</v>
      </c>
      <c r="I275" s="222"/>
      <c r="J275" s="223">
        <f>ROUND(I275*H275,2)</f>
        <v>0</v>
      </c>
      <c r="K275" s="219" t="s">
        <v>160</v>
      </c>
      <c r="L275" s="45"/>
      <c r="M275" s="224" t="s">
        <v>1</v>
      </c>
      <c r="N275" s="225" t="s">
        <v>38</v>
      </c>
      <c r="O275" s="92"/>
      <c r="P275" s="226">
        <f>O275*H275</f>
        <v>0</v>
      </c>
      <c r="Q275" s="226">
        <v>0</v>
      </c>
      <c r="R275" s="226">
        <f>Q275*H275</f>
        <v>0</v>
      </c>
      <c r="S275" s="226">
        <v>0</v>
      </c>
      <c r="T275" s="22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8" t="s">
        <v>157</v>
      </c>
      <c r="AT275" s="228" t="s">
        <v>153</v>
      </c>
      <c r="AU275" s="228" t="s">
        <v>81</v>
      </c>
      <c r="AY275" s="18" t="s">
        <v>152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8" t="s">
        <v>81</v>
      </c>
      <c r="BK275" s="229">
        <f>ROUND(I275*H275,2)</f>
        <v>0</v>
      </c>
      <c r="BL275" s="18" t="s">
        <v>157</v>
      </c>
      <c r="BM275" s="228" t="s">
        <v>452</v>
      </c>
    </row>
    <row r="276" s="2" customFormat="1" ht="14.4" customHeight="1">
      <c r="A276" s="39"/>
      <c r="B276" s="40"/>
      <c r="C276" s="217" t="s">
        <v>453</v>
      </c>
      <c r="D276" s="217" t="s">
        <v>153</v>
      </c>
      <c r="E276" s="218" t="s">
        <v>454</v>
      </c>
      <c r="F276" s="219" t="s">
        <v>455</v>
      </c>
      <c r="G276" s="220" t="s">
        <v>193</v>
      </c>
      <c r="H276" s="221">
        <v>11.682</v>
      </c>
      <c r="I276" s="222"/>
      <c r="J276" s="223">
        <f>ROUND(I276*H276,2)</f>
        <v>0</v>
      </c>
      <c r="K276" s="219" t="s">
        <v>160</v>
      </c>
      <c r="L276" s="45"/>
      <c r="M276" s="224" t="s">
        <v>1</v>
      </c>
      <c r="N276" s="225" t="s">
        <v>38</v>
      </c>
      <c r="O276" s="92"/>
      <c r="P276" s="226">
        <f>O276*H276</f>
        <v>0</v>
      </c>
      <c r="Q276" s="226">
        <v>0</v>
      </c>
      <c r="R276" s="226">
        <f>Q276*H276</f>
        <v>0</v>
      </c>
      <c r="S276" s="226">
        <v>0</v>
      </c>
      <c r="T276" s="22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8" t="s">
        <v>157</v>
      </c>
      <c r="AT276" s="228" t="s">
        <v>153</v>
      </c>
      <c r="AU276" s="228" t="s">
        <v>81</v>
      </c>
      <c r="AY276" s="18" t="s">
        <v>152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8" t="s">
        <v>81</v>
      </c>
      <c r="BK276" s="229">
        <f>ROUND(I276*H276,2)</f>
        <v>0</v>
      </c>
      <c r="BL276" s="18" t="s">
        <v>157</v>
      </c>
      <c r="BM276" s="228" t="s">
        <v>456</v>
      </c>
    </row>
    <row r="277" s="2" customFormat="1" ht="14.4" customHeight="1">
      <c r="A277" s="39"/>
      <c r="B277" s="40"/>
      <c r="C277" s="217" t="s">
        <v>298</v>
      </c>
      <c r="D277" s="217" t="s">
        <v>153</v>
      </c>
      <c r="E277" s="218" t="s">
        <v>457</v>
      </c>
      <c r="F277" s="219" t="s">
        <v>458</v>
      </c>
      <c r="G277" s="220" t="s">
        <v>193</v>
      </c>
      <c r="H277" s="221">
        <v>46.646000000000001</v>
      </c>
      <c r="I277" s="222"/>
      <c r="J277" s="223">
        <f>ROUND(I277*H277,2)</f>
        <v>0</v>
      </c>
      <c r="K277" s="219" t="s">
        <v>160</v>
      </c>
      <c r="L277" s="45"/>
      <c r="M277" s="224" t="s">
        <v>1</v>
      </c>
      <c r="N277" s="225" t="s">
        <v>38</v>
      </c>
      <c r="O277" s="92"/>
      <c r="P277" s="226">
        <f>O277*H277</f>
        <v>0</v>
      </c>
      <c r="Q277" s="226">
        <v>0</v>
      </c>
      <c r="R277" s="226">
        <f>Q277*H277</f>
        <v>0</v>
      </c>
      <c r="S277" s="226">
        <v>0</v>
      </c>
      <c r="T277" s="22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8" t="s">
        <v>157</v>
      </c>
      <c r="AT277" s="228" t="s">
        <v>153</v>
      </c>
      <c r="AU277" s="228" t="s">
        <v>81</v>
      </c>
      <c r="AY277" s="18" t="s">
        <v>152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8" t="s">
        <v>81</v>
      </c>
      <c r="BK277" s="229">
        <f>ROUND(I277*H277,2)</f>
        <v>0</v>
      </c>
      <c r="BL277" s="18" t="s">
        <v>157</v>
      </c>
      <c r="BM277" s="228" t="s">
        <v>459</v>
      </c>
    </row>
    <row r="278" s="2" customFormat="1" ht="14.4" customHeight="1">
      <c r="A278" s="39"/>
      <c r="B278" s="40"/>
      <c r="C278" s="217" t="s">
        <v>460</v>
      </c>
      <c r="D278" s="217" t="s">
        <v>153</v>
      </c>
      <c r="E278" s="218" t="s">
        <v>461</v>
      </c>
      <c r="F278" s="219" t="s">
        <v>462</v>
      </c>
      <c r="G278" s="220" t="s">
        <v>156</v>
      </c>
      <c r="H278" s="221">
        <v>18.876000000000001</v>
      </c>
      <c r="I278" s="222"/>
      <c r="J278" s="223">
        <f>ROUND(I278*H278,2)</f>
        <v>0</v>
      </c>
      <c r="K278" s="219" t="s">
        <v>160</v>
      </c>
      <c r="L278" s="45"/>
      <c r="M278" s="224" t="s">
        <v>1</v>
      </c>
      <c r="N278" s="225" t="s">
        <v>38</v>
      </c>
      <c r="O278" s="92"/>
      <c r="P278" s="226">
        <f>O278*H278</f>
        <v>0</v>
      </c>
      <c r="Q278" s="226">
        <v>0</v>
      </c>
      <c r="R278" s="226">
        <f>Q278*H278</f>
        <v>0</v>
      </c>
      <c r="S278" s="226">
        <v>0</v>
      </c>
      <c r="T278" s="22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8" t="s">
        <v>157</v>
      </c>
      <c r="AT278" s="228" t="s">
        <v>153</v>
      </c>
      <c r="AU278" s="228" t="s">
        <v>81</v>
      </c>
      <c r="AY278" s="18" t="s">
        <v>152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8" t="s">
        <v>81</v>
      </c>
      <c r="BK278" s="229">
        <f>ROUND(I278*H278,2)</f>
        <v>0</v>
      </c>
      <c r="BL278" s="18" t="s">
        <v>157</v>
      </c>
      <c r="BM278" s="228" t="s">
        <v>463</v>
      </c>
    </row>
    <row r="279" s="2" customFormat="1" ht="14.4" customHeight="1">
      <c r="A279" s="39"/>
      <c r="B279" s="40"/>
      <c r="C279" s="217" t="s">
        <v>464</v>
      </c>
      <c r="D279" s="217" t="s">
        <v>153</v>
      </c>
      <c r="E279" s="218" t="s">
        <v>465</v>
      </c>
      <c r="F279" s="219" t="s">
        <v>466</v>
      </c>
      <c r="G279" s="220" t="s">
        <v>171</v>
      </c>
      <c r="H279" s="221">
        <v>17.695</v>
      </c>
      <c r="I279" s="222"/>
      <c r="J279" s="223">
        <f>ROUND(I279*H279,2)</f>
        <v>0</v>
      </c>
      <c r="K279" s="219" t="s">
        <v>1</v>
      </c>
      <c r="L279" s="45"/>
      <c r="M279" s="224" t="s">
        <v>1</v>
      </c>
      <c r="N279" s="225" t="s">
        <v>38</v>
      </c>
      <c r="O279" s="92"/>
      <c r="P279" s="226">
        <f>O279*H279</f>
        <v>0</v>
      </c>
      <c r="Q279" s="226">
        <v>0</v>
      </c>
      <c r="R279" s="226">
        <f>Q279*H279</f>
        <v>0</v>
      </c>
      <c r="S279" s="226">
        <v>0</v>
      </c>
      <c r="T279" s="22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8" t="s">
        <v>157</v>
      </c>
      <c r="AT279" s="228" t="s">
        <v>153</v>
      </c>
      <c r="AU279" s="228" t="s">
        <v>81</v>
      </c>
      <c r="AY279" s="18" t="s">
        <v>152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8" t="s">
        <v>81</v>
      </c>
      <c r="BK279" s="229">
        <f>ROUND(I279*H279,2)</f>
        <v>0</v>
      </c>
      <c r="BL279" s="18" t="s">
        <v>157</v>
      </c>
      <c r="BM279" s="228" t="s">
        <v>467</v>
      </c>
    </row>
    <row r="280" s="2" customFormat="1" ht="14.4" customHeight="1">
      <c r="A280" s="39"/>
      <c r="B280" s="40"/>
      <c r="C280" s="217" t="s">
        <v>468</v>
      </c>
      <c r="D280" s="217" t="s">
        <v>153</v>
      </c>
      <c r="E280" s="218" t="s">
        <v>469</v>
      </c>
      <c r="F280" s="219" t="s">
        <v>470</v>
      </c>
      <c r="G280" s="220" t="s">
        <v>171</v>
      </c>
      <c r="H280" s="221">
        <v>70.780000000000001</v>
      </c>
      <c r="I280" s="222"/>
      <c r="J280" s="223">
        <f>ROUND(I280*H280,2)</f>
        <v>0</v>
      </c>
      <c r="K280" s="219" t="s">
        <v>1</v>
      </c>
      <c r="L280" s="45"/>
      <c r="M280" s="224" t="s">
        <v>1</v>
      </c>
      <c r="N280" s="225" t="s">
        <v>38</v>
      </c>
      <c r="O280" s="92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8" t="s">
        <v>157</v>
      </c>
      <c r="AT280" s="228" t="s">
        <v>153</v>
      </c>
      <c r="AU280" s="228" t="s">
        <v>81</v>
      </c>
      <c r="AY280" s="18" t="s">
        <v>152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8" t="s">
        <v>81</v>
      </c>
      <c r="BK280" s="229">
        <f>ROUND(I280*H280,2)</f>
        <v>0</v>
      </c>
      <c r="BL280" s="18" t="s">
        <v>157</v>
      </c>
      <c r="BM280" s="228" t="s">
        <v>471</v>
      </c>
    </row>
    <row r="281" s="2" customFormat="1" ht="14.4" customHeight="1">
      <c r="A281" s="39"/>
      <c r="B281" s="40"/>
      <c r="C281" s="217" t="s">
        <v>472</v>
      </c>
      <c r="D281" s="217" t="s">
        <v>153</v>
      </c>
      <c r="E281" s="218" t="s">
        <v>473</v>
      </c>
      <c r="F281" s="219" t="s">
        <v>474</v>
      </c>
      <c r="G281" s="220" t="s">
        <v>171</v>
      </c>
      <c r="H281" s="221">
        <v>17.695</v>
      </c>
      <c r="I281" s="222"/>
      <c r="J281" s="223">
        <f>ROUND(I281*H281,2)</f>
        <v>0</v>
      </c>
      <c r="K281" s="219" t="s">
        <v>1</v>
      </c>
      <c r="L281" s="45"/>
      <c r="M281" s="224" t="s">
        <v>1</v>
      </c>
      <c r="N281" s="225" t="s">
        <v>38</v>
      </c>
      <c r="O281" s="92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8" t="s">
        <v>157</v>
      </c>
      <c r="AT281" s="228" t="s">
        <v>153</v>
      </c>
      <c r="AU281" s="228" t="s">
        <v>81</v>
      </c>
      <c r="AY281" s="18" t="s">
        <v>152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8" t="s">
        <v>81</v>
      </c>
      <c r="BK281" s="229">
        <f>ROUND(I281*H281,2)</f>
        <v>0</v>
      </c>
      <c r="BL281" s="18" t="s">
        <v>157</v>
      </c>
      <c r="BM281" s="228" t="s">
        <v>475</v>
      </c>
    </row>
    <row r="282" s="2" customFormat="1" ht="24.15" customHeight="1">
      <c r="A282" s="39"/>
      <c r="B282" s="40"/>
      <c r="C282" s="217" t="s">
        <v>476</v>
      </c>
      <c r="D282" s="217" t="s">
        <v>153</v>
      </c>
      <c r="E282" s="218" t="s">
        <v>477</v>
      </c>
      <c r="F282" s="219" t="s">
        <v>478</v>
      </c>
      <c r="G282" s="220" t="s">
        <v>171</v>
      </c>
      <c r="H282" s="221">
        <v>17.695</v>
      </c>
      <c r="I282" s="222"/>
      <c r="J282" s="223">
        <f>ROUND(I282*H282,2)</f>
        <v>0</v>
      </c>
      <c r="K282" s="219" t="s">
        <v>1</v>
      </c>
      <c r="L282" s="45"/>
      <c r="M282" s="224" t="s">
        <v>1</v>
      </c>
      <c r="N282" s="225" t="s">
        <v>38</v>
      </c>
      <c r="O282" s="92"/>
      <c r="P282" s="226">
        <f>O282*H282</f>
        <v>0</v>
      </c>
      <c r="Q282" s="226">
        <v>0</v>
      </c>
      <c r="R282" s="226">
        <f>Q282*H282</f>
        <v>0</v>
      </c>
      <c r="S282" s="226">
        <v>0</v>
      </c>
      <c r="T282" s="227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8" t="s">
        <v>157</v>
      </c>
      <c r="AT282" s="228" t="s">
        <v>153</v>
      </c>
      <c r="AU282" s="228" t="s">
        <v>81</v>
      </c>
      <c r="AY282" s="18" t="s">
        <v>152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8" t="s">
        <v>81</v>
      </c>
      <c r="BK282" s="229">
        <f>ROUND(I282*H282,2)</f>
        <v>0</v>
      </c>
      <c r="BL282" s="18" t="s">
        <v>157</v>
      </c>
      <c r="BM282" s="228" t="s">
        <v>479</v>
      </c>
    </row>
    <row r="283" s="2" customFormat="1" ht="14.4" customHeight="1">
      <c r="A283" s="39"/>
      <c r="B283" s="40"/>
      <c r="C283" s="217" t="s">
        <v>480</v>
      </c>
      <c r="D283" s="217" t="s">
        <v>153</v>
      </c>
      <c r="E283" s="218" t="s">
        <v>481</v>
      </c>
      <c r="F283" s="219" t="s">
        <v>482</v>
      </c>
      <c r="G283" s="220" t="s">
        <v>483</v>
      </c>
      <c r="H283" s="221">
        <v>1</v>
      </c>
      <c r="I283" s="222"/>
      <c r="J283" s="223">
        <f>ROUND(I283*H283,2)</f>
        <v>0</v>
      </c>
      <c r="K283" s="219" t="s">
        <v>1</v>
      </c>
      <c r="L283" s="45"/>
      <c r="M283" s="224" t="s">
        <v>1</v>
      </c>
      <c r="N283" s="225" t="s">
        <v>38</v>
      </c>
      <c r="O283" s="92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8" t="s">
        <v>157</v>
      </c>
      <c r="AT283" s="228" t="s">
        <v>153</v>
      </c>
      <c r="AU283" s="228" t="s">
        <v>81</v>
      </c>
      <c r="AY283" s="18" t="s">
        <v>152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8" t="s">
        <v>81</v>
      </c>
      <c r="BK283" s="229">
        <f>ROUND(I283*H283,2)</f>
        <v>0</v>
      </c>
      <c r="BL283" s="18" t="s">
        <v>157</v>
      </c>
      <c r="BM283" s="228" t="s">
        <v>484</v>
      </c>
    </row>
    <row r="284" s="12" customFormat="1" ht="25.92" customHeight="1">
      <c r="A284" s="12"/>
      <c r="B284" s="203"/>
      <c r="C284" s="204"/>
      <c r="D284" s="205" t="s">
        <v>72</v>
      </c>
      <c r="E284" s="206" t="s">
        <v>485</v>
      </c>
      <c r="F284" s="206" t="s">
        <v>486</v>
      </c>
      <c r="G284" s="204"/>
      <c r="H284" s="204"/>
      <c r="I284" s="207"/>
      <c r="J284" s="208">
        <f>BK284</f>
        <v>0</v>
      </c>
      <c r="K284" s="204"/>
      <c r="L284" s="209"/>
      <c r="M284" s="210"/>
      <c r="N284" s="211"/>
      <c r="O284" s="211"/>
      <c r="P284" s="212">
        <f>SUM(P285:P315)</f>
        <v>0</v>
      </c>
      <c r="Q284" s="211"/>
      <c r="R284" s="212">
        <f>SUM(R285:R315)</f>
        <v>0</v>
      </c>
      <c r="S284" s="211"/>
      <c r="T284" s="213">
        <f>SUM(T285:T315)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4" t="s">
        <v>81</v>
      </c>
      <c r="AT284" s="215" t="s">
        <v>72</v>
      </c>
      <c r="AU284" s="215" t="s">
        <v>73</v>
      </c>
      <c r="AY284" s="214" t="s">
        <v>152</v>
      </c>
      <c r="BK284" s="216">
        <f>SUM(BK285:BK315)</f>
        <v>0</v>
      </c>
    </row>
    <row r="285" s="2" customFormat="1" ht="24.15" customHeight="1">
      <c r="A285" s="39"/>
      <c r="B285" s="40"/>
      <c r="C285" s="217" t="s">
        <v>487</v>
      </c>
      <c r="D285" s="217" t="s">
        <v>153</v>
      </c>
      <c r="E285" s="218" t="s">
        <v>488</v>
      </c>
      <c r="F285" s="219" t="s">
        <v>489</v>
      </c>
      <c r="G285" s="220" t="s">
        <v>193</v>
      </c>
      <c r="H285" s="221">
        <v>398.79599999999999</v>
      </c>
      <c r="I285" s="222"/>
      <c r="J285" s="223">
        <f>ROUND(I285*H285,2)</f>
        <v>0</v>
      </c>
      <c r="K285" s="219" t="s">
        <v>1</v>
      </c>
      <c r="L285" s="45"/>
      <c r="M285" s="224" t="s">
        <v>1</v>
      </c>
      <c r="N285" s="225" t="s">
        <v>38</v>
      </c>
      <c r="O285" s="92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8" t="s">
        <v>157</v>
      </c>
      <c r="AT285" s="228" t="s">
        <v>153</v>
      </c>
      <c r="AU285" s="228" t="s">
        <v>81</v>
      </c>
      <c r="AY285" s="18" t="s">
        <v>152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8" t="s">
        <v>81</v>
      </c>
      <c r="BK285" s="229">
        <f>ROUND(I285*H285,2)</f>
        <v>0</v>
      </c>
      <c r="BL285" s="18" t="s">
        <v>157</v>
      </c>
      <c r="BM285" s="228" t="s">
        <v>490</v>
      </c>
    </row>
    <row r="286" s="13" customFormat="1">
      <c r="A286" s="13"/>
      <c r="B286" s="230"/>
      <c r="C286" s="231"/>
      <c r="D286" s="232" t="s">
        <v>195</v>
      </c>
      <c r="E286" s="233" t="s">
        <v>1</v>
      </c>
      <c r="F286" s="234" t="s">
        <v>491</v>
      </c>
      <c r="G286" s="231"/>
      <c r="H286" s="233" t="s">
        <v>1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0" t="s">
        <v>195</v>
      </c>
      <c r="AU286" s="240" t="s">
        <v>81</v>
      </c>
      <c r="AV286" s="13" t="s">
        <v>81</v>
      </c>
      <c r="AW286" s="13" t="s">
        <v>30</v>
      </c>
      <c r="AX286" s="13" t="s">
        <v>73</v>
      </c>
      <c r="AY286" s="240" t="s">
        <v>152</v>
      </c>
    </row>
    <row r="287" s="14" customFormat="1">
      <c r="A287" s="14"/>
      <c r="B287" s="241"/>
      <c r="C287" s="242"/>
      <c r="D287" s="232" t="s">
        <v>195</v>
      </c>
      <c r="E287" s="243" t="s">
        <v>1</v>
      </c>
      <c r="F287" s="244" t="s">
        <v>492</v>
      </c>
      <c r="G287" s="242"/>
      <c r="H287" s="245">
        <v>85.409000000000006</v>
      </c>
      <c r="I287" s="246"/>
      <c r="J287" s="242"/>
      <c r="K287" s="242"/>
      <c r="L287" s="247"/>
      <c r="M287" s="248"/>
      <c r="N287" s="249"/>
      <c r="O287" s="249"/>
      <c r="P287" s="249"/>
      <c r="Q287" s="249"/>
      <c r="R287" s="249"/>
      <c r="S287" s="249"/>
      <c r="T287" s="25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1" t="s">
        <v>195</v>
      </c>
      <c r="AU287" s="251" t="s">
        <v>81</v>
      </c>
      <c r="AV287" s="14" t="s">
        <v>83</v>
      </c>
      <c r="AW287" s="14" t="s">
        <v>30</v>
      </c>
      <c r="AX287" s="14" t="s">
        <v>73</v>
      </c>
      <c r="AY287" s="251" t="s">
        <v>152</v>
      </c>
    </row>
    <row r="288" s="14" customFormat="1">
      <c r="A288" s="14"/>
      <c r="B288" s="241"/>
      <c r="C288" s="242"/>
      <c r="D288" s="232" t="s">
        <v>195</v>
      </c>
      <c r="E288" s="243" t="s">
        <v>1</v>
      </c>
      <c r="F288" s="244" t="s">
        <v>493</v>
      </c>
      <c r="G288" s="242"/>
      <c r="H288" s="245">
        <v>22.242000000000001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1" t="s">
        <v>195</v>
      </c>
      <c r="AU288" s="251" t="s">
        <v>81</v>
      </c>
      <c r="AV288" s="14" t="s">
        <v>83</v>
      </c>
      <c r="AW288" s="14" t="s">
        <v>30</v>
      </c>
      <c r="AX288" s="14" t="s">
        <v>73</v>
      </c>
      <c r="AY288" s="251" t="s">
        <v>152</v>
      </c>
    </row>
    <row r="289" s="14" customFormat="1">
      <c r="A289" s="14"/>
      <c r="B289" s="241"/>
      <c r="C289" s="242"/>
      <c r="D289" s="232" t="s">
        <v>195</v>
      </c>
      <c r="E289" s="243" t="s">
        <v>1</v>
      </c>
      <c r="F289" s="244" t="s">
        <v>494</v>
      </c>
      <c r="G289" s="242"/>
      <c r="H289" s="245">
        <v>168.56999999999999</v>
      </c>
      <c r="I289" s="246"/>
      <c r="J289" s="242"/>
      <c r="K289" s="242"/>
      <c r="L289" s="247"/>
      <c r="M289" s="248"/>
      <c r="N289" s="249"/>
      <c r="O289" s="249"/>
      <c r="P289" s="249"/>
      <c r="Q289" s="249"/>
      <c r="R289" s="249"/>
      <c r="S289" s="249"/>
      <c r="T289" s="25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1" t="s">
        <v>195</v>
      </c>
      <c r="AU289" s="251" t="s">
        <v>81</v>
      </c>
      <c r="AV289" s="14" t="s">
        <v>83</v>
      </c>
      <c r="AW289" s="14" t="s">
        <v>30</v>
      </c>
      <c r="AX289" s="14" t="s">
        <v>73</v>
      </c>
      <c r="AY289" s="251" t="s">
        <v>152</v>
      </c>
    </row>
    <row r="290" s="14" customFormat="1">
      <c r="A290" s="14"/>
      <c r="B290" s="241"/>
      <c r="C290" s="242"/>
      <c r="D290" s="232" t="s">
        <v>195</v>
      </c>
      <c r="E290" s="243" t="s">
        <v>1</v>
      </c>
      <c r="F290" s="244" t="s">
        <v>495</v>
      </c>
      <c r="G290" s="242"/>
      <c r="H290" s="245">
        <v>71.924000000000007</v>
      </c>
      <c r="I290" s="246"/>
      <c r="J290" s="242"/>
      <c r="K290" s="242"/>
      <c r="L290" s="247"/>
      <c r="M290" s="248"/>
      <c r="N290" s="249"/>
      <c r="O290" s="249"/>
      <c r="P290" s="249"/>
      <c r="Q290" s="249"/>
      <c r="R290" s="249"/>
      <c r="S290" s="249"/>
      <c r="T290" s="25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1" t="s">
        <v>195</v>
      </c>
      <c r="AU290" s="251" t="s">
        <v>81</v>
      </c>
      <c r="AV290" s="14" t="s">
        <v>83</v>
      </c>
      <c r="AW290" s="14" t="s">
        <v>30</v>
      </c>
      <c r="AX290" s="14" t="s">
        <v>73</v>
      </c>
      <c r="AY290" s="251" t="s">
        <v>152</v>
      </c>
    </row>
    <row r="291" s="14" customFormat="1">
      <c r="A291" s="14"/>
      <c r="B291" s="241"/>
      <c r="C291" s="242"/>
      <c r="D291" s="232" t="s">
        <v>195</v>
      </c>
      <c r="E291" s="243" t="s">
        <v>1</v>
      </c>
      <c r="F291" s="244" t="s">
        <v>496</v>
      </c>
      <c r="G291" s="242"/>
      <c r="H291" s="245">
        <v>81.921000000000006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1" t="s">
        <v>195</v>
      </c>
      <c r="AU291" s="251" t="s">
        <v>81</v>
      </c>
      <c r="AV291" s="14" t="s">
        <v>83</v>
      </c>
      <c r="AW291" s="14" t="s">
        <v>30</v>
      </c>
      <c r="AX291" s="14" t="s">
        <v>73</v>
      </c>
      <c r="AY291" s="251" t="s">
        <v>152</v>
      </c>
    </row>
    <row r="292" s="14" customFormat="1">
      <c r="A292" s="14"/>
      <c r="B292" s="241"/>
      <c r="C292" s="242"/>
      <c r="D292" s="232" t="s">
        <v>195</v>
      </c>
      <c r="E292" s="243" t="s">
        <v>1</v>
      </c>
      <c r="F292" s="244" t="s">
        <v>497</v>
      </c>
      <c r="G292" s="242"/>
      <c r="H292" s="245">
        <v>-31.27</v>
      </c>
      <c r="I292" s="246"/>
      <c r="J292" s="242"/>
      <c r="K292" s="242"/>
      <c r="L292" s="247"/>
      <c r="M292" s="248"/>
      <c r="N292" s="249"/>
      <c r="O292" s="249"/>
      <c r="P292" s="249"/>
      <c r="Q292" s="249"/>
      <c r="R292" s="249"/>
      <c r="S292" s="249"/>
      <c r="T292" s="25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1" t="s">
        <v>195</v>
      </c>
      <c r="AU292" s="251" t="s">
        <v>81</v>
      </c>
      <c r="AV292" s="14" t="s">
        <v>83</v>
      </c>
      <c r="AW292" s="14" t="s">
        <v>30</v>
      </c>
      <c r="AX292" s="14" t="s">
        <v>73</v>
      </c>
      <c r="AY292" s="251" t="s">
        <v>152</v>
      </c>
    </row>
    <row r="293" s="15" customFormat="1">
      <c r="A293" s="15"/>
      <c r="B293" s="252"/>
      <c r="C293" s="253"/>
      <c r="D293" s="232" t="s">
        <v>195</v>
      </c>
      <c r="E293" s="254" t="s">
        <v>1</v>
      </c>
      <c r="F293" s="255" t="s">
        <v>218</v>
      </c>
      <c r="G293" s="253"/>
      <c r="H293" s="256">
        <v>398.79599999999999</v>
      </c>
      <c r="I293" s="257"/>
      <c r="J293" s="253"/>
      <c r="K293" s="253"/>
      <c r="L293" s="258"/>
      <c r="M293" s="259"/>
      <c r="N293" s="260"/>
      <c r="O293" s="260"/>
      <c r="P293" s="260"/>
      <c r="Q293" s="260"/>
      <c r="R293" s="260"/>
      <c r="S293" s="260"/>
      <c r="T293" s="261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2" t="s">
        <v>195</v>
      </c>
      <c r="AU293" s="262" t="s">
        <v>81</v>
      </c>
      <c r="AV293" s="15" t="s">
        <v>157</v>
      </c>
      <c r="AW293" s="15" t="s">
        <v>30</v>
      </c>
      <c r="AX293" s="15" t="s">
        <v>81</v>
      </c>
      <c r="AY293" s="262" t="s">
        <v>152</v>
      </c>
    </row>
    <row r="294" s="2" customFormat="1" ht="24.15" customHeight="1">
      <c r="A294" s="39"/>
      <c r="B294" s="40"/>
      <c r="C294" s="217" t="s">
        <v>498</v>
      </c>
      <c r="D294" s="217" t="s">
        <v>153</v>
      </c>
      <c r="E294" s="218" t="s">
        <v>499</v>
      </c>
      <c r="F294" s="219" t="s">
        <v>500</v>
      </c>
      <c r="G294" s="220" t="s">
        <v>193</v>
      </c>
      <c r="H294" s="221">
        <v>522.03800000000001</v>
      </c>
      <c r="I294" s="222"/>
      <c r="J294" s="223">
        <f>ROUND(I294*H294,2)</f>
        <v>0</v>
      </c>
      <c r="K294" s="219" t="s">
        <v>1</v>
      </c>
      <c r="L294" s="45"/>
      <c r="M294" s="224" t="s">
        <v>1</v>
      </c>
      <c r="N294" s="225" t="s">
        <v>38</v>
      </c>
      <c r="O294" s="92"/>
      <c r="P294" s="226">
        <f>O294*H294</f>
        <v>0</v>
      </c>
      <c r="Q294" s="226">
        <v>0</v>
      </c>
      <c r="R294" s="226">
        <f>Q294*H294</f>
        <v>0</v>
      </c>
      <c r="S294" s="226">
        <v>0</v>
      </c>
      <c r="T294" s="22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8" t="s">
        <v>157</v>
      </c>
      <c r="AT294" s="228" t="s">
        <v>153</v>
      </c>
      <c r="AU294" s="228" t="s">
        <v>81</v>
      </c>
      <c r="AY294" s="18" t="s">
        <v>152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8" t="s">
        <v>81</v>
      </c>
      <c r="BK294" s="229">
        <f>ROUND(I294*H294,2)</f>
        <v>0</v>
      </c>
      <c r="BL294" s="18" t="s">
        <v>157</v>
      </c>
      <c r="BM294" s="228" t="s">
        <v>501</v>
      </c>
    </row>
    <row r="295" s="13" customFormat="1">
      <c r="A295" s="13"/>
      <c r="B295" s="230"/>
      <c r="C295" s="231"/>
      <c r="D295" s="232" t="s">
        <v>195</v>
      </c>
      <c r="E295" s="233" t="s">
        <v>1</v>
      </c>
      <c r="F295" s="234" t="s">
        <v>502</v>
      </c>
      <c r="G295" s="231"/>
      <c r="H295" s="233" t="s">
        <v>1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0" t="s">
        <v>195</v>
      </c>
      <c r="AU295" s="240" t="s">
        <v>81</v>
      </c>
      <c r="AV295" s="13" t="s">
        <v>81</v>
      </c>
      <c r="AW295" s="13" t="s">
        <v>30</v>
      </c>
      <c r="AX295" s="13" t="s">
        <v>73</v>
      </c>
      <c r="AY295" s="240" t="s">
        <v>152</v>
      </c>
    </row>
    <row r="296" s="14" customFormat="1">
      <c r="A296" s="14"/>
      <c r="B296" s="241"/>
      <c r="C296" s="242"/>
      <c r="D296" s="232" t="s">
        <v>195</v>
      </c>
      <c r="E296" s="243" t="s">
        <v>1</v>
      </c>
      <c r="F296" s="244" t="s">
        <v>503</v>
      </c>
      <c r="G296" s="242"/>
      <c r="H296" s="245">
        <v>522.03800000000001</v>
      </c>
      <c r="I296" s="246"/>
      <c r="J296" s="242"/>
      <c r="K296" s="242"/>
      <c r="L296" s="247"/>
      <c r="M296" s="248"/>
      <c r="N296" s="249"/>
      <c r="O296" s="249"/>
      <c r="P296" s="249"/>
      <c r="Q296" s="249"/>
      <c r="R296" s="249"/>
      <c r="S296" s="249"/>
      <c r="T296" s="25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1" t="s">
        <v>195</v>
      </c>
      <c r="AU296" s="251" t="s">
        <v>81</v>
      </c>
      <c r="AV296" s="14" t="s">
        <v>83</v>
      </c>
      <c r="AW296" s="14" t="s">
        <v>30</v>
      </c>
      <c r="AX296" s="14" t="s">
        <v>81</v>
      </c>
      <c r="AY296" s="251" t="s">
        <v>152</v>
      </c>
    </row>
    <row r="297" s="2" customFormat="1" ht="14.4" customHeight="1">
      <c r="A297" s="39"/>
      <c r="B297" s="40"/>
      <c r="C297" s="217" t="s">
        <v>504</v>
      </c>
      <c r="D297" s="217" t="s">
        <v>153</v>
      </c>
      <c r="E297" s="218" t="s">
        <v>505</v>
      </c>
      <c r="F297" s="219" t="s">
        <v>506</v>
      </c>
      <c r="G297" s="220" t="s">
        <v>193</v>
      </c>
      <c r="H297" s="221">
        <v>903.96000000000004</v>
      </c>
      <c r="I297" s="222"/>
      <c r="J297" s="223">
        <f>ROUND(I297*H297,2)</f>
        <v>0</v>
      </c>
      <c r="K297" s="219" t="s">
        <v>160</v>
      </c>
      <c r="L297" s="45"/>
      <c r="M297" s="224" t="s">
        <v>1</v>
      </c>
      <c r="N297" s="225" t="s">
        <v>38</v>
      </c>
      <c r="O297" s="92"/>
      <c r="P297" s="226">
        <f>O297*H297</f>
        <v>0</v>
      </c>
      <c r="Q297" s="226">
        <v>0</v>
      </c>
      <c r="R297" s="226">
        <f>Q297*H297</f>
        <v>0</v>
      </c>
      <c r="S297" s="226">
        <v>0</v>
      </c>
      <c r="T297" s="22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8" t="s">
        <v>157</v>
      </c>
      <c r="AT297" s="228" t="s">
        <v>153</v>
      </c>
      <c r="AU297" s="228" t="s">
        <v>81</v>
      </c>
      <c r="AY297" s="18" t="s">
        <v>152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8" t="s">
        <v>81</v>
      </c>
      <c r="BK297" s="229">
        <f>ROUND(I297*H297,2)</f>
        <v>0</v>
      </c>
      <c r="BL297" s="18" t="s">
        <v>157</v>
      </c>
      <c r="BM297" s="228" t="s">
        <v>507</v>
      </c>
    </row>
    <row r="298" s="14" customFormat="1">
      <c r="A298" s="14"/>
      <c r="B298" s="241"/>
      <c r="C298" s="242"/>
      <c r="D298" s="232" t="s">
        <v>195</v>
      </c>
      <c r="E298" s="243" t="s">
        <v>1</v>
      </c>
      <c r="F298" s="244" t="s">
        <v>508</v>
      </c>
      <c r="G298" s="242"/>
      <c r="H298" s="245">
        <v>800.44799999999998</v>
      </c>
      <c r="I298" s="246"/>
      <c r="J298" s="242"/>
      <c r="K298" s="242"/>
      <c r="L298" s="247"/>
      <c r="M298" s="248"/>
      <c r="N298" s="249"/>
      <c r="O298" s="249"/>
      <c r="P298" s="249"/>
      <c r="Q298" s="249"/>
      <c r="R298" s="249"/>
      <c r="S298" s="249"/>
      <c r="T298" s="25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1" t="s">
        <v>195</v>
      </c>
      <c r="AU298" s="251" t="s">
        <v>81</v>
      </c>
      <c r="AV298" s="14" t="s">
        <v>83</v>
      </c>
      <c r="AW298" s="14" t="s">
        <v>30</v>
      </c>
      <c r="AX298" s="14" t="s">
        <v>73</v>
      </c>
      <c r="AY298" s="251" t="s">
        <v>152</v>
      </c>
    </row>
    <row r="299" s="13" customFormat="1">
      <c r="A299" s="13"/>
      <c r="B299" s="230"/>
      <c r="C299" s="231"/>
      <c r="D299" s="232" t="s">
        <v>195</v>
      </c>
      <c r="E299" s="233" t="s">
        <v>1</v>
      </c>
      <c r="F299" s="234" t="s">
        <v>509</v>
      </c>
      <c r="G299" s="231"/>
      <c r="H299" s="233" t="s">
        <v>1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0" t="s">
        <v>195</v>
      </c>
      <c r="AU299" s="240" t="s">
        <v>81</v>
      </c>
      <c r="AV299" s="13" t="s">
        <v>81</v>
      </c>
      <c r="AW299" s="13" t="s">
        <v>30</v>
      </c>
      <c r="AX299" s="13" t="s">
        <v>73</v>
      </c>
      <c r="AY299" s="240" t="s">
        <v>152</v>
      </c>
    </row>
    <row r="300" s="14" customFormat="1">
      <c r="A300" s="14"/>
      <c r="B300" s="241"/>
      <c r="C300" s="242"/>
      <c r="D300" s="232" t="s">
        <v>195</v>
      </c>
      <c r="E300" s="243" t="s">
        <v>1</v>
      </c>
      <c r="F300" s="244" t="s">
        <v>510</v>
      </c>
      <c r="G300" s="242"/>
      <c r="H300" s="245">
        <v>74.75</v>
      </c>
      <c r="I300" s="246"/>
      <c r="J300" s="242"/>
      <c r="K300" s="242"/>
      <c r="L300" s="247"/>
      <c r="M300" s="248"/>
      <c r="N300" s="249"/>
      <c r="O300" s="249"/>
      <c r="P300" s="249"/>
      <c r="Q300" s="249"/>
      <c r="R300" s="249"/>
      <c r="S300" s="249"/>
      <c r="T300" s="25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1" t="s">
        <v>195</v>
      </c>
      <c r="AU300" s="251" t="s">
        <v>81</v>
      </c>
      <c r="AV300" s="14" t="s">
        <v>83</v>
      </c>
      <c r="AW300" s="14" t="s">
        <v>30</v>
      </c>
      <c r="AX300" s="14" t="s">
        <v>73</v>
      </c>
      <c r="AY300" s="251" t="s">
        <v>152</v>
      </c>
    </row>
    <row r="301" s="14" customFormat="1">
      <c r="A301" s="14"/>
      <c r="B301" s="241"/>
      <c r="C301" s="242"/>
      <c r="D301" s="232" t="s">
        <v>195</v>
      </c>
      <c r="E301" s="243" t="s">
        <v>1</v>
      </c>
      <c r="F301" s="244" t="s">
        <v>511</v>
      </c>
      <c r="G301" s="242"/>
      <c r="H301" s="245">
        <v>9.4559999999999995</v>
      </c>
      <c r="I301" s="246"/>
      <c r="J301" s="242"/>
      <c r="K301" s="242"/>
      <c r="L301" s="247"/>
      <c r="M301" s="248"/>
      <c r="N301" s="249"/>
      <c r="O301" s="249"/>
      <c r="P301" s="249"/>
      <c r="Q301" s="249"/>
      <c r="R301" s="249"/>
      <c r="S301" s="249"/>
      <c r="T301" s="25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1" t="s">
        <v>195</v>
      </c>
      <c r="AU301" s="251" t="s">
        <v>81</v>
      </c>
      <c r="AV301" s="14" t="s">
        <v>83</v>
      </c>
      <c r="AW301" s="14" t="s">
        <v>30</v>
      </c>
      <c r="AX301" s="14" t="s">
        <v>73</v>
      </c>
      <c r="AY301" s="251" t="s">
        <v>152</v>
      </c>
    </row>
    <row r="302" s="14" customFormat="1">
      <c r="A302" s="14"/>
      <c r="B302" s="241"/>
      <c r="C302" s="242"/>
      <c r="D302" s="232" t="s">
        <v>195</v>
      </c>
      <c r="E302" s="243" t="s">
        <v>1</v>
      </c>
      <c r="F302" s="244" t="s">
        <v>512</v>
      </c>
      <c r="G302" s="242"/>
      <c r="H302" s="245">
        <v>15.621</v>
      </c>
      <c r="I302" s="246"/>
      <c r="J302" s="242"/>
      <c r="K302" s="242"/>
      <c r="L302" s="247"/>
      <c r="M302" s="248"/>
      <c r="N302" s="249"/>
      <c r="O302" s="249"/>
      <c r="P302" s="249"/>
      <c r="Q302" s="249"/>
      <c r="R302" s="249"/>
      <c r="S302" s="249"/>
      <c r="T302" s="25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1" t="s">
        <v>195</v>
      </c>
      <c r="AU302" s="251" t="s">
        <v>81</v>
      </c>
      <c r="AV302" s="14" t="s">
        <v>83</v>
      </c>
      <c r="AW302" s="14" t="s">
        <v>30</v>
      </c>
      <c r="AX302" s="14" t="s">
        <v>73</v>
      </c>
      <c r="AY302" s="251" t="s">
        <v>152</v>
      </c>
    </row>
    <row r="303" s="14" customFormat="1">
      <c r="A303" s="14"/>
      <c r="B303" s="241"/>
      <c r="C303" s="242"/>
      <c r="D303" s="232" t="s">
        <v>195</v>
      </c>
      <c r="E303" s="243" t="s">
        <v>1</v>
      </c>
      <c r="F303" s="244" t="s">
        <v>513</v>
      </c>
      <c r="G303" s="242"/>
      <c r="H303" s="245">
        <v>3.6850000000000001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1" t="s">
        <v>195</v>
      </c>
      <c r="AU303" s="251" t="s">
        <v>81</v>
      </c>
      <c r="AV303" s="14" t="s">
        <v>83</v>
      </c>
      <c r="AW303" s="14" t="s">
        <v>30</v>
      </c>
      <c r="AX303" s="14" t="s">
        <v>73</v>
      </c>
      <c r="AY303" s="251" t="s">
        <v>152</v>
      </c>
    </row>
    <row r="304" s="15" customFormat="1">
      <c r="A304" s="15"/>
      <c r="B304" s="252"/>
      <c r="C304" s="253"/>
      <c r="D304" s="232" t="s">
        <v>195</v>
      </c>
      <c r="E304" s="254" t="s">
        <v>1</v>
      </c>
      <c r="F304" s="255" t="s">
        <v>218</v>
      </c>
      <c r="G304" s="253"/>
      <c r="H304" s="256">
        <v>903.96000000000004</v>
      </c>
      <c r="I304" s="257"/>
      <c r="J304" s="253"/>
      <c r="K304" s="253"/>
      <c r="L304" s="258"/>
      <c r="M304" s="259"/>
      <c r="N304" s="260"/>
      <c r="O304" s="260"/>
      <c r="P304" s="260"/>
      <c r="Q304" s="260"/>
      <c r="R304" s="260"/>
      <c r="S304" s="260"/>
      <c r="T304" s="261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2" t="s">
        <v>195</v>
      </c>
      <c r="AU304" s="262" t="s">
        <v>81</v>
      </c>
      <c r="AV304" s="15" t="s">
        <v>157</v>
      </c>
      <c r="AW304" s="15" t="s">
        <v>30</v>
      </c>
      <c r="AX304" s="15" t="s">
        <v>81</v>
      </c>
      <c r="AY304" s="262" t="s">
        <v>152</v>
      </c>
    </row>
    <row r="305" s="2" customFormat="1" ht="14.4" customHeight="1">
      <c r="A305" s="39"/>
      <c r="B305" s="40"/>
      <c r="C305" s="217" t="s">
        <v>514</v>
      </c>
      <c r="D305" s="217" t="s">
        <v>153</v>
      </c>
      <c r="E305" s="218" t="s">
        <v>515</v>
      </c>
      <c r="F305" s="219" t="s">
        <v>516</v>
      </c>
      <c r="G305" s="220" t="s">
        <v>193</v>
      </c>
      <c r="H305" s="221">
        <v>453.94600000000003</v>
      </c>
      <c r="I305" s="222"/>
      <c r="J305" s="223">
        <f>ROUND(I305*H305,2)</f>
        <v>0</v>
      </c>
      <c r="K305" s="219" t="s">
        <v>160</v>
      </c>
      <c r="L305" s="45"/>
      <c r="M305" s="224" t="s">
        <v>1</v>
      </c>
      <c r="N305" s="225" t="s">
        <v>38</v>
      </c>
      <c r="O305" s="92"/>
      <c r="P305" s="226">
        <f>O305*H305</f>
        <v>0</v>
      </c>
      <c r="Q305" s="226">
        <v>0</v>
      </c>
      <c r="R305" s="226">
        <f>Q305*H305</f>
        <v>0</v>
      </c>
      <c r="S305" s="226">
        <v>0</v>
      </c>
      <c r="T305" s="227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8" t="s">
        <v>157</v>
      </c>
      <c r="AT305" s="228" t="s">
        <v>153</v>
      </c>
      <c r="AU305" s="228" t="s">
        <v>81</v>
      </c>
      <c r="AY305" s="18" t="s">
        <v>152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18" t="s">
        <v>81</v>
      </c>
      <c r="BK305" s="229">
        <f>ROUND(I305*H305,2)</f>
        <v>0</v>
      </c>
      <c r="BL305" s="18" t="s">
        <v>157</v>
      </c>
      <c r="BM305" s="228" t="s">
        <v>517</v>
      </c>
    </row>
    <row r="306" s="2" customFormat="1" ht="24.15" customHeight="1">
      <c r="A306" s="39"/>
      <c r="B306" s="40"/>
      <c r="C306" s="217" t="s">
        <v>518</v>
      </c>
      <c r="D306" s="217" t="s">
        <v>153</v>
      </c>
      <c r="E306" s="218" t="s">
        <v>519</v>
      </c>
      <c r="F306" s="219" t="s">
        <v>500</v>
      </c>
      <c r="G306" s="220" t="s">
        <v>193</v>
      </c>
      <c r="H306" s="221">
        <v>522.03800000000001</v>
      </c>
      <c r="I306" s="222"/>
      <c r="J306" s="223">
        <f>ROUND(I306*H306,2)</f>
        <v>0</v>
      </c>
      <c r="K306" s="219" t="s">
        <v>1</v>
      </c>
      <c r="L306" s="45"/>
      <c r="M306" s="224" t="s">
        <v>1</v>
      </c>
      <c r="N306" s="225" t="s">
        <v>38</v>
      </c>
      <c r="O306" s="92"/>
      <c r="P306" s="226">
        <f>O306*H306</f>
        <v>0</v>
      </c>
      <c r="Q306" s="226">
        <v>0</v>
      </c>
      <c r="R306" s="226">
        <f>Q306*H306</f>
        <v>0</v>
      </c>
      <c r="S306" s="226">
        <v>0</v>
      </c>
      <c r="T306" s="227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8" t="s">
        <v>157</v>
      </c>
      <c r="AT306" s="228" t="s">
        <v>153</v>
      </c>
      <c r="AU306" s="228" t="s">
        <v>81</v>
      </c>
      <c r="AY306" s="18" t="s">
        <v>152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8" t="s">
        <v>81</v>
      </c>
      <c r="BK306" s="229">
        <f>ROUND(I306*H306,2)</f>
        <v>0</v>
      </c>
      <c r="BL306" s="18" t="s">
        <v>157</v>
      </c>
      <c r="BM306" s="228" t="s">
        <v>520</v>
      </c>
    </row>
    <row r="307" s="13" customFormat="1">
      <c r="A307" s="13"/>
      <c r="B307" s="230"/>
      <c r="C307" s="231"/>
      <c r="D307" s="232" t="s">
        <v>195</v>
      </c>
      <c r="E307" s="233" t="s">
        <v>1</v>
      </c>
      <c r="F307" s="234" t="s">
        <v>521</v>
      </c>
      <c r="G307" s="231"/>
      <c r="H307" s="233" t="s">
        <v>1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0" t="s">
        <v>195</v>
      </c>
      <c r="AU307" s="240" t="s">
        <v>81</v>
      </c>
      <c r="AV307" s="13" t="s">
        <v>81</v>
      </c>
      <c r="AW307" s="13" t="s">
        <v>30</v>
      </c>
      <c r="AX307" s="13" t="s">
        <v>73</v>
      </c>
      <c r="AY307" s="240" t="s">
        <v>152</v>
      </c>
    </row>
    <row r="308" s="14" customFormat="1">
      <c r="A308" s="14"/>
      <c r="B308" s="241"/>
      <c r="C308" s="242"/>
      <c r="D308" s="232" t="s">
        <v>195</v>
      </c>
      <c r="E308" s="243" t="s">
        <v>1</v>
      </c>
      <c r="F308" s="244" t="s">
        <v>503</v>
      </c>
      <c r="G308" s="242"/>
      <c r="H308" s="245">
        <v>522.03800000000001</v>
      </c>
      <c r="I308" s="246"/>
      <c r="J308" s="242"/>
      <c r="K308" s="242"/>
      <c r="L308" s="247"/>
      <c r="M308" s="248"/>
      <c r="N308" s="249"/>
      <c r="O308" s="249"/>
      <c r="P308" s="249"/>
      <c r="Q308" s="249"/>
      <c r="R308" s="249"/>
      <c r="S308" s="249"/>
      <c r="T308" s="25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1" t="s">
        <v>195</v>
      </c>
      <c r="AU308" s="251" t="s">
        <v>81</v>
      </c>
      <c r="AV308" s="14" t="s">
        <v>83</v>
      </c>
      <c r="AW308" s="14" t="s">
        <v>30</v>
      </c>
      <c r="AX308" s="14" t="s">
        <v>81</v>
      </c>
      <c r="AY308" s="251" t="s">
        <v>152</v>
      </c>
    </row>
    <row r="309" s="2" customFormat="1" ht="24.15" customHeight="1">
      <c r="A309" s="39"/>
      <c r="B309" s="40"/>
      <c r="C309" s="217" t="s">
        <v>522</v>
      </c>
      <c r="D309" s="217" t="s">
        <v>153</v>
      </c>
      <c r="E309" s="218" t="s">
        <v>523</v>
      </c>
      <c r="F309" s="219" t="s">
        <v>524</v>
      </c>
      <c r="G309" s="220" t="s">
        <v>193</v>
      </c>
      <c r="H309" s="221">
        <v>522.03800000000001</v>
      </c>
      <c r="I309" s="222"/>
      <c r="J309" s="223">
        <f>ROUND(I309*H309,2)</f>
        <v>0</v>
      </c>
      <c r="K309" s="219" t="s">
        <v>1</v>
      </c>
      <c r="L309" s="45"/>
      <c r="M309" s="224" t="s">
        <v>1</v>
      </c>
      <c r="N309" s="225" t="s">
        <v>38</v>
      </c>
      <c r="O309" s="92"/>
      <c r="P309" s="226">
        <f>O309*H309</f>
        <v>0</v>
      </c>
      <c r="Q309" s="226">
        <v>0</v>
      </c>
      <c r="R309" s="226">
        <f>Q309*H309</f>
        <v>0</v>
      </c>
      <c r="S309" s="226">
        <v>0</v>
      </c>
      <c r="T309" s="227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8" t="s">
        <v>157</v>
      </c>
      <c r="AT309" s="228" t="s">
        <v>153</v>
      </c>
      <c r="AU309" s="228" t="s">
        <v>81</v>
      </c>
      <c r="AY309" s="18" t="s">
        <v>152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8" t="s">
        <v>81</v>
      </c>
      <c r="BK309" s="229">
        <f>ROUND(I309*H309,2)</f>
        <v>0</v>
      </c>
      <c r="BL309" s="18" t="s">
        <v>157</v>
      </c>
      <c r="BM309" s="228" t="s">
        <v>525</v>
      </c>
    </row>
    <row r="310" s="13" customFormat="1">
      <c r="A310" s="13"/>
      <c r="B310" s="230"/>
      <c r="C310" s="231"/>
      <c r="D310" s="232" t="s">
        <v>195</v>
      </c>
      <c r="E310" s="233" t="s">
        <v>1</v>
      </c>
      <c r="F310" s="234" t="s">
        <v>526</v>
      </c>
      <c r="G310" s="231"/>
      <c r="H310" s="233" t="s">
        <v>1</v>
      </c>
      <c r="I310" s="235"/>
      <c r="J310" s="231"/>
      <c r="K310" s="231"/>
      <c r="L310" s="236"/>
      <c r="M310" s="237"/>
      <c r="N310" s="238"/>
      <c r="O310" s="238"/>
      <c r="P310" s="238"/>
      <c r="Q310" s="238"/>
      <c r="R310" s="238"/>
      <c r="S310" s="238"/>
      <c r="T310" s="23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0" t="s">
        <v>195</v>
      </c>
      <c r="AU310" s="240" t="s">
        <v>81</v>
      </c>
      <c r="AV310" s="13" t="s">
        <v>81</v>
      </c>
      <c r="AW310" s="13" t="s">
        <v>30</v>
      </c>
      <c r="AX310" s="13" t="s">
        <v>73</v>
      </c>
      <c r="AY310" s="240" t="s">
        <v>152</v>
      </c>
    </row>
    <row r="311" s="14" customFormat="1">
      <c r="A311" s="14"/>
      <c r="B311" s="241"/>
      <c r="C311" s="242"/>
      <c r="D311" s="232" t="s">
        <v>195</v>
      </c>
      <c r="E311" s="243" t="s">
        <v>1</v>
      </c>
      <c r="F311" s="244" t="s">
        <v>503</v>
      </c>
      <c r="G311" s="242"/>
      <c r="H311" s="245">
        <v>522.03800000000001</v>
      </c>
      <c r="I311" s="246"/>
      <c r="J311" s="242"/>
      <c r="K311" s="242"/>
      <c r="L311" s="247"/>
      <c r="M311" s="248"/>
      <c r="N311" s="249"/>
      <c r="O311" s="249"/>
      <c r="P311" s="249"/>
      <c r="Q311" s="249"/>
      <c r="R311" s="249"/>
      <c r="S311" s="249"/>
      <c r="T311" s="25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1" t="s">
        <v>195</v>
      </c>
      <c r="AU311" s="251" t="s">
        <v>81</v>
      </c>
      <c r="AV311" s="14" t="s">
        <v>83</v>
      </c>
      <c r="AW311" s="14" t="s">
        <v>30</v>
      </c>
      <c r="AX311" s="14" t="s">
        <v>81</v>
      </c>
      <c r="AY311" s="251" t="s">
        <v>152</v>
      </c>
    </row>
    <row r="312" s="2" customFormat="1" ht="14.4" customHeight="1">
      <c r="A312" s="39"/>
      <c r="B312" s="40"/>
      <c r="C312" s="217" t="s">
        <v>527</v>
      </c>
      <c r="D312" s="217" t="s">
        <v>153</v>
      </c>
      <c r="E312" s="218" t="s">
        <v>528</v>
      </c>
      <c r="F312" s="219" t="s">
        <v>529</v>
      </c>
      <c r="G312" s="220" t="s">
        <v>202</v>
      </c>
      <c r="H312" s="221">
        <v>133.78999999999999</v>
      </c>
      <c r="I312" s="222"/>
      <c r="J312" s="223">
        <f>ROUND(I312*H312,2)</f>
        <v>0</v>
      </c>
      <c r="K312" s="219" t="s">
        <v>1</v>
      </c>
      <c r="L312" s="45"/>
      <c r="M312" s="224" t="s">
        <v>1</v>
      </c>
      <c r="N312" s="225" t="s">
        <v>38</v>
      </c>
      <c r="O312" s="92"/>
      <c r="P312" s="226">
        <f>O312*H312</f>
        <v>0</v>
      </c>
      <c r="Q312" s="226">
        <v>0</v>
      </c>
      <c r="R312" s="226">
        <f>Q312*H312</f>
        <v>0</v>
      </c>
      <c r="S312" s="226">
        <v>0</v>
      </c>
      <c r="T312" s="227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8" t="s">
        <v>157</v>
      </c>
      <c r="AT312" s="228" t="s">
        <v>153</v>
      </c>
      <c r="AU312" s="228" t="s">
        <v>81</v>
      </c>
      <c r="AY312" s="18" t="s">
        <v>152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8" t="s">
        <v>81</v>
      </c>
      <c r="BK312" s="229">
        <f>ROUND(I312*H312,2)</f>
        <v>0</v>
      </c>
      <c r="BL312" s="18" t="s">
        <v>157</v>
      </c>
      <c r="BM312" s="228" t="s">
        <v>530</v>
      </c>
    </row>
    <row r="313" s="2" customFormat="1" ht="14.4" customHeight="1">
      <c r="A313" s="39"/>
      <c r="B313" s="40"/>
      <c r="C313" s="217" t="s">
        <v>531</v>
      </c>
      <c r="D313" s="217" t="s">
        <v>153</v>
      </c>
      <c r="E313" s="218" t="s">
        <v>532</v>
      </c>
      <c r="F313" s="219" t="s">
        <v>533</v>
      </c>
      <c r="G313" s="220" t="s">
        <v>193</v>
      </c>
      <c r="H313" s="221">
        <v>53.515999999999998</v>
      </c>
      <c r="I313" s="222"/>
      <c r="J313" s="223">
        <f>ROUND(I313*H313,2)</f>
        <v>0</v>
      </c>
      <c r="K313" s="219" t="s">
        <v>160</v>
      </c>
      <c r="L313" s="45"/>
      <c r="M313" s="224" t="s">
        <v>1</v>
      </c>
      <c r="N313" s="225" t="s">
        <v>38</v>
      </c>
      <c r="O313" s="92"/>
      <c r="P313" s="226">
        <f>O313*H313</f>
        <v>0</v>
      </c>
      <c r="Q313" s="226">
        <v>0</v>
      </c>
      <c r="R313" s="226">
        <f>Q313*H313</f>
        <v>0</v>
      </c>
      <c r="S313" s="226">
        <v>0</v>
      </c>
      <c r="T313" s="227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8" t="s">
        <v>157</v>
      </c>
      <c r="AT313" s="228" t="s">
        <v>153</v>
      </c>
      <c r="AU313" s="228" t="s">
        <v>81</v>
      </c>
      <c r="AY313" s="18" t="s">
        <v>152</v>
      </c>
      <c r="BE313" s="229">
        <f>IF(N313="základní",J313,0)</f>
        <v>0</v>
      </c>
      <c r="BF313" s="229">
        <f>IF(N313="snížená",J313,0)</f>
        <v>0</v>
      </c>
      <c r="BG313" s="229">
        <f>IF(N313="zákl. přenesená",J313,0)</f>
        <v>0</v>
      </c>
      <c r="BH313" s="229">
        <f>IF(N313="sníž. přenesená",J313,0)</f>
        <v>0</v>
      </c>
      <c r="BI313" s="229">
        <f>IF(N313="nulová",J313,0)</f>
        <v>0</v>
      </c>
      <c r="BJ313" s="18" t="s">
        <v>81</v>
      </c>
      <c r="BK313" s="229">
        <f>ROUND(I313*H313,2)</f>
        <v>0</v>
      </c>
      <c r="BL313" s="18" t="s">
        <v>157</v>
      </c>
      <c r="BM313" s="228" t="s">
        <v>534</v>
      </c>
    </row>
    <row r="314" s="14" customFormat="1">
      <c r="A314" s="14"/>
      <c r="B314" s="241"/>
      <c r="C314" s="242"/>
      <c r="D314" s="232" t="s">
        <v>195</v>
      </c>
      <c r="E314" s="243" t="s">
        <v>1</v>
      </c>
      <c r="F314" s="244" t="s">
        <v>535</v>
      </c>
      <c r="G314" s="242"/>
      <c r="H314" s="245">
        <v>53.515999999999998</v>
      </c>
      <c r="I314" s="246"/>
      <c r="J314" s="242"/>
      <c r="K314" s="242"/>
      <c r="L314" s="247"/>
      <c r="M314" s="248"/>
      <c r="N314" s="249"/>
      <c r="O314" s="249"/>
      <c r="P314" s="249"/>
      <c r="Q314" s="249"/>
      <c r="R314" s="249"/>
      <c r="S314" s="249"/>
      <c r="T314" s="25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1" t="s">
        <v>195</v>
      </c>
      <c r="AU314" s="251" t="s">
        <v>81</v>
      </c>
      <c r="AV314" s="14" t="s">
        <v>83</v>
      </c>
      <c r="AW314" s="14" t="s">
        <v>30</v>
      </c>
      <c r="AX314" s="14" t="s">
        <v>81</v>
      </c>
      <c r="AY314" s="251" t="s">
        <v>152</v>
      </c>
    </row>
    <row r="315" s="2" customFormat="1" ht="14.4" customHeight="1">
      <c r="A315" s="39"/>
      <c r="B315" s="40"/>
      <c r="C315" s="217" t="s">
        <v>536</v>
      </c>
      <c r="D315" s="217" t="s">
        <v>153</v>
      </c>
      <c r="E315" s="218" t="s">
        <v>537</v>
      </c>
      <c r="F315" s="219" t="s">
        <v>538</v>
      </c>
      <c r="G315" s="220" t="s">
        <v>539</v>
      </c>
      <c r="H315" s="263"/>
      <c r="I315" s="222"/>
      <c r="J315" s="223">
        <f>ROUND(I315*H315,2)</f>
        <v>0</v>
      </c>
      <c r="K315" s="219" t="s">
        <v>160</v>
      </c>
      <c r="L315" s="45"/>
      <c r="M315" s="224" t="s">
        <v>1</v>
      </c>
      <c r="N315" s="225" t="s">
        <v>38</v>
      </c>
      <c r="O315" s="92"/>
      <c r="P315" s="226">
        <f>O315*H315</f>
        <v>0</v>
      </c>
      <c r="Q315" s="226">
        <v>0</v>
      </c>
      <c r="R315" s="226">
        <f>Q315*H315</f>
        <v>0</v>
      </c>
      <c r="S315" s="226">
        <v>0</v>
      </c>
      <c r="T315" s="227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8" t="s">
        <v>157</v>
      </c>
      <c r="AT315" s="228" t="s">
        <v>153</v>
      </c>
      <c r="AU315" s="228" t="s">
        <v>81</v>
      </c>
      <c r="AY315" s="18" t="s">
        <v>152</v>
      </c>
      <c r="BE315" s="229">
        <f>IF(N315="základní",J315,0)</f>
        <v>0</v>
      </c>
      <c r="BF315" s="229">
        <f>IF(N315="snížená",J315,0)</f>
        <v>0</v>
      </c>
      <c r="BG315" s="229">
        <f>IF(N315="zákl. přenesená",J315,0)</f>
        <v>0</v>
      </c>
      <c r="BH315" s="229">
        <f>IF(N315="sníž. přenesená",J315,0)</f>
        <v>0</v>
      </c>
      <c r="BI315" s="229">
        <f>IF(N315="nulová",J315,0)</f>
        <v>0</v>
      </c>
      <c r="BJ315" s="18" t="s">
        <v>81</v>
      </c>
      <c r="BK315" s="229">
        <f>ROUND(I315*H315,2)</f>
        <v>0</v>
      </c>
      <c r="BL315" s="18" t="s">
        <v>157</v>
      </c>
      <c r="BM315" s="228" t="s">
        <v>540</v>
      </c>
    </row>
    <row r="316" s="12" customFormat="1" ht="25.92" customHeight="1">
      <c r="A316" s="12"/>
      <c r="B316" s="203"/>
      <c r="C316" s="204"/>
      <c r="D316" s="205" t="s">
        <v>72</v>
      </c>
      <c r="E316" s="206" t="s">
        <v>541</v>
      </c>
      <c r="F316" s="206" t="s">
        <v>542</v>
      </c>
      <c r="G316" s="204"/>
      <c r="H316" s="204"/>
      <c r="I316" s="207"/>
      <c r="J316" s="208">
        <f>BK316</f>
        <v>0</v>
      </c>
      <c r="K316" s="204"/>
      <c r="L316" s="209"/>
      <c r="M316" s="210"/>
      <c r="N316" s="211"/>
      <c r="O316" s="211"/>
      <c r="P316" s="212">
        <f>SUM(P317:P329)</f>
        <v>0</v>
      </c>
      <c r="Q316" s="211"/>
      <c r="R316" s="212">
        <f>SUM(R317:R329)</f>
        <v>0</v>
      </c>
      <c r="S316" s="211"/>
      <c r="T316" s="213">
        <f>SUM(T317:T329)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4" t="s">
        <v>81</v>
      </c>
      <c r="AT316" s="215" t="s">
        <v>72</v>
      </c>
      <c r="AU316" s="215" t="s">
        <v>73</v>
      </c>
      <c r="AY316" s="214" t="s">
        <v>152</v>
      </c>
      <c r="BK316" s="216">
        <f>SUM(BK317:BK329)</f>
        <v>0</v>
      </c>
    </row>
    <row r="317" s="2" customFormat="1" ht="24.15" customHeight="1">
      <c r="A317" s="39"/>
      <c r="B317" s="40"/>
      <c r="C317" s="217" t="s">
        <v>309</v>
      </c>
      <c r="D317" s="217" t="s">
        <v>153</v>
      </c>
      <c r="E317" s="218" t="s">
        <v>543</v>
      </c>
      <c r="F317" s="219" t="s">
        <v>544</v>
      </c>
      <c r="G317" s="220" t="s">
        <v>175</v>
      </c>
      <c r="H317" s="221">
        <v>800.44799999999998</v>
      </c>
      <c r="I317" s="222"/>
      <c r="J317" s="223">
        <f>ROUND(I317*H317,2)</f>
        <v>0</v>
      </c>
      <c r="K317" s="219" t="s">
        <v>160</v>
      </c>
      <c r="L317" s="45"/>
      <c r="M317" s="224" t="s">
        <v>1</v>
      </c>
      <c r="N317" s="225" t="s">
        <v>38</v>
      </c>
      <c r="O317" s="92"/>
      <c r="P317" s="226">
        <f>O317*H317</f>
        <v>0</v>
      </c>
      <c r="Q317" s="226">
        <v>0</v>
      </c>
      <c r="R317" s="226">
        <f>Q317*H317</f>
        <v>0</v>
      </c>
      <c r="S317" s="226">
        <v>0</v>
      </c>
      <c r="T317" s="227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8" t="s">
        <v>176</v>
      </c>
      <c r="AT317" s="228" t="s">
        <v>153</v>
      </c>
      <c r="AU317" s="228" t="s">
        <v>81</v>
      </c>
      <c r="AY317" s="18" t="s">
        <v>152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18" t="s">
        <v>81</v>
      </c>
      <c r="BK317" s="229">
        <f>ROUND(I317*H317,2)</f>
        <v>0</v>
      </c>
      <c r="BL317" s="18" t="s">
        <v>176</v>
      </c>
      <c r="BM317" s="228" t="s">
        <v>545</v>
      </c>
    </row>
    <row r="318" s="14" customFormat="1">
      <c r="A318" s="14"/>
      <c r="B318" s="241"/>
      <c r="C318" s="242"/>
      <c r="D318" s="232" t="s">
        <v>195</v>
      </c>
      <c r="E318" s="243" t="s">
        <v>1</v>
      </c>
      <c r="F318" s="244" t="s">
        <v>508</v>
      </c>
      <c r="G318" s="242"/>
      <c r="H318" s="245">
        <v>800.44799999999998</v>
      </c>
      <c r="I318" s="246"/>
      <c r="J318" s="242"/>
      <c r="K318" s="242"/>
      <c r="L318" s="247"/>
      <c r="M318" s="248"/>
      <c r="N318" s="249"/>
      <c r="O318" s="249"/>
      <c r="P318" s="249"/>
      <c r="Q318" s="249"/>
      <c r="R318" s="249"/>
      <c r="S318" s="249"/>
      <c r="T318" s="25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1" t="s">
        <v>195</v>
      </c>
      <c r="AU318" s="251" t="s">
        <v>81</v>
      </c>
      <c r="AV318" s="14" t="s">
        <v>83</v>
      </c>
      <c r="AW318" s="14" t="s">
        <v>30</v>
      </c>
      <c r="AX318" s="14" t="s">
        <v>81</v>
      </c>
      <c r="AY318" s="251" t="s">
        <v>152</v>
      </c>
    </row>
    <row r="319" s="2" customFormat="1" ht="24.15" customHeight="1">
      <c r="A319" s="39"/>
      <c r="B319" s="40"/>
      <c r="C319" s="217" t="s">
        <v>546</v>
      </c>
      <c r="D319" s="217" t="s">
        <v>153</v>
      </c>
      <c r="E319" s="218" t="s">
        <v>547</v>
      </c>
      <c r="F319" s="219" t="s">
        <v>548</v>
      </c>
      <c r="G319" s="220" t="s">
        <v>193</v>
      </c>
      <c r="H319" s="221">
        <v>880.49300000000005</v>
      </c>
      <c r="I319" s="222"/>
      <c r="J319" s="223">
        <f>ROUND(I319*H319,2)</f>
        <v>0</v>
      </c>
      <c r="K319" s="219" t="s">
        <v>1</v>
      </c>
      <c r="L319" s="45"/>
      <c r="M319" s="224" t="s">
        <v>1</v>
      </c>
      <c r="N319" s="225" t="s">
        <v>38</v>
      </c>
      <c r="O319" s="92"/>
      <c r="P319" s="226">
        <f>O319*H319</f>
        <v>0</v>
      </c>
      <c r="Q319" s="226">
        <v>0</v>
      </c>
      <c r="R319" s="226">
        <f>Q319*H319</f>
        <v>0</v>
      </c>
      <c r="S319" s="226">
        <v>0</v>
      </c>
      <c r="T319" s="227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8" t="s">
        <v>157</v>
      </c>
      <c r="AT319" s="228" t="s">
        <v>153</v>
      </c>
      <c r="AU319" s="228" t="s">
        <v>81</v>
      </c>
      <c r="AY319" s="18" t="s">
        <v>152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8" t="s">
        <v>81</v>
      </c>
      <c r="BK319" s="229">
        <f>ROUND(I319*H319,2)</f>
        <v>0</v>
      </c>
      <c r="BL319" s="18" t="s">
        <v>157</v>
      </c>
      <c r="BM319" s="228" t="s">
        <v>549</v>
      </c>
    </row>
    <row r="320" s="14" customFormat="1">
      <c r="A320" s="14"/>
      <c r="B320" s="241"/>
      <c r="C320" s="242"/>
      <c r="D320" s="232" t="s">
        <v>195</v>
      </c>
      <c r="E320" s="243" t="s">
        <v>1</v>
      </c>
      <c r="F320" s="244" t="s">
        <v>550</v>
      </c>
      <c r="G320" s="242"/>
      <c r="H320" s="245">
        <v>880.49300000000005</v>
      </c>
      <c r="I320" s="246"/>
      <c r="J320" s="242"/>
      <c r="K320" s="242"/>
      <c r="L320" s="247"/>
      <c r="M320" s="248"/>
      <c r="N320" s="249"/>
      <c r="O320" s="249"/>
      <c r="P320" s="249"/>
      <c r="Q320" s="249"/>
      <c r="R320" s="249"/>
      <c r="S320" s="249"/>
      <c r="T320" s="25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1" t="s">
        <v>195</v>
      </c>
      <c r="AU320" s="251" t="s">
        <v>81</v>
      </c>
      <c r="AV320" s="14" t="s">
        <v>83</v>
      </c>
      <c r="AW320" s="14" t="s">
        <v>30</v>
      </c>
      <c r="AX320" s="14" t="s">
        <v>81</v>
      </c>
      <c r="AY320" s="251" t="s">
        <v>152</v>
      </c>
    </row>
    <row r="321" s="2" customFormat="1" ht="14.4" customHeight="1">
      <c r="A321" s="39"/>
      <c r="B321" s="40"/>
      <c r="C321" s="217" t="s">
        <v>551</v>
      </c>
      <c r="D321" s="217" t="s">
        <v>153</v>
      </c>
      <c r="E321" s="218" t="s">
        <v>552</v>
      </c>
      <c r="F321" s="219" t="s">
        <v>553</v>
      </c>
      <c r="G321" s="220" t="s">
        <v>193</v>
      </c>
      <c r="H321" s="221">
        <v>54.853999999999999</v>
      </c>
      <c r="I321" s="222"/>
      <c r="J321" s="223">
        <f>ROUND(I321*H321,2)</f>
        <v>0</v>
      </c>
      <c r="K321" s="219" t="s">
        <v>160</v>
      </c>
      <c r="L321" s="45"/>
      <c r="M321" s="224" t="s">
        <v>1</v>
      </c>
      <c r="N321" s="225" t="s">
        <v>38</v>
      </c>
      <c r="O321" s="92"/>
      <c r="P321" s="226">
        <f>O321*H321</f>
        <v>0</v>
      </c>
      <c r="Q321" s="226">
        <v>0</v>
      </c>
      <c r="R321" s="226">
        <f>Q321*H321</f>
        <v>0</v>
      </c>
      <c r="S321" s="226">
        <v>0</v>
      </c>
      <c r="T321" s="227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8" t="s">
        <v>157</v>
      </c>
      <c r="AT321" s="228" t="s">
        <v>153</v>
      </c>
      <c r="AU321" s="228" t="s">
        <v>81</v>
      </c>
      <c r="AY321" s="18" t="s">
        <v>152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8" t="s">
        <v>81</v>
      </c>
      <c r="BK321" s="229">
        <f>ROUND(I321*H321,2)</f>
        <v>0</v>
      </c>
      <c r="BL321" s="18" t="s">
        <v>157</v>
      </c>
      <c r="BM321" s="228" t="s">
        <v>554</v>
      </c>
    </row>
    <row r="322" s="2" customFormat="1" ht="24.15" customHeight="1">
      <c r="A322" s="39"/>
      <c r="B322" s="40"/>
      <c r="C322" s="217" t="s">
        <v>555</v>
      </c>
      <c r="D322" s="217" t="s">
        <v>153</v>
      </c>
      <c r="E322" s="218" t="s">
        <v>556</v>
      </c>
      <c r="F322" s="219" t="s">
        <v>557</v>
      </c>
      <c r="G322" s="220" t="s">
        <v>193</v>
      </c>
      <c r="H322" s="221">
        <v>60.338999999999999</v>
      </c>
      <c r="I322" s="222"/>
      <c r="J322" s="223">
        <f>ROUND(I322*H322,2)</f>
        <v>0</v>
      </c>
      <c r="K322" s="219" t="s">
        <v>1</v>
      </c>
      <c r="L322" s="45"/>
      <c r="M322" s="224" t="s">
        <v>1</v>
      </c>
      <c r="N322" s="225" t="s">
        <v>38</v>
      </c>
      <c r="O322" s="92"/>
      <c r="P322" s="226">
        <f>O322*H322</f>
        <v>0</v>
      </c>
      <c r="Q322" s="226">
        <v>0</v>
      </c>
      <c r="R322" s="226">
        <f>Q322*H322</f>
        <v>0</v>
      </c>
      <c r="S322" s="226">
        <v>0</v>
      </c>
      <c r="T322" s="22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8" t="s">
        <v>157</v>
      </c>
      <c r="AT322" s="228" t="s">
        <v>153</v>
      </c>
      <c r="AU322" s="228" t="s">
        <v>81</v>
      </c>
      <c r="AY322" s="18" t="s">
        <v>152</v>
      </c>
      <c r="BE322" s="229">
        <f>IF(N322="základní",J322,0)</f>
        <v>0</v>
      </c>
      <c r="BF322" s="229">
        <f>IF(N322="snížená",J322,0)</f>
        <v>0</v>
      </c>
      <c r="BG322" s="229">
        <f>IF(N322="zákl. přenesená",J322,0)</f>
        <v>0</v>
      </c>
      <c r="BH322" s="229">
        <f>IF(N322="sníž. přenesená",J322,0)</f>
        <v>0</v>
      </c>
      <c r="BI322" s="229">
        <f>IF(N322="nulová",J322,0)</f>
        <v>0</v>
      </c>
      <c r="BJ322" s="18" t="s">
        <v>81</v>
      </c>
      <c r="BK322" s="229">
        <f>ROUND(I322*H322,2)</f>
        <v>0</v>
      </c>
      <c r="BL322" s="18" t="s">
        <v>157</v>
      </c>
      <c r="BM322" s="228" t="s">
        <v>558</v>
      </c>
    </row>
    <row r="323" s="14" customFormat="1">
      <c r="A323" s="14"/>
      <c r="B323" s="241"/>
      <c r="C323" s="242"/>
      <c r="D323" s="232" t="s">
        <v>195</v>
      </c>
      <c r="E323" s="243" t="s">
        <v>1</v>
      </c>
      <c r="F323" s="244" t="s">
        <v>559</v>
      </c>
      <c r="G323" s="242"/>
      <c r="H323" s="245">
        <v>60.338999999999999</v>
      </c>
      <c r="I323" s="246"/>
      <c r="J323" s="242"/>
      <c r="K323" s="242"/>
      <c r="L323" s="247"/>
      <c r="M323" s="248"/>
      <c r="N323" s="249"/>
      <c r="O323" s="249"/>
      <c r="P323" s="249"/>
      <c r="Q323" s="249"/>
      <c r="R323" s="249"/>
      <c r="S323" s="249"/>
      <c r="T323" s="25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1" t="s">
        <v>195</v>
      </c>
      <c r="AU323" s="251" t="s">
        <v>81</v>
      </c>
      <c r="AV323" s="14" t="s">
        <v>83</v>
      </c>
      <c r="AW323" s="14" t="s">
        <v>30</v>
      </c>
      <c r="AX323" s="14" t="s">
        <v>81</v>
      </c>
      <c r="AY323" s="251" t="s">
        <v>152</v>
      </c>
    </row>
    <row r="324" s="2" customFormat="1" ht="14.4" customHeight="1">
      <c r="A324" s="39"/>
      <c r="B324" s="40"/>
      <c r="C324" s="217" t="s">
        <v>560</v>
      </c>
      <c r="D324" s="217" t="s">
        <v>153</v>
      </c>
      <c r="E324" s="218" t="s">
        <v>561</v>
      </c>
      <c r="F324" s="219" t="s">
        <v>562</v>
      </c>
      <c r="G324" s="220" t="s">
        <v>193</v>
      </c>
      <c r="H324" s="221">
        <v>40.709000000000003</v>
      </c>
      <c r="I324" s="222"/>
      <c r="J324" s="223">
        <f>ROUND(I324*H324,2)</f>
        <v>0</v>
      </c>
      <c r="K324" s="219" t="s">
        <v>1</v>
      </c>
      <c r="L324" s="45"/>
      <c r="M324" s="224" t="s">
        <v>1</v>
      </c>
      <c r="N324" s="225" t="s">
        <v>38</v>
      </c>
      <c r="O324" s="92"/>
      <c r="P324" s="226">
        <f>O324*H324</f>
        <v>0</v>
      </c>
      <c r="Q324" s="226">
        <v>0</v>
      </c>
      <c r="R324" s="226">
        <f>Q324*H324</f>
        <v>0</v>
      </c>
      <c r="S324" s="226">
        <v>0</v>
      </c>
      <c r="T324" s="227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8" t="s">
        <v>157</v>
      </c>
      <c r="AT324" s="228" t="s">
        <v>153</v>
      </c>
      <c r="AU324" s="228" t="s">
        <v>81</v>
      </c>
      <c r="AY324" s="18" t="s">
        <v>152</v>
      </c>
      <c r="BE324" s="229">
        <f>IF(N324="základní",J324,0)</f>
        <v>0</v>
      </c>
      <c r="BF324" s="229">
        <f>IF(N324="snížená",J324,0)</f>
        <v>0</v>
      </c>
      <c r="BG324" s="229">
        <f>IF(N324="zákl. přenesená",J324,0)</f>
        <v>0</v>
      </c>
      <c r="BH324" s="229">
        <f>IF(N324="sníž. přenesená",J324,0)</f>
        <v>0</v>
      </c>
      <c r="BI324" s="229">
        <f>IF(N324="nulová",J324,0)</f>
        <v>0</v>
      </c>
      <c r="BJ324" s="18" t="s">
        <v>81</v>
      </c>
      <c r="BK324" s="229">
        <f>ROUND(I324*H324,2)</f>
        <v>0</v>
      </c>
      <c r="BL324" s="18" t="s">
        <v>157</v>
      </c>
      <c r="BM324" s="228" t="s">
        <v>563</v>
      </c>
    </row>
    <row r="325" s="2" customFormat="1" ht="24.15" customHeight="1">
      <c r="A325" s="39"/>
      <c r="B325" s="40"/>
      <c r="C325" s="217" t="s">
        <v>564</v>
      </c>
      <c r="D325" s="217" t="s">
        <v>153</v>
      </c>
      <c r="E325" s="218" t="s">
        <v>565</v>
      </c>
      <c r="F325" s="219" t="s">
        <v>566</v>
      </c>
      <c r="G325" s="220" t="s">
        <v>156</v>
      </c>
      <c r="H325" s="221">
        <v>1.5569999999999999</v>
      </c>
      <c r="I325" s="222"/>
      <c r="J325" s="223">
        <f>ROUND(I325*H325,2)</f>
        <v>0</v>
      </c>
      <c r="K325" s="219" t="s">
        <v>1</v>
      </c>
      <c r="L325" s="45"/>
      <c r="M325" s="224" t="s">
        <v>1</v>
      </c>
      <c r="N325" s="225" t="s">
        <v>38</v>
      </c>
      <c r="O325" s="92"/>
      <c r="P325" s="226">
        <f>O325*H325</f>
        <v>0</v>
      </c>
      <c r="Q325" s="226">
        <v>0</v>
      </c>
      <c r="R325" s="226">
        <f>Q325*H325</f>
        <v>0</v>
      </c>
      <c r="S325" s="226">
        <v>0</v>
      </c>
      <c r="T325" s="227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8" t="s">
        <v>157</v>
      </c>
      <c r="AT325" s="228" t="s">
        <v>153</v>
      </c>
      <c r="AU325" s="228" t="s">
        <v>81</v>
      </c>
      <c r="AY325" s="18" t="s">
        <v>152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8" t="s">
        <v>81</v>
      </c>
      <c r="BK325" s="229">
        <f>ROUND(I325*H325,2)</f>
        <v>0</v>
      </c>
      <c r="BL325" s="18" t="s">
        <v>157</v>
      </c>
      <c r="BM325" s="228" t="s">
        <v>567</v>
      </c>
    </row>
    <row r="326" s="2" customFormat="1" ht="14.4" customHeight="1">
      <c r="A326" s="39"/>
      <c r="B326" s="40"/>
      <c r="C326" s="217" t="s">
        <v>568</v>
      </c>
      <c r="D326" s="217" t="s">
        <v>153</v>
      </c>
      <c r="E326" s="218" t="s">
        <v>569</v>
      </c>
      <c r="F326" s="219" t="s">
        <v>570</v>
      </c>
      <c r="G326" s="220" t="s">
        <v>202</v>
      </c>
      <c r="H326" s="221">
        <v>133.78899999999999</v>
      </c>
      <c r="I326" s="222"/>
      <c r="J326" s="223">
        <f>ROUND(I326*H326,2)</f>
        <v>0</v>
      </c>
      <c r="K326" s="219" t="s">
        <v>1</v>
      </c>
      <c r="L326" s="45"/>
      <c r="M326" s="224" t="s">
        <v>1</v>
      </c>
      <c r="N326" s="225" t="s">
        <v>38</v>
      </c>
      <c r="O326" s="92"/>
      <c r="P326" s="226">
        <f>O326*H326</f>
        <v>0</v>
      </c>
      <c r="Q326" s="226">
        <v>0</v>
      </c>
      <c r="R326" s="226">
        <f>Q326*H326</f>
        <v>0</v>
      </c>
      <c r="S326" s="226">
        <v>0</v>
      </c>
      <c r="T326" s="227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8" t="s">
        <v>157</v>
      </c>
      <c r="AT326" s="228" t="s">
        <v>153</v>
      </c>
      <c r="AU326" s="228" t="s">
        <v>81</v>
      </c>
      <c r="AY326" s="18" t="s">
        <v>152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18" t="s">
        <v>81</v>
      </c>
      <c r="BK326" s="229">
        <f>ROUND(I326*H326,2)</f>
        <v>0</v>
      </c>
      <c r="BL326" s="18" t="s">
        <v>157</v>
      </c>
      <c r="BM326" s="228" t="s">
        <v>571</v>
      </c>
    </row>
    <row r="327" s="14" customFormat="1">
      <c r="A327" s="14"/>
      <c r="B327" s="241"/>
      <c r="C327" s="242"/>
      <c r="D327" s="232" t="s">
        <v>195</v>
      </c>
      <c r="E327" s="243" t="s">
        <v>1</v>
      </c>
      <c r="F327" s="244" t="s">
        <v>572</v>
      </c>
      <c r="G327" s="242"/>
      <c r="H327" s="245">
        <v>133.78899999999999</v>
      </c>
      <c r="I327" s="246"/>
      <c r="J327" s="242"/>
      <c r="K327" s="242"/>
      <c r="L327" s="247"/>
      <c r="M327" s="248"/>
      <c r="N327" s="249"/>
      <c r="O327" s="249"/>
      <c r="P327" s="249"/>
      <c r="Q327" s="249"/>
      <c r="R327" s="249"/>
      <c r="S327" s="249"/>
      <c r="T327" s="25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1" t="s">
        <v>195</v>
      </c>
      <c r="AU327" s="251" t="s">
        <v>81</v>
      </c>
      <c r="AV327" s="14" t="s">
        <v>83</v>
      </c>
      <c r="AW327" s="14" t="s">
        <v>30</v>
      </c>
      <c r="AX327" s="14" t="s">
        <v>81</v>
      </c>
      <c r="AY327" s="251" t="s">
        <v>152</v>
      </c>
    </row>
    <row r="328" s="2" customFormat="1" ht="24.15" customHeight="1">
      <c r="A328" s="39"/>
      <c r="B328" s="40"/>
      <c r="C328" s="217" t="s">
        <v>573</v>
      </c>
      <c r="D328" s="217" t="s">
        <v>153</v>
      </c>
      <c r="E328" s="218" t="s">
        <v>574</v>
      </c>
      <c r="F328" s="219" t="s">
        <v>575</v>
      </c>
      <c r="G328" s="220" t="s">
        <v>193</v>
      </c>
      <c r="H328" s="221">
        <v>400.22399999999999</v>
      </c>
      <c r="I328" s="222"/>
      <c r="J328" s="223">
        <f>ROUND(I328*H328,2)</f>
        <v>0</v>
      </c>
      <c r="K328" s="219" t="s">
        <v>1</v>
      </c>
      <c r="L328" s="45"/>
      <c r="M328" s="224" t="s">
        <v>1</v>
      </c>
      <c r="N328" s="225" t="s">
        <v>38</v>
      </c>
      <c r="O328" s="92"/>
      <c r="P328" s="226">
        <f>O328*H328</f>
        <v>0</v>
      </c>
      <c r="Q328" s="226">
        <v>0</v>
      </c>
      <c r="R328" s="226">
        <f>Q328*H328</f>
        <v>0</v>
      </c>
      <c r="S328" s="226">
        <v>0</v>
      </c>
      <c r="T328" s="227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8" t="s">
        <v>157</v>
      </c>
      <c r="AT328" s="228" t="s">
        <v>153</v>
      </c>
      <c r="AU328" s="228" t="s">
        <v>81</v>
      </c>
      <c r="AY328" s="18" t="s">
        <v>152</v>
      </c>
      <c r="BE328" s="229">
        <f>IF(N328="základní",J328,0)</f>
        <v>0</v>
      </c>
      <c r="BF328" s="229">
        <f>IF(N328="snížená",J328,0)</f>
        <v>0</v>
      </c>
      <c r="BG328" s="229">
        <f>IF(N328="zákl. přenesená",J328,0)</f>
        <v>0</v>
      </c>
      <c r="BH328" s="229">
        <f>IF(N328="sníž. přenesená",J328,0)</f>
        <v>0</v>
      </c>
      <c r="BI328" s="229">
        <f>IF(N328="nulová",J328,0)</f>
        <v>0</v>
      </c>
      <c r="BJ328" s="18" t="s">
        <v>81</v>
      </c>
      <c r="BK328" s="229">
        <f>ROUND(I328*H328,2)</f>
        <v>0</v>
      </c>
      <c r="BL328" s="18" t="s">
        <v>157</v>
      </c>
      <c r="BM328" s="228" t="s">
        <v>576</v>
      </c>
    </row>
    <row r="329" s="2" customFormat="1" ht="14.4" customHeight="1">
      <c r="A329" s="39"/>
      <c r="B329" s="40"/>
      <c r="C329" s="217" t="s">
        <v>577</v>
      </c>
      <c r="D329" s="217" t="s">
        <v>153</v>
      </c>
      <c r="E329" s="218" t="s">
        <v>578</v>
      </c>
      <c r="F329" s="219" t="s">
        <v>579</v>
      </c>
      <c r="G329" s="220" t="s">
        <v>539</v>
      </c>
      <c r="H329" s="263"/>
      <c r="I329" s="222"/>
      <c r="J329" s="223">
        <f>ROUND(I329*H329,2)</f>
        <v>0</v>
      </c>
      <c r="K329" s="219" t="s">
        <v>160</v>
      </c>
      <c r="L329" s="45"/>
      <c r="M329" s="224" t="s">
        <v>1</v>
      </c>
      <c r="N329" s="225" t="s">
        <v>38</v>
      </c>
      <c r="O329" s="92"/>
      <c r="P329" s="226">
        <f>O329*H329</f>
        <v>0</v>
      </c>
      <c r="Q329" s="226">
        <v>0</v>
      </c>
      <c r="R329" s="226">
        <f>Q329*H329</f>
        <v>0</v>
      </c>
      <c r="S329" s="226">
        <v>0</v>
      </c>
      <c r="T329" s="22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8" t="s">
        <v>157</v>
      </c>
      <c r="AT329" s="228" t="s">
        <v>153</v>
      </c>
      <c r="AU329" s="228" t="s">
        <v>81</v>
      </c>
      <c r="AY329" s="18" t="s">
        <v>152</v>
      </c>
      <c r="BE329" s="229">
        <f>IF(N329="základní",J329,0)</f>
        <v>0</v>
      </c>
      <c r="BF329" s="229">
        <f>IF(N329="snížená",J329,0)</f>
        <v>0</v>
      </c>
      <c r="BG329" s="229">
        <f>IF(N329="zákl. přenesená",J329,0)</f>
        <v>0</v>
      </c>
      <c r="BH329" s="229">
        <f>IF(N329="sníž. přenesená",J329,0)</f>
        <v>0</v>
      </c>
      <c r="BI329" s="229">
        <f>IF(N329="nulová",J329,0)</f>
        <v>0</v>
      </c>
      <c r="BJ329" s="18" t="s">
        <v>81</v>
      </c>
      <c r="BK329" s="229">
        <f>ROUND(I329*H329,2)</f>
        <v>0</v>
      </c>
      <c r="BL329" s="18" t="s">
        <v>157</v>
      </c>
      <c r="BM329" s="228" t="s">
        <v>580</v>
      </c>
    </row>
    <row r="330" s="12" customFormat="1" ht="25.92" customHeight="1">
      <c r="A330" s="12"/>
      <c r="B330" s="203"/>
      <c r="C330" s="204"/>
      <c r="D330" s="205" t="s">
        <v>72</v>
      </c>
      <c r="E330" s="206" t="s">
        <v>581</v>
      </c>
      <c r="F330" s="206" t="s">
        <v>582</v>
      </c>
      <c r="G330" s="204"/>
      <c r="H330" s="204"/>
      <c r="I330" s="207"/>
      <c r="J330" s="208">
        <f>BK330</f>
        <v>0</v>
      </c>
      <c r="K330" s="204"/>
      <c r="L330" s="209"/>
      <c r="M330" s="210"/>
      <c r="N330" s="211"/>
      <c r="O330" s="211"/>
      <c r="P330" s="212">
        <f>SUM(P331:P333)</f>
        <v>0</v>
      </c>
      <c r="Q330" s="211"/>
      <c r="R330" s="212">
        <f>SUM(R331:R333)</f>
        <v>0</v>
      </c>
      <c r="S330" s="211"/>
      <c r="T330" s="213">
        <f>SUM(T331:T333)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4" t="s">
        <v>81</v>
      </c>
      <c r="AT330" s="215" t="s">
        <v>72</v>
      </c>
      <c r="AU330" s="215" t="s">
        <v>73</v>
      </c>
      <c r="AY330" s="214" t="s">
        <v>152</v>
      </c>
      <c r="BK330" s="216">
        <f>SUM(BK331:BK333)</f>
        <v>0</v>
      </c>
    </row>
    <row r="331" s="2" customFormat="1" ht="24.15" customHeight="1">
      <c r="A331" s="39"/>
      <c r="B331" s="40"/>
      <c r="C331" s="217" t="s">
        <v>583</v>
      </c>
      <c r="D331" s="217" t="s">
        <v>153</v>
      </c>
      <c r="E331" s="218" t="s">
        <v>584</v>
      </c>
      <c r="F331" s="219" t="s">
        <v>585</v>
      </c>
      <c r="G331" s="220" t="s">
        <v>399</v>
      </c>
      <c r="H331" s="221">
        <v>3</v>
      </c>
      <c r="I331" s="222"/>
      <c r="J331" s="223">
        <f>ROUND(I331*H331,2)</f>
        <v>0</v>
      </c>
      <c r="K331" s="219" t="s">
        <v>1</v>
      </c>
      <c r="L331" s="45"/>
      <c r="M331" s="224" t="s">
        <v>1</v>
      </c>
      <c r="N331" s="225" t="s">
        <v>38</v>
      </c>
      <c r="O331" s="92"/>
      <c r="P331" s="226">
        <f>O331*H331</f>
        <v>0</v>
      </c>
      <c r="Q331" s="226">
        <v>0</v>
      </c>
      <c r="R331" s="226">
        <f>Q331*H331</f>
        <v>0</v>
      </c>
      <c r="S331" s="226">
        <v>0</v>
      </c>
      <c r="T331" s="227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8" t="s">
        <v>157</v>
      </c>
      <c r="AT331" s="228" t="s">
        <v>153</v>
      </c>
      <c r="AU331" s="228" t="s">
        <v>81</v>
      </c>
      <c r="AY331" s="18" t="s">
        <v>152</v>
      </c>
      <c r="BE331" s="229">
        <f>IF(N331="základní",J331,0)</f>
        <v>0</v>
      </c>
      <c r="BF331" s="229">
        <f>IF(N331="snížená",J331,0)</f>
        <v>0</v>
      </c>
      <c r="BG331" s="229">
        <f>IF(N331="zákl. přenesená",J331,0)</f>
        <v>0</v>
      </c>
      <c r="BH331" s="229">
        <f>IF(N331="sníž. přenesená",J331,0)</f>
        <v>0</v>
      </c>
      <c r="BI331" s="229">
        <f>IF(N331="nulová",J331,0)</f>
        <v>0</v>
      </c>
      <c r="BJ331" s="18" t="s">
        <v>81</v>
      </c>
      <c r="BK331" s="229">
        <f>ROUND(I331*H331,2)</f>
        <v>0</v>
      </c>
      <c r="BL331" s="18" t="s">
        <v>157</v>
      </c>
      <c r="BM331" s="228" t="s">
        <v>586</v>
      </c>
    </row>
    <row r="332" s="2" customFormat="1" ht="14.4" customHeight="1">
      <c r="A332" s="39"/>
      <c r="B332" s="40"/>
      <c r="C332" s="217" t="s">
        <v>587</v>
      </c>
      <c r="D332" s="217" t="s">
        <v>153</v>
      </c>
      <c r="E332" s="218" t="s">
        <v>588</v>
      </c>
      <c r="F332" s="219" t="s">
        <v>589</v>
      </c>
      <c r="G332" s="220" t="s">
        <v>399</v>
      </c>
      <c r="H332" s="221">
        <v>3</v>
      </c>
      <c r="I332" s="222"/>
      <c r="J332" s="223">
        <f>ROUND(I332*H332,2)</f>
        <v>0</v>
      </c>
      <c r="K332" s="219" t="s">
        <v>1</v>
      </c>
      <c r="L332" s="45"/>
      <c r="M332" s="224" t="s">
        <v>1</v>
      </c>
      <c r="N332" s="225" t="s">
        <v>38</v>
      </c>
      <c r="O332" s="92"/>
      <c r="P332" s="226">
        <f>O332*H332</f>
        <v>0</v>
      </c>
      <c r="Q332" s="226">
        <v>0</v>
      </c>
      <c r="R332" s="226">
        <f>Q332*H332</f>
        <v>0</v>
      </c>
      <c r="S332" s="226">
        <v>0</v>
      </c>
      <c r="T332" s="227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8" t="s">
        <v>157</v>
      </c>
      <c r="AT332" s="228" t="s">
        <v>153</v>
      </c>
      <c r="AU332" s="228" t="s">
        <v>81</v>
      </c>
      <c r="AY332" s="18" t="s">
        <v>152</v>
      </c>
      <c r="BE332" s="229">
        <f>IF(N332="základní",J332,0)</f>
        <v>0</v>
      </c>
      <c r="BF332" s="229">
        <f>IF(N332="snížená",J332,0)</f>
        <v>0</v>
      </c>
      <c r="BG332" s="229">
        <f>IF(N332="zákl. přenesená",J332,0)</f>
        <v>0</v>
      </c>
      <c r="BH332" s="229">
        <f>IF(N332="sníž. přenesená",J332,0)</f>
        <v>0</v>
      </c>
      <c r="BI332" s="229">
        <f>IF(N332="nulová",J332,0)</f>
        <v>0</v>
      </c>
      <c r="BJ332" s="18" t="s">
        <v>81</v>
      </c>
      <c r="BK332" s="229">
        <f>ROUND(I332*H332,2)</f>
        <v>0</v>
      </c>
      <c r="BL332" s="18" t="s">
        <v>157</v>
      </c>
      <c r="BM332" s="228" t="s">
        <v>590</v>
      </c>
    </row>
    <row r="333" s="2" customFormat="1" ht="14.4" customHeight="1">
      <c r="A333" s="39"/>
      <c r="B333" s="40"/>
      <c r="C333" s="217" t="s">
        <v>591</v>
      </c>
      <c r="D333" s="217" t="s">
        <v>153</v>
      </c>
      <c r="E333" s="218" t="s">
        <v>592</v>
      </c>
      <c r="F333" s="219" t="s">
        <v>593</v>
      </c>
      <c r="G333" s="220" t="s">
        <v>539</v>
      </c>
      <c r="H333" s="263"/>
      <c r="I333" s="222"/>
      <c r="J333" s="223">
        <f>ROUND(I333*H333,2)</f>
        <v>0</v>
      </c>
      <c r="K333" s="219" t="s">
        <v>160</v>
      </c>
      <c r="L333" s="45"/>
      <c r="M333" s="224" t="s">
        <v>1</v>
      </c>
      <c r="N333" s="225" t="s">
        <v>38</v>
      </c>
      <c r="O333" s="92"/>
      <c r="P333" s="226">
        <f>O333*H333</f>
        <v>0</v>
      </c>
      <c r="Q333" s="226">
        <v>0</v>
      </c>
      <c r="R333" s="226">
        <f>Q333*H333</f>
        <v>0</v>
      </c>
      <c r="S333" s="226">
        <v>0</v>
      </c>
      <c r="T333" s="227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8" t="s">
        <v>157</v>
      </c>
      <c r="AT333" s="228" t="s">
        <v>153</v>
      </c>
      <c r="AU333" s="228" t="s">
        <v>81</v>
      </c>
      <c r="AY333" s="18" t="s">
        <v>152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8" t="s">
        <v>81</v>
      </c>
      <c r="BK333" s="229">
        <f>ROUND(I333*H333,2)</f>
        <v>0</v>
      </c>
      <c r="BL333" s="18" t="s">
        <v>157</v>
      </c>
      <c r="BM333" s="228" t="s">
        <v>594</v>
      </c>
    </row>
    <row r="334" s="12" customFormat="1" ht="25.92" customHeight="1">
      <c r="A334" s="12"/>
      <c r="B334" s="203"/>
      <c r="C334" s="204"/>
      <c r="D334" s="205" t="s">
        <v>72</v>
      </c>
      <c r="E334" s="206" t="s">
        <v>595</v>
      </c>
      <c r="F334" s="206" t="s">
        <v>596</v>
      </c>
      <c r="G334" s="204"/>
      <c r="H334" s="204"/>
      <c r="I334" s="207"/>
      <c r="J334" s="208">
        <f>BK334</f>
        <v>0</v>
      </c>
      <c r="K334" s="204"/>
      <c r="L334" s="209"/>
      <c r="M334" s="210"/>
      <c r="N334" s="211"/>
      <c r="O334" s="211"/>
      <c r="P334" s="212">
        <f>SUM(P335:P343)</f>
        <v>0</v>
      </c>
      <c r="Q334" s="211"/>
      <c r="R334" s="212">
        <f>SUM(R335:R343)</f>
        <v>0</v>
      </c>
      <c r="S334" s="211"/>
      <c r="T334" s="213">
        <f>SUM(T335:T343)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4" t="s">
        <v>81</v>
      </c>
      <c r="AT334" s="215" t="s">
        <v>72</v>
      </c>
      <c r="AU334" s="215" t="s">
        <v>73</v>
      </c>
      <c r="AY334" s="214" t="s">
        <v>152</v>
      </c>
      <c r="BK334" s="216">
        <f>SUM(BK335:BK343)</f>
        <v>0</v>
      </c>
    </row>
    <row r="335" s="2" customFormat="1" ht="14.4" customHeight="1">
      <c r="A335" s="39"/>
      <c r="B335" s="40"/>
      <c r="C335" s="217" t="s">
        <v>597</v>
      </c>
      <c r="D335" s="217" t="s">
        <v>153</v>
      </c>
      <c r="E335" s="218" t="s">
        <v>598</v>
      </c>
      <c r="F335" s="219" t="s">
        <v>599</v>
      </c>
      <c r="G335" s="220" t="s">
        <v>193</v>
      </c>
      <c r="H335" s="221">
        <v>40.710999999999999</v>
      </c>
      <c r="I335" s="222"/>
      <c r="J335" s="223">
        <f>ROUND(I335*H335,2)</f>
        <v>0</v>
      </c>
      <c r="K335" s="219" t="s">
        <v>1</v>
      </c>
      <c r="L335" s="45"/>
      <c r="M335" s="224" t="s">
        <v>1</v>
      </c>
      <c r="N335" s="225" t="s">
        <v>38</v>
      </c>
      <c r="O335" s="92"/>
      <c r="P335" s="226">
        <f>O335*H335</f>
        <v>0</v>
      </c>
      <c r="Q335" s="226">
        <v>0</v>
      </c>
      <c r="R335" s="226">
        <f>Q335*H335</f>
        <v>0</v>
      </c>
      <c r="S335" s="226">
        <v>0</v>
      </c>
      <c r="T335" s="227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8" t="s">
        <v>157</v>
      </c>
      <c r="AT335" s="228" t="s">
        <v>153</v>
      </c>
      <c r="AU335" s="228" t="s">
        <v>81</v>
      </c>
      <c r="AY335" s="18" t="s">
        <v>152</v>
      </c>
      <c r="BE335" s="229">
        <f>IF(N335="základní",J335,0)</f>
        <v>0</v>
      </c>
      <c r="BF335" s="229">
        <f>IF(N335="snížená",J335,0)</f>
        <v>0</v>
      </c>
      <c r="BG335" s="229">
        <f>IF(N335="zákl. přenesená",J335,0)</f>
        <v>0</v>
      </c>
      <c r="BH335" s="229">
        <f>IF(N335="sníž. přenesená",J335,0)</f>
        <v>0</v>
      </c>
      <c r="BI335" s="229">
        <f>IF(N335="nulová",J335,0)</f>
        <v>0</v>
      </c>
      <c r="BJ335" s="18" t="s">
        <v>81</v>
      </c>
      <c r="BK335" s="229">
        <f>ROUND(I335*H335,2)</f>
        <v>0</v>
      </c>
      <c r="BL335" s="18" t="s">
        <v>157</v>
      </c>
      <c r="BM335" s="228" t="s">
        <v>600</v>
      </c>
    </row>
    <row r="336" s="13" customFormat="1">
      <c r="A336" s="13"/>
      <c r="B336" s="230"/>
      <c r="C336" s="231"/>
      <c r="D336" s="232" t="s">
        <v>195</v>
      </c>
      <c r="E336" s="233" t="s">
        <v>1</v>
      </c>
      <c r="F336" s="234" t="s">
        <v>601</v>
      </c>
      <c r="G336" s="231"/>
      <c r="H336" s="233" t="s">
        <v>1</v>
      </c>
      <c r="I336" s="235"/>
      <c r="J336" s="231"/>
      <c r="K336" s="231"/>
      <c r="L336" s="236"/>
      <c r="M336" s="237"/>
      <c r="N336" s="238"/>
      <c r="O336" s="238"/>
      <c r="P336" s="238"/>
      <c r="Q336" s="238"/>
      <c r="R336" s="238"/>
      <c r="S336" s="238"/>
      <c r="T336" s="23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0" t="s">
        <v>195</v>
      </c>
      <c r="AU336" s="240" t="s">
        <v>81</v>
      </c>
      <c r="AV336" s="13" t="s">
        <v>81</v>
      </c>
      <c r="AW336" s="13" t="s">
        <v>30</v>
      </c>
      <c r="AX336" s="13" t="s">
        <v>73</v>
      </c>
      <c r="AY336" s="240" t="s">
        <v>152</v>
      </c>
    </row>
    <row r="337" s="14" customFormat="1">
      <c r="A337" s="14"/>
      <c r="B337" s="241"/>
      <c r="C337" s="242"/>
      <c r="D337" s="232" t="s">
        <v>195</v>
      </c>
      <c r="E337" s="243" t="s">
        <v>1</v>
      </c>
      <c r="F337" s="244" t="s">
        <v>602</v>
      </c>
      <c r="G337" s="242"/>
      <c r="H337" s="245">
        <v>17.68</v>
      </c>
      <c r="I337" s="246"/>
      <c r="J337" s="242"/>
      <c r="K337" s="242"/>
      <c r="L337" s="247"/>
      <c r="M337" s="248"/>
      <c r="N337" s="249"/>
      <c r="O337" s="249"/>
      <c r="P337" s="249"/>
      <c r="Q337" s="249"/>
      <c r="R337" s="249"/>
      <c r="S337" s="249"/>
      <c r="T337" s="25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1" t="s">
        <v>195</v>
      </c>
      <c r="AU337" s="251" t="s">
        <v>81</v>
      </c>
      <c r="AV337" s="14" t="s">
        <v>83</v>
      </c>
      <c r="AW337" s="14" t="s">
        <v>30</v>
      </c>
      <c r="AX337" s="14" t="s">
        <v>73</v>
      </c>
      <c r="AY337" s="251" t="s">
        <v>152</v>
      </c>
    </row>
    <row r="338" s="14" customFormat="1">
      <c r="A338" s="14"/>
      <c r="B338" s="241"/>
      <c r="C338" s="242"/>
      <c r="D338" s="232" t="s">
        <v>195</v>
      </c>
      <c r="E338" s="243" t="s">
        <v>1</v>
      </c>
      <c r="F338" s="244" t="s">
        <v>603</v>
      </c>
      <c r="G338" s="242"/>
      <c r="H338" s="245">
        <v>6.6980000000000004</v>
      </c>
      <c r="I338" s="246"/>
      <c r="J338" s="242"/>
      <c r="K338" s="242"/>
      <c r="L338" s="247"/>
      <c r="M338" s="248"/>
      <c r="N338" s="249"/>
      <c r="O338" s="249"/>
      <c r="P338" s="249"/>
      <c r="Q338" s="249"/>
      <c r="R338" s="249"/>
      <c r="S338" s="249"/>
      <c r="T338" s="250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1" t="s">
        <v>195</v>
      </c>
      <c r="AU338" s="251" t="s">
        <v>81</v>
      </c>
      <c r="AV338" s="14" t="s">
        <v>83</v>
      </c>
      <c r="AW338" s="14" t="s">
        <v>30</v>
      </c>
      <c r="AX338" s="14" t="s">
        <v>73</v>
      </c>
      <c r="AY338" s="251" t="s">
        <v>152</v>
      </c>
    </row>
    <row r="339" s="14" customFormat="1">
      <c r="A339" s="14"/>
      <c r="B339" s="241"/>
      <c r="C339" s="242"/>
      <c r="D339" s="232" t="s">
        <v>195</v>
      </c>
      <c r="E339" s="243" t="s">
        <v>1</v>
      </c>
      <c r="F339" s="244" t="s">
        <v>604</v>
      </c>
      <c r="G339" s="242"/>
      <c r="H339" s="245">
        <v>13.462</v>
      </c>
      <c r="I339" s="246"/>
      <c r="J339" s="242"/>
      <c r="K339" s="242"/>
      <c r="L339" s="247"/>
      <c r="M339" s="248"/>
      <c r="N339" s="249"/>
      <c r="O339" s="249"/>
      <c r="P339" s="249"/>
      <c r="Q339" s="249"/>
      <c r="R339" s="249"/>
      <c r="S339" s="249"/>
      <c r="T339" s="25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1" t="s">
        <v>195</v>
      </c>
      <c r="AU339" s="251" t="s">
        <v>81</v>
      </c>
      <c r="AV339" s="14" t="s">
        <v>83</v>
      </c>
      <c r="AW339" s="14" t="s">
        <v>30</v>
      </c>
      <c r="AX339" s="14" t="s">
        <v>73</v>
      </c>
      <c r="AY339" s="251" t="s">
        <v>152</v>
      </c>
    </row>
    <row r="340" s="14" customFormat="1">
      <c r="A340" s="14"/>
      <c r="B340" s="241"/>
      <c r="C340" s="242"/>
      <c r="D340" s="232" t="s">
        <v>195</v>
      </c>
      <c r="E340" s="243" t="s">
        <v>1</v>
      </c>
      <c r="F340" s="244" t="s">
        <v>605</v>
      </c>
      <c r="G340" s="242"/>
      <c r="H340" s="245">
        <v>1.815</v>
      </c>
      <c r="I340" s="246"/>
      <c r="J340" s="242"/>
      <c r="K340" s="242"/>
      <c r="L340" s="247"/>
      <c r="M340" s="248"/>
      <c r="N340" s="249"/>
      <c r="O340" s="249"/>
      <c r="P340" s="249"/>
      <c r="Q340" s="249"/>
      <c r="R340" s="249"/>
      <c r="S340" s="249"/>
      <c r="T340" s="25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1" t="s">
        <v>195</v>
      </c>
      <c r="AU340" s="251" t="s">
        <v>81</v>
      </c>
      <c r="AV340" s="14" t="s">
        <v>83</v>
      </c>
      <c r="AW340" s="14" t="s">
        <v>30</v>
      </c>
      <c r="AX340" s="14" t="s">
        <v>73</v>
      </c>
      <c r="AY340" s="251" t="s">
        <v>152</v>
      </c>
    </row>
    <row r="341" s="14" customFormat="1">
      <c r="A341" s="14"/>
      <c r="B341" s="241"/>
      <c r="C341" s="242"/>
      <c r="D341" s="232" t="s">
        <v>195</v>
      </c>
      <c r="E341" s="243" t="s">
        <v>1</v>
      </c>
      <c r="F341" s="244" t="s">
        <v>606</v>
      </c>
      <c r="G341" s="242"/>
      <c r="H341" s="245">
        <v>1.0560000000000001</v>
      </c>
      <c r="I341" s="246"/>
      <c r="J341" s="242"/>
      <c r="K341" s="242"/>
      <c r="L341" s="247"/>
      <c r="M341" s="248"/>
      <c r="N341" s="249"/>
      <c r="O341" s="249"/>
      <c r="P341" s="249"/>
      <c r="Q341" s="249"/>
      <c r="R341" s="249"/>
      <c r="S341" s="249"/>
      <c r="T341" s="25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1" t="s">
        <v>195</v>
      </c>
      <c r="AU341" s="251" t="s">
        <v>81</v>
      </c>
      <c r="AV341" s="14" t="s">
        <v>83</v>
      </c>
      <c r="AW341" s="14" t="s">
        <v>30</v>
      </c>
      <c r="AX341" s="14" t="s">
        <v>73</v>
      </c>
      <c r="AY341" s="251" t="s">
        <v>152</v>
      </c>
    </row>
    <row r="342" s="15" customFormat="1">
      <c r="A342" s="15"/>
      <c r="B342" s="252"/>
      <c r="C342" s="253"/>
      <c r="D342" s="232" t="s">
        <v>195</v>
      </c>
      <c r="E342" s="254" t="s">
        <v>1</v>
      </c>
      <c r="F342" s="255" t="s">
        <v>218</v>
      </c>
      <c r="G342" s="253"/>
      <c r="H342" s="256">
        <v>40.710999999999999</v>
      </c>
      <c r="I342" s="257"/>
      <c r="J342" s="253"/>
      <c r="K342" s="253"/>
      <c r="L342" s="258"/>
      <c r="M342" s="259"/>
      <c r="N342" s="260"/>
      <c r="O342" s="260"/>
      <c r="P342" s="260"/>
      <c r="Q342" s="260"/>
      <c r="R342" s="260"/>
      <c r="S342" s="260"/>
      <c r="T342" s="261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2" t="s">
        <v>195</v>
      </c>
      <c r="AU342" s="262" t="s">
        <v>81</v>
      </c>
      <c r="AV342" s="15" t="s">
        <v>157</v>
      </c>
      <c r="AW342" s="15" t="s">
        <v>30</v>
      </c>
      <c r="AX342" s="15" t="s">
        <v>81</v>
      </c>
      <c r="AY342" s="262" t="s">
        <v>152</v>
      </c>
    </row>
    <row r="343" s="2" customFormat="1" ht="14.4" customHeight="1">
      <c r="A343" s="39"/>
      <c r="B343" s="40"/>
      <c r="C343" s="217" t="s">
        <v>607</v>
      </c>
      <c r="D343" s="217" t="s">
        <v>153</v>
      </c>
      <c r="E343" s="218" t="s">
        <v>608</v>
      </c>
      <c r="F343" s="219" t="s">
        <v>609</v>
      </c>
      <c r="G343" s="220" t="s">
        <v>539</v>
      </c>
      <c r="H343" s="263"/>
      <c r="I343" s="222"/>
      <c r="J343" s="223">
        <f>ROUND(I343*H343,2)</f>
        <v>0</v>
      </c>
      <c r="K343" s="219" t="s">
        <v>160</v>
      </c>
      <c r="L343" s="45"/>
      <c r="M343" s="224" t="s">
        <v>1</v>
      </c>
      <c r="N343" s="225" t="s">
        <v>38</v>
      </c>
      <c r="O343" s="92"/>
      <c r="P343" s="226">
        <f>O343*H343</f>
        <v>0</v>
      </c>
      <c r="Q343" s="226">
        <v>0</v>
      </c>
      <c r="R343" s="226">
        <f>Q343*H343</f>
        <v>0</v>
      </c>
      <c r="S343" s="226">
        <v>0</v>
      </c>
      <c r="T343" s="227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8" t="s">
        <v>157</v>
      </c>
      <c r="AT343" s="228" t="s">
        <v>153</v>
      </c>
      <c r="AU343" s="228" t="s">
        <v>81</v>
      </c>
      <c r="AY343" s="18" t="s">
        <v>152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8" t="s">
        <v>81</v>
      </c>
      <c r="BK343" s="229">
        <f>ROUND(I343*H343,2)</f>
        <v>0</v>
      </c>
      <c r="BL343" s="18" t="s">
        <v>157</v>
      </c>
      <c r="BM343" s="228" t="s">
        <v>610</v>
      </c>
    </row>
    <row r="344" s="12" customFormat="1" ht="25.92" customHeight="1">
      <c r="A344" s="12"/>
      <c r="B344" s="203"/>
      <c r="C344" s="204"/>
      <c r="D344" s="205" t="s">
        <v>72</v>
      </c>
      <c r="E344" s="206" t="s">
        <v>611</v>
      </c>
      <c r="F344" s="206" t="s">
        <v>612</v>
      </c>
      <c r="G344" s="204"/>
      <c r="H344" s="204"/>
      <c r="I344" s="207"/>
      <c r="J344" s="208">
        <f>BK344</f>
        <v>0</v>
      </c>
      <c r="K344" s="204"/>
      <c r="L344" s="209"/>
      <c r="M344" s="210"/>
      <c r="N344" s="211"/>
      <c r="O344" s="211"/>
      <c r="P344" s="212">
        <f>SUM(P345:P384)</f>
        <v>0</v>
      </c>
      <c r="Q344" s="211"/>
      <c r="R344" s="212">
        <f>SUM(R345:R384)</f>
        <v>0</v>
      </c>
      <c r="S344" s="211"/>
      <c r="T344" s="213">
        <f>SUM(T345:T384)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4" t="s">
        <v>81</v>
      </c>
      <c r="AT344" s="215" t="s">
        <v>72</v>
      </c>
      <c r="AU344" s="215" t="s">
        <v>73</v>
      </c>
      <c r="AY344" s="214" t="s">
        <v>152</v>
      </c>
      <c r="BK344" s="216">
        <f>SUM(BK345:BK384)</f>
        <v>0</v>
      </c>
    </row>
    <row r="345" s="2" customFormat="1" ht="24.15" customHeight="1">
      <c r="A345" s="39"/>
      <c r="B345" s="40"/>
      <c r="C345" s="217" t="s">
        <v>613</v>
      </c>
      <c r="D345" s="217" t="s">
        <v>153</v>
      </c>
      <c r="E345" s="218" t="s">
        <v>614</v>
      </c>
      <c r="F345" s="219" t="s">
        <v>615</v>
      </c>
      <c r="G345" s="220" t="s">
        <v>202</v>
      </c>
      <c r="H345" s="221">
        <v>78.269999999999996</v>
      </c>
      <c r="I345" s="222"/>
      <c r="J345" s="223">
        <f>ROUND(I345*H345,2)</f>
        <v>0</v>
      </c>
      <c r="K345" s="219" t="s">
        <v>1</v>
      </c>
      <c r="L345" s="45"/>
      <c r="M345" s="224" t="s">
        <v>1</v>
      </c>
      <c r="N345" s="225" t="s">
        <v>38</v>
      </c>
      <c r="O345" s="92"/>
      <c r="P345" s="226">
        <f>O345*H345</f>
        <v>0</v>
      </c>
      <c r="Q345" s="226">
        <v>0</v>
      </c>
      <c r="R345" s="226">
        <f>Q345*H345</f>
        <v>0</v>
      </c>
      <c r="S345" s="226">
        <v>0</v>
      </c>
      <c r="T345" s="227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8" t="s">
        <v>157</v>
      </c>
      <c r="AT345" s="228" t="s">
        <v>153</v>
      </c>
      <c r="AU345" s="228" t="s">
        <v>81</v>
      </c>
      <c r="AY345" s="18" t="s">
        <v>152</v>
      </c>
      <c r="BE345" s="229">
        <f>IF(N345="základní",J345,0)</f>
        <v>0</v>
      </c>
      <c r="BF345" s="229">
        <f>IF(N345="snížená",J345,0)</f>
        <v>0</v>
      </c>
      <c r="BG345" s="229">
        <f>IF(N345="zákl. přenesená",J345,0)</f>
        <v>0</v>
      </c>
      <c r="BH345" s="229">
        <f>IF(N345="sníž. přenesená",J345,0)</f>
        <v>0</v>
      </c>
      <c r="BI345" s="229">
        <f>IF(N345="nulová",J345,0)</f>
        <v>0</v>
      </c>
      <c r="BJ345" s="18" t="s">
        <v>81</v>
      </c>
      <c r="BK345" s="229">
        <f>ROUND(I345*H345,2)</f>
        <v>0</v>
      </c>
      <c r="BL345" s="18" t="s">
        <v>157</v>
      </c>
      <c r="BM345" s="228" t="s">
        <v>616</v>
      </c>
    </row>
    <row r="346" s="14" customFormat="1">
      <c r="A346" s="14"/>
      <c r="B346" s="241"/>
      <c r="C346" s="242"/>
      <c r="D346" s="232" t="s">
        <v>195</v>
      </c>
      <c r="E346" s="243" t="s">
        <v>1</v>
      </c>
      <c r="F346" s="244" t="s">
        <v>617</v>
      </c>
      <c r="G346" s="242"/>
      <c r="H346" s="245">
        <v>23.760000000000002</v>
      </c>
      <c r="I346" s="246"/>
      <c r="J346" s="242"/>
      <c r="K346" s="242"/>
      <c r="L346" s="247"/>
      <c r="M346" s="248"/>
      <c r="N346" s="249"/>
      <c r="O346" s="249"/>
      <c r="P346" s="249"/>
      <c r="Q346" s="249"/>
      <c r="R346" s="249"/>
      <c r="S346" s="249"/>
      <c r="T346" s="25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1" t="s">
        <v>195</v>
      </c>
      <c r="AU346" s="251" t="s">
        <v>81</v>
      </c>
      <c r="AV346" s="14" t="s">
        <v>83</v>
      </c>
      <c r="AW346" s="14" t="s">
        <v>30</v>
      </c>
      <c r="AX346" s="14" t="s">
        <v>73</v>
      </c>
      <c r="AY346" s="251" t="s">
        <v>152</v>
      </c>
    </row>
    <row r="347" s="14" customFormat="1">
      <c r="A347" s="14"/>
      <c r="B347" s="241"/>
      <c r="C347" s="242"/>
      <c r="D347" s="232" t="s">
        <v>195</v>
      </c>
      <c r="E347" s="243" t="s">
        <v>1</v>
      </c>
      <c r="F347" s="244" t="s">
        <v>618</v>
      </c>
      <c r="G347" s="242"/>
      <c r="H347" s="245">
        <v>9.3599999999999994</v>
      </c>
      <c r="I347" s="246"/>
      <c r="J347" s="242"/>
      <c r="K347" s="242"/>
      <c r="L347" s="247"/>
      <c r="M347" s="248"/>
      <c r="N347" s="249"/>
      <c r="O347" s="249"/>
      <c r="P347" s="249"/>
      <c r="Q347" s="249"/>
      <c r="R347" s="249"/>
      <c r="S347" s="249"/>
      <c r="T347" s="250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1" t="s">
        <v>195</v>
      </c>
      <c r="AU347" s="251" t="s">
        <v>81</v>
      </c>
      <c r="AV347" s="14" t="s">
        <v>83</v>
      </c>
      <c r="AW347" s="14" t="s">
        <v>30</v>
      </c>
      <c r="AX347" s="14" t="s">
        <v>73</v>
      </c>
      <c r="AY347" s="251" t="s">
        <v>152</v>
      </c>
    </row>
    <row r="348" s="14" customFormat="1">
      <c r="A348" s="14"/>
      <c r="B348" s="241"/>
      <c r="C348" s="242"/>
      <c r="D348" s="232" t="s">
        <v>195</v>
      </c>
      <c r="E348" s="243" t="s">
        <v>1</v>
      </c>
      <c r="F348" s="244" t="s">
        <v>619</v>
      </c>
      <c r="G348" s="242"/>
      <c r="H348" s="245">
        <v>3.0600000000000001</v>
      </c>
      <c r="I348" s="246"/>
      <c r="J348" s="242"/>
      <c r="K348" s="242"/>
      <c r="L348" s="247"/>
      <c r="M348" s="248"/>
      <c r="N348" s="249"/>
      <c r="O348" s="249"/>
      <c r="P348" s="249"/>
      <c r="Q348" s="249"/>
      <c r="R348" s="249"/>
      <c r="S348" s="249"/>
      <c r="T348" s="25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1" t="s">
        <v>195</v>
      </c>
      <c r="AU348" s="251" t="s">
        <v>81</v>
      </c>
      <c r="AV348" s="14" t="s">
        <v>83</v>
      </c>
      <c r="AW348" s="14" t="s">
        <v>30</v>
      </c>
      <c r="AX348" s="14" t="s">
        <v>73</v>
      </c>
      <c r="AY348" s="251" t="s">
        <v>152</v>
      </c>
    </row>
    <row r="349" s="14" customFormat="1">
      <c r="A349" s="14"/>
      <c r="B349" s="241"/>
      <c r="C349" s="242"/>
      <c r="D349" s="232" t="s">
        <v>195</v>
      </c>
      <c r="E349" s="243" t="s">
        <v>1</v>
      </c>
      <c r="F349" s="244" t="s">
        <v>620</v>
      </c>
      <c r="G349" s="242"/>
      <c r="H349" s="245">
        <v>7.7999999999999998</v>
      </c>
      <c r="I349" s="246"/>
      <c r="J349" s="242"/>
      <c r="K349" s="242"/>
      <c r="L349" s="247"/>
      <c r="M349" s="248"/>
      <c r="N349" s="249"/>
      <c r="O349" s="249"/>
      <c r="P349" s="249"/>
      <c r="Q349" s="249"/>
      <c r="R349" s="249"/>
      <c r="S349" s="249"/>
      <c r="T349" s="25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1" t="s">
        <v>195</v>
      </c>
      <c r="AU349" s="251" t="s">
        <v>81</v>
      </c>
      <c r="AV349" s="14" t="s">
        <v>83</v>
      </c>
      <c r="AW349" s="14" t="s">
        <v>30</v>
      </c>
      <c r="AX349" s="14" t="s">
        <v>73</v>
      </c>
      <c r="AY349" s="251" t="s">
        <v>152</v>
      </c>
    </row>
    <row r="350" s="14" customFormat="1">
      <c r="A350" s="14"/>
      <c r="B350" s="241"/>
      <c r="C350" s="242"/>
      <c r="D350" s="232" t="s">
        <v>195</v>
      </c>
      <c r="E350" s="243" t="s">
        <v>1</v>
      </c>
      <c r="F350" s="244" t="s">
        <v>621</v>
      </c>
      <c r="G350" s="242"/>
      <c r="H350" s="245">
        <v>33.479999999999997</v>
      </c>
      <c r="I350" s="246"/>
      <c r="J350" s="242"/>
      <c r="K350" s="242"/>
      <c r="L350" s="247"/>
      <c r="M350" s="248"/>
      <c r="N350" s="249"/>
      <c r="O350" s="249"/>
      <c r="P350" s="249"/>
      <c r="Q350" s="249"/>
      <c r="R350" s="249"/>
      <c r="S350" s="249"/>
      <c r="T350" s="25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1" t="s">
        <v>195</v>
      </c>
      <c r="AU350" s="251" t="s">
        <v>81</v>
      </c>
      <c r="AV350" s="14" t="s">
        <v>83</v>
      </c>
      <c r="AW350" s="14" t="s">
        <v>30</v>
      </c>
      <c r="AX350" s="14" t="s">
        <v>73</v>
      </c>
      <c r="AY350" s="251" t="s">
        <v>152</v>
      </c>
    </row>
    <row r="351" s="14" customFormat="1">
      <c r="A351" s="14"/>
      <c r="B351" s="241"/>
      <c r="C351" s="242"/>
      <c r="D351" s="232" t="s">
        <v>195</v>
      </c>
      <c r="E351" s="243" t="s">
        <v>1</v>
      </c>
      <c r="F351" s="244" t="s">
        <v>622</v>
      </c>
      <c r="G351" s="242"/>
      <c r="H351" s="245">
        <v>0.81000000000000005</v>
      </c>
      <c r="I351" s="246"/>
      <c r="J351" s="242"/>
      <c r="K351" s="242"/>
      <c r="L351" s="247"/>
      <c r="M351" s="248"/>
      <c r="N351" s="249"/>
      <c r="O351" s="249"/>
      <c r="P351" s="249"/>
      <c r="Q351" s="249"/>
      <c r="R351" s="249"/>
      <c r="S351" s="249"/>
      <c r="T351" s="25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1" t="s">
        <v>195</v>
      </c>
      <c r="AU351" s="251" t="s">
        <v>81</v>
      </c>
      <c r="AV351" s="14" t="s">
        <v>83</v>
      </c>
      <c r="AW351" s="14" t="s">
        <v>30</v>
      </c>
      <c r="AX351" s="14" t="s">
        <v>73</v>
      </c>
      <c r="AY351" s="251" t="s">
        <v>152</v>
      </c>
    </row>
    <row r="352" s="15" customFormat="1">
      <c r="A352" s="15"/>
      <c r="B352" s="252"/>
      <c r="C352" s="253"/>
      <c r="D352" s="232" t="s">
        <v>195</v>
      </c>
      <c r="E352" s="254" t="s">
        <v>1</v>
      </c>
      <c r="F352" s="255" t="s">
        <v>218</v>
      </c>
      <c r="G352" s="253"/>
      <c r="H352" s="256">
        <v>78.269999999999996</v>
      </c>
      <c r="I352" s="257"/>
      <c r="J352" s="253"/>
      <c r="K352" s="253"/>
      <c r="L352" s="258"/>
      <c r="M352" s="259"/>
      <c r="N352" s="260"/>
      <c r="O352" s="260"/>
      <c r="P352" s="260"/>
      <c r="Q352" s="260"/>
      <c r="R352" s="260"/>
      <c r="S352" s="260"/>
      <c r="T352" s="261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2" t="s">
        <v>195</v>
      </c>
      <c r="AU352" s="262" t="s">
        <v>81</v>
      </c>
      <c r="AV352" s="15" t="s">
        <v>157</v>
      </c>
      <c r="AW352" s="15" t="s">
        <v>30</v>
      </c>
      <c r="AX352" s="15" t="s">
        <v>81</v>
      </c>
      <c r="AY352" s="262" t="s">
        <v>152</v>
      </c>
    </row>
    <row r="353" s="2" customFormat="1" ht="14.4" customHeight="1">
      <c r="A353" s="39"/>
      <c r="B353" s="40"/>
      <c r="C353" s="217" t="s">
        <v>623</v>
      </c>
      <c r="D353" s="217" t="s">
        <v>153</v>
      </c>
      <c r="E353" s="218" t="s">
        <v>624</v>
      </c>
      <c r="F353" s="219" t="s">
        <v>625</v>
      </c>
      <c r="G353" s="220" t="s">
        <v>202</v>
      </c>
      <c r="H353" s="221">
        <v>52</v>
      </c>
      <c r="I353" s="222"/>
      <c r="J353" s="223">
        <f>ROUND(I353*H353,2)</f>
        <v>0</v>
      </c>
      <c r="K353" s="219" t="s">
        <v>1</v>
      </c>
      <c r="L353" s="45"/>
      <c r="M353" s="224" t="s">
        <v>1</v>
      </c>
      <c r="N353" s="225" t="s">
        <v>38</v>
      </c>
      <c r="O353" s="92"/>
      <c r="P353" s="226">
        <f>O353*H353</f>
        <v>0</v>
      </c>
      <c r="Q353" s="226">
        <v>0</v>
      </c>
      <c r="R353" s="226">
        <f>Q353*H353</f>
        <v>0</v>
      </c>
      <c r="S353" s="226">
        <v>0</v>
      </c>
      <c r="T353" s="227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8" t="s">
        <v>157</v>
      </c>
      <c r="AT353" s="228" t="s">
        <v>153</v>
      </c>
      <c r="AU353" s="228" t="s">
        <v>81</v>
      </c>
      <c r="AY353" s="18" t="s">
        <v>152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8" t="s">
        <v>81</v>
      </c>
      <c r="BK353" s="229">
        <f>ROUND(I353*H353,2)</f>
        <v>0</v>
      </c>
      <c r="BL353" s="18" t="s">
        <v>157</v>
      </c>
      <c r="BM353" s="228" t="s">
        <v>626</v>
      </c>
    </row>
    <row r="354" s="14" customFormat="1">
      <c r="A354" s="14"/>
      <c r="B354" s="241"/>
      <c r="C354" s="242"/>
      <c r="D354" s="232" t="s">
        <v>195</v>
      </c>
      <c r="E354" s="243" t="s">
        <v>1</v>
      </c>
      <c r="F354" s="244" t="s">
        <v>627</v>
      </c>
      <c r="G354" s="242"/>
      <c r="H354" s="245">
        <v>52</v>
      </c>
      <c r="I354" s="246"/>
      <c r="J354" s="242"/>
      <c r="K354" s="242"/>
      <c r="L354" s="247"/>
      <c r="M354" s="248"/>
      <c r="N354" s="249"/>
      <c r="O354" s="249"/>
      <c r="P354" s="249"/>
      <c r="Q354" s="249"/>
      <c r="R354" s="249"/>
      <c r="S354" s="249"/>
      <c r="T354" s="250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1" t="s">
        <v>195</v>
      </c>
      <c r="AU354" s="251" t="s">
        <v>81</v>
      </c>
      <c r="AV354" s="14" t="s">
        <v>83</v>
      </c>
      <c r="AW354" s="14" t="s">
        <v>30</v>
      </c>
      <c r="AX354" s="14" t="s">
        <v>81</v>
      </c>
      <c r="AY354" s="251" t="s">
        <v>152</v>
      </c>
    </row>
    <row r="355" s="2" customFormat="1" ht="14.4" customHeight="1">
      <c r="A355" s="39"/>
      <c r="B355" s="40"/>
      <c r="C355" s="217" t="s">
        <v>628</v>
      </c>
      <c r="D355" s="217" t="s">
        <v>153</v>
      </c>
      <c r="E355" s="218" t="s">
        <v>629</v>
      </c>
      <c r="F355" s="219" t="s">
        <v>630</v>
      </c>
      <c r="G355" s="220" t="s">
        <v>202</v>
      </c>
      <c r="H355" s="221">
        <v>19.699999999999999</v>
      </c>
      <c r="I355" s="222"/>
      <c r="J355" s="223">
        <f>ROUND(I355*H355,2)</f>
        <v>0</v>
      </c>
      <c r="K355" s="219" t="s">
        <v>1</v>
      </c>
      <c r="L355" s="45"/>
      <c r="M355" s="224" t="s">
        <v>1</v>
      </c>
      <c r="N355" s="225" t="s">
        <v>38</v>
      </c>
      <c r="O355" s="92"/>
      <c r="P355" s="226">
        <f>O355*H355</f>
        <v>0</v>
      </c>
      <c r="Q355" s="226">
        <v>0</v>
      </c>
      <c r="R355" s="226">
        <f>Q355*H355</f>
        <v>0</v>
      </c>
      <c r="S355" s="226">
        <v>0</v>
      </c>
      <c r="T355" s="227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8" t="s">
        <v>157</v>
      </c>
      <c r="AT355" s="228" t="s">
        <v>153</v>
      </c>
      <c r="AU355" s="228" t="s">
        <v>81</v>
      </c>
      <c r="AY355" s="18" t="s">
        <v>152</v>
      </c>
      <c r="BE355" s="229">
        <f>IF(N355="základní",J355,0)</f>
        <v>0</v>
      </c>
      <c r="BF355" s="229">
        <f>IF(N355="snížená",J355,0)</f>
        <v>0</v>
      </c>
      <c r="BG355" s="229">
        <f>IF(N355="zákl. přenesená",J355,0)</f>
        <v>0</v>
      </c>
      <c r="BH355" s="229">
        <f>IF(N355="sníž. přenesená",J355,0)</f>
        <v>0</v>
      </c>
      <c r="BI355" s="229">
        <f>IF(N355="nulová",J355,0)</f>
        <v>0</v>
      </c>
      <c r="BJ355" s="18" t="s">
        <v>81</v>
      </c>
      <c r="BK355" s="229">
        <f>ROUND(I355*H355,2)</f>
        <v>0</v>
      </c>
      <c r="BL355" s="18" t="s">
        <v>157</v>
      </c>
      <c r="BM355" s="228" t="s">
        <v>631</v>
      </c>
    </row>
    <row r="356" s="14" customFormat="1">
      <c r="A356" s="14"/>
      <c r="B356" s="241"/>
      <c r="C356" s="242"/>
      <c r="D356" s="232" t="s">
        <v>195</v>
      </c>
      <c r="E356" s="243" t="s">
        <v>1</v>
      </c>
      <c r="F356" s="244" t="s">
        <v>632</v>
      </c>
      <c r="G356" s="242"/>
      <c r="H356" s="245">
        <v>19.699999999999999</v>
      </c>
      <c r="I356" s="246"/>
      <c r="J356" s="242"/>
      <c r="K356" s="242"/>
      <c r="L356" s="247"/>
      <c r="M356" s="248"/>
      <c r="N356" s="249"/>
      <c r="O356" s="249"/>
      <c r="P356" s="249"/>
      <c r="Q356" s="249"/>
      <c r="R356" s="249"/>
      <c r="S356" s="249"/>
      <c r="T356" s="25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1" t="s">
        <v>195</v>
      </c>
      <c r="AU356" s="251" t="s">
        <v>81</v>
      </c>
      <c r="AV356" s="14" t="s">
        <v>83</v>
      </c>
      <c r="AW356" s="14" t="s">
        <v>30</v>
      </c>
      <c r="AX356" s="14" t="s">
        <v>81</v>
      </c>
      <c r="AY356" s="251" t="s">
        <v>152</v>
      </c>
    </row>
    <row r="357" s="2" customFormat="1" ht="14.4" customHeight="1">
      <c r="A357" s="39"/>
      <c r="B357" s="40"/>
      <c r="C357" s="217" t="s">
        <v>633</v>
      </c>
      <c r="D357" s="217" t="s">
        <v>153</v>
      </c>
      <c r="E357" s="218" t="s">
        <v>634</v>
      </c>
      <c r="F357" s="219" t="s">
        <v>635</v>
      </c>
      <c r="G357" s="220" t="s">
        <v>202</v>
      </c>
      <c r="H357" s="221">
        <v>12.699999999999999</v>
      </c>
      <c r="I357" s="222"/>
      <c r="J357" s="223">
        <f>ROUND(I357*H357,2)</f>
        <v>0</v>
      </c>
      <c r="K357" s="219" t="s">
        <v>1</v>
      </c>
      <c r="L357" s="45"/>
      <c r="M357" s="224" t="s">
        <v>1</v>
      </c>
      <c r="N357" s="225" t="s">
        <v>38</v>
      </c>
      <c r="O357" s="92"/>
      <c r="P357" s="226">
        <f>O357*H357</f>
        <v>0</v>
      </c>
      <c r="Q357" s="226">
        <v>0</v>
      </c>
      <c r="R357" s="226">
        <f>Q357*H357</f>
        <v>0</v>
      </c>
      <c r="S357" s="226">
        <v>0</v>
      </c>
      <c r="T357" s="227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8" t="s">
        <v>157</v>
      </c>
      <c r="AT357" s="228" t="s">
        <v>153</v>
      </c>
      <c r="AU357" s="228" t="s">
        <v>81</v>
      </c>
      <c r="AY357" s="18" t="s">
        <v>152</v>
      </c>
      <c r="BE357" s="229">
        <f>IF(N357="základní",J357,0)</f>
        <v>0</v>
      </c>
      <c r="BF357" s="229">
        <f>IF(N357="snížená",J357,0)</f>
        <v>0</v>
      </c>
      <c r="BG357" s="229">
        <f>IF(N357="zákl. přenesená",J357,0)</f>
        <v>0</v>
      </c>
      <c r="BH357" s="229">
        <f>IF(N357="sníž. přenesená",J357,0)</f>
        <v>0</v>
      </c>
      <c r="BI357" s="229">
        <f>IF(N357="nulová",J357,0)</f>
        <v>0</v>
      </c>
      <c r="BJ357" s="18" t="s">
        <v>81</v>
      </c>
      <c r="BK357" s="229">
        <f>ROUND(I357*H357,2)</f>
        <v>0</v>
      </c>
      <c r="BL357" s="18" t="s">
        <v>157</v>
      </c>
      <c r="BM357" s="228" t="s">
        <v>636</v>
      </c>
    </row>
    <row r="358" s="14" customFormat="1">
      <c r="A358" s="14"/>
      <c r="B358" s="241"/>
      <c r="C358" s="242"/>
      <c r="D358" s="232" t="s">
        <v>195</v>
      </c>
      <c r="E358" s="243" t="s">
        <v>1</v>
      </c>
      <c r="F358" s="244" t="s">
        <v>637</v>
      </c>
      <c r="G358" s="242"/>
      <c r="H358" s="245">
        <v>12.699999999999999</v>
      </c>
      <c r="I358" s="246"/>
      <c r="J358" s="242"/>
      <c r="K358" s="242"/>
      <c r="L358" s="247"/>
      <c r="M358" s="248"/>
      <c r="N358" s="249"/>
      <c r="O358" s="249"/>
      <c r="P358" s="249"/>
      <c r="Q358" s="249"/>
      <c r="R358" s="249"/>
      <c r="S358" s="249"/>
      <c r="T358" s="25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1" t="s">
        <v>195</v>
      </c>
      <c r="AU358" s="251" t="s">
        <v>81</v>
      </c>
      <c r="AV358" s="14" t="s">
        <v>83</v>
      </c>
      <c r="AW358" s="14" t="s">
        <v>30</v>
      </c>
      <c r="AX358" s="14" t="s">
        <v>81</v>
      </c>
      <c r="AY358" s="251" t="s">
        <v>152</v>
      </c>
    </row>
    <row r="359" s="2" customFormat="1" ht="24.15" customHeight="1">
      <c r="A359" s="39"/>
      <c r="B359" s="40"/>
      <c r="C359" s="217" t="s">
        <v>638</v>
      </c>
      <c r="D359" s="217" t="s">
        <v>153</v>
      </c>
      <c r="E359" s="218" t="s">
        <v>639</v>
      </c>
      <c r="F359" s="219" t="s">
        <v>640</v>
      </c>
      <c r="G359" s="220" t="s">
        <v>202</v>
      </c>
      <c r="H359" s="221">
        <v>22.5</v>
      </c>
      <c r="I359" s="222"/>
      <c r="J359" s="223">
        <f>ROUND(I359*H359,2)</f>
        <v>0</v>
      </c>
      <c r="K359" s="219" t="s">
        <v>1</v>
      </c>
      <c r="L359" s="45"/>
      <c r="M359" s="224" t="s">
        <v>1</v>
      </c>
      <c r="N359" s="225" t="s">
        <v>38</v>
      </c>
      <c r="O359" s="92"/>
      <c r="P359" s="226">
        <f>O359*H359</f>
        <v>0</v>
      </c>
      <c r="Q359" s="226">
        <v>0</v>
      </c>
      <c r="R359" s="226">
        <f>Q359*H359</f>
        <v>0</v>
      </c>
      <c r="S359" s="226">
        <v>0</v>
      </c>
      <c r="T359" s="227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8" t="s">
        <v>157</v>
      </c>
      <c r="AT359" s="228" t="s">
        <v>153</v>
      </c>
      <c r="AU359" s="228" t="s">
        <v>81</v>
      </c>
      <c r="AY359" s="18" t="s">
        <v>152</v>
      </c>
      <c r="BE359" s="229">
        <f>IF(N359="základní",J359,0)</f>
        <v>0</v>
      </c>
      <c r="BF359" s="229">
        <f>IF(N359="snížená",J359,0)</f>
        <v>0</v>
      </c>
      <c r="BG359" s="229">
        <f>IF(N359="zákl. přenesená",J359,0)</f>
        <v>0</v>
      </c>
      <c r="BH359" s="229">
        <f>IF(N359="sníž. přenesená",J359,0)</f>
        <v>0</v>
      </c>
      <c r="BI359" s="229">
        <f>IF(N359="nulová",J359,0)</f>
        <v>0</v>
      </c>
      <c r="BJ359" s="18" t="s">
        <v>81</v>
      </c>
      <c r="BK359" s="229">
        <f>ROUND(I359*H359,2)</f>
        <v>0</v>
      </c>
      <c r="BL359" s="18" t="s">
        <v>157</v>
      </c>
      <c r="BM359" s="228" t="s">
        <v>641</v>
      </c>
    </row>
    <row r="360" s="14" customFormat="1">
      <c r="A360" s="14"/>
      <c r="B360" s="241"/>
      <c r="C360" s="242"/>
      <c r="D360" s="232" t="s">
        <v>195</v>
      </c>
      <c r="E360" s="243" t="s">
        <v>1</v>
      </c>
      <c r="F360" s="244" t="s">
        <v>642</v>
      </c>
      <c r="G360" s="242"/>
      <c r="H360" s="245">
        <v>22.5</v>
      </c>
      <c r="I360" s="246"/>
      <c r="J360" s="242"/>
      <c r="K360" s="242"/>
      <c r="L360" s="247"/>
      <c r="M360" s="248"/>
      <c r="N360" s="249"/>
      <c r="O360" s="249"/>
      <c r="P360" s="249"/>
      <c r="Q360" s="249"/>
      <c r="R360" s="249"/>
      <c r="S360" s="249"/>
      <c r="T360" s="25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1" t="s">
        <v>195</v>
      </c>
      <c r="AU360" s="251" t="s">
        <v>81</v>
      </c>
      <c r="AV360" s="14" t="s">
        <v>83</v>
      </c>
      <c r="AW360" s="14" t="s">
        <v>30</v>
      </c>
      <c r="AX360" s="14" t="s">
        <v>81</v>
      </c>
      <c r="AY360" s="251" t="s">
        <v>152</v>
      </c>
    </row>
    <row r="361" s="2" customFormat="1" ht="24.15" customHeight="1">
      <c r="A361" s="39"/>
      <c r="B361" s="40"/>
      <c r="C361" s="217" t="s">
        <v>643</v>
      </c>
      <c r="D361" s="217" t="s">
        <v>153</v>
      </c>
      <c r="E361" s="218" t="s">
        <v>644</v>
      </c>
      <c r="F361" s="219" t="s">
        <v>645</v>
      </c>
      <c r="G361" s="220" t="s">
        <v>202</v>
      </c>
      <c r="H361" s="221">
        <v>11</v>
      </c>
      <c r="I361" s="222"/>
      <c r="J361" s="223">
        <f>ROUND(I361*H361,2)</f>
        <v>0</v>
      </c>
      <c r="K361" s="219" t="s">
        <v>1</v>
      </c>
      <c r="L361" s="45"/>
      <c r="M361" s="224" t="s">
        <v>1</v>
      </c>
      <c r="N361" s="225" t="s">
        <v>38</v>
      </c>
      <c r="O361" s="92"/>
      <c r="P361" s="226">
        <f>O361*H361</f>
        <v>0</v>
      </c>
      <c r="Q361" s="226">
        <v>0</v>
      </c>
      <c r="R361" s="226">
        <f>Q361*H361</f>
        <v>0</v>
      </c>
      <c r="S361" s="226">
        <v>0</v>
      </c>
      <c r="T361" s="227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8" t="s">
        <v>157</v>
      </c>
      <c r="AT361" s="228" t="s">
        <v>153</v>
      </c>
      <c r="AU361" s="228" t="s">
        <v>81</v>
      </c>
      <c r="AY361" s="18" t="s">
        <v>152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18" t="s">
        <v>81</v>
      </c>
      <c r="BK361" s="229">
        <f>ROUND(I361*H361,2)</f>
        <v>0</v>
      </c>
      <c r="BL361" s="18" t="s">
        <v>157</v>
      </c>
      <c r="BM361" s="228" t="s">
        <v>646</v>
      </c>
    </row>
    <row r="362" s="14" customFormat="1">
      <c r="A362" s="14"/>
      <c r="B362" s="241"/>
      <c r="C362" s="242"/>
      <c r="D362" s="232" t="s">
        <v>195</v>
      </c>
      <c r="E362" s="243" t="s">
        <v>1</v>
      </c>
      <c r="F362" s="244" t="s">
        <v>647</v>
      </c>
      <c r="G362" s="242"/>
      <c r="H362" s="245">
        <v>11</v>
      </c>
      <c r="I362" s="246"/>
      <c r="J362" s="242"/>
      <c r="K362" s="242"/>
      <c r="L362" s="247"/>
      <c r="M362" s="248"/>
      <c r="N362" s="249"/>
      <c r="O362" s="249"/>
      <c r="P362" s="249"/>
      <c r="Q362" s="249"/>
      <c r="R362" s="249"/>
      <c r="S362" s="249"/>
      <c r="T362" s="25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1" t="s">
        <v>195</v>
      </c>
      <c r="AU362" s="251" t="s">
        <v>81</v>
      </c>
      <c r="AV362" s="14" t="s">
        <v>83</v>
      </c>
      <c r="AW362" s="14" t="s">
        <v>30</v>
      </c>
      <c r="AX362" s="14" t="s">
        <v>81</v>
      </c>
      <c r="AY362" s="251" t="s">
        <v>152</v>
      </c>
    </row>
    <row r="363" s="2" customFormat="1" ht="24.15" customHeight="1">
      <c r="A363" s="39"/>
      <c r="B363" s="40"/>
      <c r="C363" s="217" t="s">
        <v>648</v>
      </c>
      <c r="D363" s="217" t="s">
        <v>153</v>
      </c>
      <c r="E363" s="218" t="s">
        <v>649</v>
      </c>
      <c r="F363" s="219" t="s">
        <v>650</v>
      </c>
      <c r="G363" s="220" t="s">
        <v>202</v>
      </c>
      <c r="H363" s="221">
        <v>8.6999999999999993</v>
      </c>
      <c r="I363" s="222"/>
      <c r="J363" s="223">
        <f>ROUND(I363*H363,2)</f>
        <v>0</v>
      </c>
      <c r="K363" s="219" t="s">
        <v>1</v>
      </c>
      <c r="L363" s="45"/>
      <c r="M363" s="224" t="s">
        <v>1</v>
      </c>
      <c r="N363" s="225" t="s">
        <v>38</v>
      </c>
      <c r="O363" s="92"/>
      <c r="P363" s="226">
        <f>O363*H363</f>
        <v>0</v>
      </c>
      <c r="Q363" s="226">
        <v>0</v>
      </c>
      <c r="R363" s="226">
        <f>Q363*H363</f>
        <v>0</v>
      </c>
      <c r="S363" s="226">
        <v>0</v>
      </c>
      <c r="T363" s="227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8" t="s">
        <v>157</v>
      </c>
      <c r="AT363" s="228" t="s">
        <v>153</v>
      </c>
      <c r="AU363" s="228" t="s">
        <v>81</v>
      </c>
      <c r="AY363" s="18" t="s">
        <v>152</v>
      </c>
      <c r="BE363" s="229">
        <f>IF(N363="základní",J363,0)</f>
        <v>0</v>
      </c>
      <c r="BF363" s="229">
        <f>IF(N363="snížená",J363,0)</f>
        <v>0</v>
      </c>
      <c r="BG363" s="229">
        <f>IF(N363="zákl. přenesená",J363,0)</f>
        <v>0</v>
      </c>
      <c r="BH363" s="229">
        <f>IF(N363="sníž. přenesená",J363,0)</f>
        <v>0</v>
      </c>
      <c r="BI363" s="229">
        <f>IF(N363="nulová",J363,0)</f>
        <v>0</v>
      </c>
      <c r="BJ363" s="18" t="s">
        <v>81</v>
      </c>
      <c r="BK363" s="229">
        <f>ROUND(I363*H363,2)</f>
        <v>0</v>
      </c>
      <c r="BL363" s="18" t="s">
        <v>157</v>
      </c>
      <c r="BM363" s="228" t="s">
        <v>651</v>
      </c>
    </row>
    <row r="364" s="14" customFormat="1">
      <c r="A364" s="14"/>
      <c r="B364" s="241"/>
      <c r="C364" s="242"/>
      <c r="D364" s="232" t="s">
        <v>195</v>
      </c>
      <c r="E364" s="243" t="s">
        <v>1</v>
      </c>
      <c r="F364" s="244" t="s">
        <v>652</v>
      </c>
      <c r="G364" s="242"/>
      <c r="H364" s="245">
        <v>8.6999999999999993</v>
      </c>
      <c r="I364" s="246"/>
      <c r="J364" s="242"/>
      <c r="K364" s="242"/>
      <c r="L364" s="247"/>
      <c r="M364" s="248"/>
      <c r="N364" s="249"/>
      <c r="O364" s="249"/>
      <c r="P364" s="249"/>
      <c r="Q364" s="249"/>
      <c r="R364" s="249"/>
      <c r="S364" s="249"/>
      <c r="T364" s="25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1" t="s">
        <v>195</v>
      </c>
      <c r="AU364" s="251" t="s">
        <v>81</v>
      </c>
      <c r="AV364" s="14" t="s">
        <v>83</v>
      </c>
      <c r="AW364" s="14" t="s">
        <v>30</v>
      </c>
      <c r="AX364" s="14" t="s">
        <v>81</v>
      </c>
      <c r="AY364" s="251" t="s">
        <v>152</v>
      </c>
    </row>
    <row r="365" s="2" customFormat="1" ht="24.15" customHeight="1">
      <c r="A365" s="39"/>
      <c r="B365" s="40"/>
      <c r="C365" s="217" t="s">
        <v>653</v>
      </c>
      <c r="D365" s="217" t="s">
        <v>153</v>
      </c>
      <c r="E365" s="218" t="s">
        <v>654</v>
      </c>
      <c r="F365" s="219" t="s">
        <v>655</v>
      </c>
      <c r="G365" s="220" t="s">
        <v>399</v>
      </c>
      <c r="H365" s="221">
        <v>1</v>
      </c>
      <c r="I365" s="222"/>
      <c r="J365" s="223">
        <f>ROUND(I365*H365,2)</f>
        <v>0</v>
      </c>
      <c r="K365" s="219" t="s">
        <v>160</v>
      </c>
      <c r="L365" s="45"/>
      <c r="M365" s="224" t="s">
        <v>1</v>
      </c>
      <c r="N365" s="225" t="s">
        <v>38</v>
      </c>
      <c r="O365" s="92"/>
      <c r="P365" s="226">
        <f>O365*H365</f>
        <v>0</v>
      </c>
      <c r="Q365" s="226">
        <v>0</v>
      </c>
      <c r="R365" s="226">
        <f>Q365*H365</f>
        <v>0</v>
      </c>
      <c r="S365" s="226">
        <v>0</v>
      </c>
      <c r="T365" s="227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8" t="s">
        <v>157</v>
      </c>
      <c r="AT365" s="228" t="s">
        <v>153</v>
      </c>
      <c r="AU365" s="228" t="s">
        <v>81</v>
      </c>
      <c r="AY365" s="18" t="s">
        <v>152</v>
      </c>
      <c r="BE365" s="229">
        <f>IF(N365="základní",J365,0)</f>
        <v>0</v>
      </c>
      <c r="BF365" s="229">
        <f>IF(N365="snížená",J365,0)</f>
        <v>0</v>
      </c>
      <c r="BG365" s="229">
        <f>IF(N365="zákl. přenesená",J365,0)</f>
        <v>0</v>
      </c>
      <c r="BH365" s="229">
        <f>IF(N365="sníž. přenesená",J365,0)</f>
        <v>0</v>
      </c>
      <c r="BI365" s="229">
        <f>IF(N365="nulová",J365,0)</f>
        <v>0</v>
      </c>
      <c r="BJ365" s="18" t="s">
        <v>81</v>
      </c>
      <c r="BK365" s="229">
        <f>ROUND(I365*H365,2)</f>
        <v>0</v>
      </c>
      <c r="BL365" s="18" t="s">
        <v>157</v>
      </c>
      <c r="BM365" s="228" t="s">
        <v>656</v>
      </c>
    </row>
    <row r="366" s="14" customFormat="1">
      <c r="A366" s="14"/>
      <c r="B366" s="241"/>
      <c r="C366" s="242"/>
      <c r="D366" s="232" t="s">
        <v>195</v>
      </c>
      <c r="E366" s="243" t="s">
        <v>1</v>
      </c>
      <c r="F366" s="244" t="s">
        <v>657</v>
      </c>
      <c r="G366" s="242"/>
      <c r="H366" s="245">
        <v>1</v>
      </c>
      <c r="I366" s="246"/>
      <c r="J366" s="242"/>
      <c r="K366" s="242"/>
      <c r="L366" s="247"/>
      <c r="M366" s="248"/>
      <c r="N366" s="249"/>
      <c r="O366" s="249"/>
      <c r="P366" s="249"/>
      <c r="Q366" s="249"/>
      <c r="R366" s="249"/>
      <c r="S366" s="249"/>
      <c r="T366" s="25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1" t="s">
        <v>195</v>
      </c>
      <c r="AU366" s="251" t="s">
        <v>81</v>
      </c>
      <c r="AV366" s="14" t="s">
        <v>83</v>
      </c>
      <c r="AW366" s="14" t="s">
        <v>30</v>
      </c>
      <c r="AX366" s="14" t="s">
        <v>81</v>
      </c>
      <c r="AY366" s="251" t="s">
        <v>152</v>
      </c>
    </row>
    <row r="367" s="2" customFormat="1" ht="14.4" customHeight="1">
      <c r="A367" s="39"/>
      <c r="B367" s="40"/>
      <c r="C367" s="217" t="s">
        <v>658</v>
      </c>
      <c r="D367" s="217" t="s">
        <v>153</v>
      </c>
      <c r="E367" s="218" t="s">
        <v>659</v>
      </c>
      <c r="F367" s="219" t="s">
        <v>660</v>
      </c>
      <c r="G367" s="220" t="s">
        <v>202</v>
      </c>
      <c r="H367" s="221">
        <v>13.199999999999999</v>
      </c>
      <c r="I367" s="222"/>
      <c r="J367" s="223">
        <f>ROUND(I367*H367,2)</f>
        <v>0</v>
      </c>
      <c r="K367" s="219" t="s">
        <v>1</v>
      </c>
      <c r="L367" s="45"/>
      <c r="M367" s="224" t="s">
        <v>1</v>
      </c>
      <c r="N367" s="225" t="s">
        <v>38</v>
      </c>
      <c r="O367" s="92"/>
      <c r="P367" s="226">
        <f>O367*H367</f>
        <v>0</v>
      </c>
      <c r="Q367" s="226">
        <v>0</v>
      </c>
      <c r="R367" s="226">
        <f>Q367*H367</f>
        <v>0</v>
      </c>
      <c r="S367" s="226">
        <v>0</v>
      </c>
      <c r="T367" s="227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8" t="s">
        <v>157</v>
      </c>
      <c r="AT367" s="228" t="s">
        <v>153</v>
      </c>
      <c r="AU367" s="228" t="s">
        <v>81</v>
      </c>
      <c r="AY367" s="18" t="s">
        <v>152</v>
      </c>
      <c r="BE367" s="229">
        <f>IF(N367="základní",J367,0)</f>
        <v>0</v>
      </c>
      <c r="BF367" s="229">
        <f>IF(N367="snížená",J367,0)</f>
        <v>0</v>
      </c>
      <c r="BG367" s="229">
        <f>IF(N367="zákl. přenesená",J367,0)</f>
        <v>0</v>
      </c>
      <c r="BH367" s="229">
        <f>IF(N367="sníž. přenesená",J367,0)</f>
        <v>0</v>
      </c>
      <c r="BI367" s="229">
        <f>IF(N367="nulová",J367,0)</f>
        <v>0</v>
      </c>
      <c r="BJ367" s="18" t="s">
        <v>81</v>
      </c>
      <c r="BK367" s="229">
        <f>ROUND(I367*H367,2)</f>
        <v>0</v>
      </c>
      <c r="BL367" s="18" t="s">
        <v>157</v>
      </c>
      <c r="BM367" s="228" t="s">
        <v>661</v>
      </c>
    </row>
    <row r="368" s="14" customFormat="1">
      <c r="A368" s="14"/>
      <c r="B368" s="241"/>
      <c r="C368" s="242"/>
      <c r="D368" s="232" t="s">
        <v>195</v>
      </c>
      <c r="E368" s="243" t="s">
        <v>1</v>
      </c>
      <c r="F368" s="244" t="s">
        <v>662</v>
      </c>
      <c r="G368" s="242"/>
      <c r="H368" s="245">
        <v>13.199999999999999</v>
      </c>
      <c r="I368" s="246"/>
      <c r="J368" s="242"/>
      <c r="K368" s="242"/>
      <c r="L368" s="247"/>
      <c r="M368" s="248"/>
      <c r="N368" s="249"/>
      <c r="O368" s="249"/>
      <c r="P368" s="249"/>
      <c r="Q368" s="249"/>
      <c r="R368" s="249"/>
      <c r="S368" s="249"/>
      <c r="T368" s="25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1" t="s">
        <v>195</v>
      </c>
      <c r="AU368" s="251" t="s">
        <v>81</v>
      </c>
      <c r="AV368" s="14" t="s">
        <v>83</v>
      </c>
      <c r="AW368" s="14" t="s">
        <v>30</v>
      </c>
      <c r="AX368" s="14" t="s">
        <v>81</v>
      </c>
      <c r="AY368" s="251" t="s">
        <v>152</v>
      </c>
    </row>
    <row r="369" s="2" customFormat="1" ht="24.15" customHeight="1">
      <c r="A369" s="39"/>
      <c r="B369" s="40"/>
      <c r="C369" s="217" t="s">
        <v>663</v>
      </c>
      <c r="D369" s="217" t="s">
        <v>153</v>
      </c>
      <c r="E369" s="218" t="s">
        <v>664</v>
      </c>
      <c r="F369" s="219" t="s">
        <v>665</v>
      </c>
      <c r="G369" s="220" t="s">
        <v>202</v>
      </c>
      <c r="H369" s="221">
        <v>9.3000000000000007</v>
      </c>
      <c r="I369" s="222"/>
      <c r="J369" s="223">
        <f>ROUND(I369*H369,2)</f>
        <v>0</v>
      </c>
      <c r="K369" s="219" t="s">
        <v>1</v>
      </c>
      <c r="L369" s="45"/>
      <c r="M369" s="224" t="s">
        <v>1</v>
      </c>
      <c r="N369" s="225" t="s">
        <v>38</v>
      </c>
      <c r="O369" s="92"/>
      <c r="P369" s="226">
        <f>O369*H369</f>
        <v>0</v>
      </c>
      <c r="Q369" s="226">
        <v>0</v>
      </c>
      <c r="R369" s="226">
        <f>Q369*H369</f>
        <v>0</v>
      </c>
      <c r="S369" s="226">
        <v>0</v>
      </c>
      <c r="T369" s="227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8" t="s">
        <v>157</v>
      </c>
      <c r="AT369" s="228" t="s">
        <v>153</v>
      </c>
      <c r="AU369" s="228" t="s">
        <v>81</v>
      </c>
      <c r="AY369" s="18" t="s">
        <v>152</v>
      </c>
      <c r="BE369" s="229">
        <f>IF(N369="základní",J369,0)</f>
        <v>0</v>
      </c>
      <c r="BF369" s="229">
        <f>IF(N369="snížená",J369,0)</f>
        <v>0</v>
      </c>
      <c r="BG369" s="229">
        <f>IF(N369="zákl. přenesená",J369,0)</f>
        <v>0</v>
      </c>
      <c r="BH369" s="229">
        <f>IF(N369="sníž. přenesená",J369,0)</f>
        <v>0</v>
      </c>
      <c r="BI369" s="229">
        <f>IF(N369="nulová",J369,0)</f>
        <v>0</v>
      </c>
      <c r="BJ369" s="18" t="s">
        <v>81</v>
      </c>
      <c r="BK369" s="229">
        <f>ROUND(I369*H369,2)</f>
        <v>0</v>
      </c>
      <c r="BL369" s="18" t="s">
        <v>157</v>
      </c>
      <c r="BM369" s="228" t="s">
        <v>666</v>
      </c>
    </row>
    <row r="370" s="14" customFormat="1">
      <c r="A370" s="14"/>
      <c r="B370" s="241"/>
      <c r="C370" s="242"/>
      <c r="D370" s="232" t="s">
        <v>195</v>
      </c>
      <c r="E370" s="243" t="s">
        <v>1</v>
      </c>
      <c r="F370" s="244" t="s">
        <v>667</v>
      </c>
      <c r="G370" s="242"/>
      <c r="H370" s="245">
        <v>9.3000000000000007</v>
      </c>
      <c r="I370" s="246"/>
      <c r="J370" s="242"/>
      <c r="K370" s="242"/>
      <c r="L370" s="247"/>
      <c r="M370" s="248"/>
      <c r="N370" s="249"/>
      <c r="O370" s="249"/>
      <c r="P370" s="249"/>
      <c r="Q370" s="249"/>
      <c r="R370" s="249"/>
      <c r="S370" s="249"/>
      <c r="T370" s="25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1" t="s">
        <v>195</v>
      </c>
      <c r="AU370" s="251" t="s">
        <v>81</v>
      </c>
      <c r="AV370" s="14" t="s">
        <v>83</v>
      </c>
      <c r="AW370" s="14" t="s">
        <v>30</v>
      </c>
      <c r="AX370" s="14" t="s">
        <v>81</v>
      </c>
      <c r="AY370" s="251" t="s">
        <v>152</v>
      </c>
    </row>
    <row r="371" s="2" customFormat="1" ht="14.4" customHeight="1">
      <c r="A371" s="39"/>
      <c r="B371" s="40"/>
      <c r="C371" s="217" t="s">
        <v>668</v>
      </c>
      <c r="D371" s="217" t="s">
        <v>153</v>
      </c>
      <c r="E371" s="218" t="s">
        <v>669</v>
      </c>
      <c r="F371" s="219" t="s">
        <v>670</v>
      </c>
      <c r="G371" s="220" t="s">
        <v>202</v>
      </c>
      <c r="H371" s="221">
        <v>9.3000000000000007</v>
      </c>
      <c r="I371" s="222"/>
      <c r="J371" s="223">
        <f>ROUND(I371*H371,2)</f>
        <v>0</v>
      </c>
      <c r="K371" s="219" t="s">
        <v>1</v>
      </c>
      <c r="L371" s="45"/>
      <c r="M371" s="224" t="s">
        <v>1</v>
      </c>
      <c r="N371" s="225" t="s">
        <v>38</v>
      </c>
      <c r="O371" s="92"/>
      <c r="P371" s="226">
        <f>O371*H371</f>
        <v>0</v>
      </c>
      <c r="Q371" s="226">
        <v>0</v>
      </c>
      <c r="R371" s="226">
        <f>Q371*H371</f>
        <v>0</v>
      </c>
      <c r="S371" s="226">
        <v>0</v>
      </c>
      <c r="T371" s="227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8" t="s">
        <v>157</v>
      </c>
      <c r="AT371" s="228" t="s">
        <v>153</v>
      </c>
      <c r="AU371" s="228" t="s">
        <v>81</v>
      </c>
      <c r="AY371" s="18" t="s">
        <v>152</v>
      </c>
      <c r="BE371" s="229">
        <f>IF(N371="základní",J371,0)</f>
        <v>0</v>
      </c>
      <c r="BF371" s="229">
        <f>IF(N371="snížená",J371,0)</f>
        <v>0</v>
      </c>
      <c r="BG371" s="229">
        <f>IF(N371="zákl. přenesená",J371,0)</f>
        <v>0</v>
      </c>
      <c r="BH371" s="229">
        <f>IF(N371="sníž. přenesená",J371,0)</f>
        <v>0</v>
      </c>
      <c r="BI371" s="229">
        <f>IF(N371="nulová",J371,0)</f>
        <v>0</v>
      </c>
      <c r="BJ371" s="18" t="s">
        <v>81</v>
      </c>
      <c r="BK371" s="229">
        <f>ROUND(I371*H371,2)</f>
        <v>0</v>
      </c>
      <c r="BL371" s="18" t="s">
        <v>157</v>
      </c>
      <c r="BM371" s="228" t="s">
        <v>671</v>
      </c>
    </row>
    <row r="372" s="14" customFormat="1">
      <c r="A372" s="14"/>
      <c r="B372" s="241"/>
      <c r="C372" s="242"/>
      <c r="D372" s="232" t="s">
        <v>195</v>
      </c>
      <c r="E372" s="243" t="s">
        <v>1</v>
      </c>
      <c r="F372" s="244" t="s">
        <v>672</v>
      </c>
      <c r="G372" s="242"/>
      <c r="H372" s="245">
        <v>9.3000000000000007</v>
      </c>
      <c r="I372" s="246"/>
      <c r="J372" s="242"/>
      <c r="K372" s="242"/>
      <c r="L372" s="247"/>
      <c r="M372" s="248"/>
      <c r="N372" s="249"/>
      <c r="O372" s="249"/>
      <c r="P372" s="249"/>
      <c r="Q372" s="249"/>
      <c r="R372" s="249"/>
      <c r="S372" s="249"/>
      <c r="T372" s="25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1" t="s">
        <v>195</v>
      </c>
      <c r="AU372" s="251" t="s">
        <v>81</v>
      </c>
      <c r="AV372" s="14" t="s">
        <v>83</v>
      </c>
      <c r="AW372" s="14" t="s">
        <v>30</v>
      </c>
      <c r="AX372" s="14" t="s">
        <v>81</v>
      </c>
      <c r="AY372" s="251" t="s">
        <v>152</v>
      </c>
    </row>
    <row r="373" s="2" customFormat="1" ht="24.15" customHeight="1">
      <c r="A373" s="39"/>
      <c r="B373" s="40"/>
      <c r="C373" s="217" t="s">
        <v>673</v>
      </c>
      <c r="D373" s="217" t="s">
        <v>153</v>
      </c>
      <c r="E373" s="218" t="s">
        <v>674</v>
      </c>
      <c r="F373" s="219" t="s">
        <v>675</v>
      </c>
      <c r="G373" s="220" t="s">
        <v>399</v>
      </c>
      <c r="H373" s="221">
        <v>1</v>
      </c>
      <c r="I373" s="222"/>
      <c r="J373" s="223">
        <f>ROUND(I373*H373,2)</f>
        <v>0</v>
      </c>
      <c r="K373" s="219" t="s">
        <v>1</v>
      </c>
      <c r="L373" s="45"/>
      <c r="M373" s="224" t="s">
        <v>1</v>
      </c>
      <c r="N373" s="225" t="s">
        <v>38</v>
      </c>
      <c r="O373" s="92"/>
      <c r="P373" s="226">
        <f>O373*H373</f>
        <v>0</v>
      </c>
      <c r="Q373" s="226">
        <v>0</v>
      </c>
      <c r="R373" s="226">
        <f>Q373*H373</f>
        <v>0</v>
      </c>
      <c r="S373" s="226">
        <v>0</v>
      </c>
      <c r="T373" s="227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8" t="s">
        <v>157</v>
      </c>
      <c r="AT373" s="228" t="s">
        <v>153</v>
      </c>
      <c r="AU373" s="228" t="s">
        <v>81</v>
      </c>
      <c r="AY373" s="18" t="s">
        <v>152</v>
      </c>
      <c r="BE373" s="229">
        <f>IF(N373="základní",J373,0)</f>
        <v>0</v>
      </c>
      <c r="BF373" s="229">
        <f>IF(N373="snížená",J373,0)</f>
        <v>0</v>
      </c>
      <c r="BG373" s="229">
        <f>IF(N373="zákl. přenesená",J373,0)</f>
        <v>0</v>
      </c>
      <c r="BH373" s="229">
        <f>IF(N373="sníž. přenesená",J373,0)</f>
        <v>0</v>
      </c>
      <c r="BI373" s="229">
        <f>IF(N373="nulová",J373,0)</f>
        <v>0</v>
      </c>
      <c r="BJ373" s="18" t="s">
        <v>81</v>
      </c>
      <c r="BK373" s="229">
        <f>ROUND(I373*H373,2)</f>
        <v>0</v>
      </c>
      <c r="BL373" s="18" t="s">
        <v>157</v>
      </c>
      <c r="BM373" s="228" t="s">
        <v>676</v>
      </c>
    </row>
    <row r="374" s="14" customFormat="1">
      <c r="A374" s="14"/>
      <c r="B374" s="241"/>
      <c r="C374" s="242"/>
      <c r="D374" s="232" t="s">
        <v>195</v>
      </c>
      <c r="E374" s="243" t="s">
        <v>1</v>
      </c>
      <c r="F374" s="244" t="s">
        <v>677</v>
      </c>
      <c r="G374" s="242"/>
      <c r="H374" s="245">
        <v>1</v>
      </c>
      <c r="I374" s="246"/>
      <c r="J374" s="242"/>
      <c r="K374" s="242"/>
      <c r="L374" s="247"/>
      <c r="M374" s="248"/>
      <c r="N374" s="249"/>
      <c r="O374" s="249"/>
      <c r="P374" s="249"/>
      <c r="Q374" s="249"/>
      <c r="R374" s="249"/>
      <c r="S374" s="249"/>
      <c r="T374" s="25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1" t="s">
        <v>195</v>
      </c>
      <c r="AU374" s="251" t="s">
        <v>81</v>
      </c>
      <c r="AV374" s="14" t="s">
        <v>83</v>
      </c>
      <c r="AW374" s="14" t="s">
        <v>30</v>
      </c>
      <c r="AX374" s="14" t="s">
        <v>81</v>
      </c>
      <c r="AY374" s="251" t="s">
        <v>152</v>
      </c>
    </row>
    <row r="375" s="2" customFormat="1" ht="14.4" customHeight="1">
      <c r="A375" s="39"/>
      <c r="B375" s="40"/>
      <c r="C375" s="217" t="s">
        <v>334</v>
      </c>
      <c r="D375" s="217" t="s">
        <v>153</v>
      </c>
      <c r="E375" s="218" t="s">
        <v>678</v>
      </c>
      <c r="F375" s="219" t="s">
        <v>679</v>
      </c>
      <c r="G375" s="220" t="s">
        <v>202</v>
      </c>
      <c r="H375" s="221">
        <v>82.870000000000005</v>
      </c>
      <c r="I375" s="222"/>
      <c r="J375" s="223">
        <f>ROUND(I375*H375,2)</f>
        <v>0</v>
      </c>
      <c r="K375" s="219" t="s">
        <v>1</v>
      </c>
      <c r="L375" s="45"/>
      <c r="M375" s="224" t="s">
        <v>1</v>
      </c>
      <c r="N375" s="225" t="s">
        <v>38</v>
      </c>
      <c r="O375" s="92"/>
      <c r="P375" s="226">
        <f>O375*H375</f>
        <v>0</v>
      </c>
      <c r="Q375" s="226">
        <v>0</v>
      </c>
      <c r="R375" s="226">
        <f>Q375*H375</f>
        <v>0</v>
      </c>
      <c r="S375" s="226">
        <v>0</v>
      </c>
      <c r="T375" s="227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8" t="s">
        <v>157</v>
      </c>
      <c r="AT375" s="228" t="s">
        <v>153</v>
      </c>
      <c r="AU375" s="228" t="s">
        <v>81</v>
      </c>
      <c r="AY375" s="18" t="s">
        <v>152</v>
      </c>
      <c r="BE375" s="229">
        <f>IF(N375="základní",J375,0)</f>
        <v>0</v>
      </c>
      <c r="BF375" s="229">
        <f>IF(N375="snížená",J375,0)</f>
        <v>0</v>
      </c>
      <c r="BG375" s="229">
        <f>IF(N375="zákl. přenesená",J375,0)</f>
        <v>0</v>
      </c>
      <c r="BH375" s="229">
        <f>IF(N375="sníž. přenesená",J375,0)</f>
        <v>0</v>
      </c>
      <c r="BI375" s="229">
        <f>IF(N375="nulová",J375,0)</f>
        <v>0</v>
      </c>
      <c r="BJ375" s="18" t="s">
        <v>81</v>
      </c>
      <c r="BK375" s="229">
        <f>ROUND(I375*H375,2)</f>
        <v>0</v>
      </c>
      <c r="BL375" s="18" t="s">
        <v>157</v>
      </c>
      <c r="BM375" s="228" t="s">
        <v>680</v>
      </c>
    </row>
    <row r="376" s="14" customFormat="1">
      <c r="A376" s="14"/>
      <c r="B376" s="241"/>
      <c r="C376" s="242"/>
      <c r="D376" s="232" t="s">
        <v>195</v>
      </c>
      <c r="E376" s="243" t="s">
        <v>1</v>
      </c>
      <c r="F376" s="244" t="s">
        <v>681</v>
      </c>
      <c r="G376" s="242"/>
      <c r="H376" s="245">
        <v>82.870000000000005</v>
      </c>
      <c r="I376" s="246"/>
      <c r="J376" s="242"/>
      <c r="K376" s="242"/>
      <c r="L376" s="247"/>
      <c r="M376" s="248"/>
      <c r="N376" s="249"/>
      <c r="O376" s="249"/>
      <c r="P376" s="249"/>
      <c r="Q376" s="249"/>
      <c r="R376" s="249"/>
      <c r="S376" s="249"/>
      <c r="T376" s="25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1" t="s">
        <v>195</v>
      </c>
      <c r="AU376" s="251" t="s">
        <v>81</v>
      </c>
      <c r="AV376" s="14" t="s">
        <v>83</v>
      </c>
      <c r="AW376" s="14" t="s">
        <v>30</v>
      </c>
      <c r="AX376" s="14" t="s">
        <v>81</v>
      </c>
      <c r="AY376" s="251" t="s">
        <v>152</v>
      </c>
    </row>
    <row r="377" s="2" customFormat="1" ht="14.4" customHeight="1">
      <c r="A377" s="39"/>
      <c r="B377" s="40"/>
      <c r="C377" s="217" t="s">
        <v>682</v>
      </c>
      <c r="D377" s="217" t="s">
        <v>153</v>
      </c>
      <c r="E377" s="218" t="s">
        <v>683</v>
      </c>
      <c r="F377" s="219" t="s">
        <v>684</v>
      </c>
      <c r="G377" s="220" t="s">
        <v>202</v>
      </c>
      <c r="H377" s="221">
        <v>43.899999999999999</v>
      </c>
      <c r="I377" s="222"/>
      <c r="J377" s="223">
        <f>ROUND(I377*H377,2)</f>
        <v>0</v>
      </c>
      <c r="K377" s="219" t="s">
        <v>1</v>
      </c>
      <c r="L377" s="45"/>
      <c r="M377" s="224" t="s">
        <v>1</v>
      </c>
      <c r="N377" s="225" t="s">
        <v>38</v>
      </c>
      <c r="O377" s="92"/>
      <c r="P377" s="226">
        <f>O377*H377</f>
        <v>0</v>
      </c>
      <c r="Q377" s="226">
        <v>0</v>
      </c>
      <c r="R377" s="226">
        <f>Q377*H377</f>
        <v>0</v>
      </c>
      <c r="S377" s="226">
        <v>0</v>
      </c>
      <c r="T377" s="227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8" t="s">
        <v>157</v>
      </c>
      <c r="AT377" s="228" t="s">
        <v>153</v>
      </c>
      <c r="AU377" s="228" t="s">
        <v>81</v>
      </c>
      <c r="AY377" s="18" t="s">
        <v>152</v>
      </c>
      <c r="BE377" s="229">
        <f>IF(N377="základní",J377,0)</f>
        <v>0</v>
      </c>
      <c r="BF377" s="229">
        <f>IF(N377="snížená",J377,0)</f>
        <v>0</v>
      </c>
      <c r="BG377" s="229">
        <f>IF(N377="zákl. přenesená",J377,0)</f>
        <v>0</v>
      </c>
      <c r="BH377" s="229">
        <f>IF(N377="sníž. přenesená",J377,0)</f>
        <v>0</v>
      </c>
      <c r="BI377" s="229">
        <f>IF(N377="nulová",J377,0)</f>
        <v>0</v>
      </c>
      <c r="BJ377" s="18" t="s">
        <v>81</v>
      </c>
      <c r="BK377" s="229">
        <f>ROUND(I377*H377,2)</f>
        <v>0</v>
      </c>
      <c r="BL377" s="18" t="s">
        <v>157</v>
      </c>
      <c r="BM377" s="228" t="s">
        <v>685</v>
      </c>
    </row>
    <row r="378" s="2" customFormat="1" ht="14.4" customHeight="1">
      <c r="A378" s="39"/>
      <c r="B378" s="40"/>
      <c r="C378" s="217" t="s">
        <v>686</v>
      </c>
      <c r="D378" s="217" t="s">
        <v>153</v>
      </c>
      <c r="E378" s="218" t="s">
        <v>687</v>
      </c>
      <c r="F378" s="219" t="s">
        <v>688</v>
      </c>
      <c r="G378" s="220" t="s">
        <v>202</v>
      </c>
      <c r="H378" s="221">
        <v>64.700000000000003</v>
      </c>
      <c r="I378" s="222"/>
      <c r="J378" s="223">
        <f>ROUND(I378*H378,2)</f>
        <v>0</v>
      </c>
      <c r="K378" s="219" t="s">
        <v>1</v>
      </c>
      <c r="L378" s="45"/>
      <c r="M378" s="224" t="s">
        <v>1</v>
      </c>
      <c r="N378" s="225" t="s">
        <v>38</v>
      </c>
      <c r="O378" s="92"/>
      <c r="P378" s="226">
        <f>O378*H378</f>
        <v>0</v>
      </c>
      <c r="Q378" s="226">
        <v>0</v>
      </c>
      <c r="R378" s="226">
        <f>Q378*H378</f>
        <v>0</v>
      </c>
      <c r="S378" s="226">
        <v>0</v>
      </c>
      <c r="T378" s="227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8" t="s">
        <v>157</v>
      </c>
      <c r="AT378" s="228" t="s">
        <v>153</v>
      </c>
      <c r="AU378" s="228" t="s">
        <v>81</v>
      </c>
      <c r="AY378" s="18" t="s">
        <v>152</v>
      </c>
      <c r="BE378" s="229">
        <f>IF(N378="základní",J378,0)</f>
        <v>0</v>
      </c>
      <c r="BF378" s="229">
        <f>IF(N378="snížená",J378,0)</f>
        <v>0</v>
      </c>
      <c r="BG378" s="229">
        <f>IF(N378="zákl. přenesená",J378,0)</f>
        <v>0</v>
      </c>
      <c r="BH378" s="229">
        <f>IF(N378="sníž. přenesená",J378,0)</f>
        <v>0</v>
      </c>
      <c r="BI378" s="229">
        <f>IF(N378="nulová",J378,0)</f>
        <v>0</v>
      </c>
      <c r="BJ378" s="18" t="s">
        <v>81</v>
      </c>
      <c r="BK378" s="229">
        <f>ROUND(I378*H378,2)</f>
        <v>0</v>
      </c>
      <c r="BL378" s="18" t="s">
        <v>157</v>
      </c>
      <c r="BM378" s="228" t="s">
        <v>689</v>
      </c>
    </row>
    <row r="379" s="2" customFormat="1" ht="14.4" customHeight="1">
      <c r="A379" s="39"/>
      <c r="B379" s="40"/>
      <c r="C379" s="217" t="s">
        <v>690</v>
      </c>
      <c r="D379" s="217" t="s">
        <v>153</v>
      </c>
      <c r="E379" s="218" t="s">
        <v>691</v>
      </c>
      <c r="F379" s="219" t="s">
        <v>692</v>
      </c>
      <c r="G379" s="220" t="s">
        <v>202</v>
      </c>
      <c r="H379" s="221">
        <v>9.3000000000000007</v>
      </c>
      <c r="I379" s="222"/>
      <c r="J379" s="223">
        <f>ROUND(I379*H379,2)</f>
        <v>0</v>
      </c>
      <c r="K379" s="219" t="s">
        <v>1</v>
      </c>
      <c r="L379" s="45"/>
      <c r="M379" s="224" t="s">
        <v>1</v>
      </c>
      <c r="N379" s="225" t="s">
        <v>38</v>
      </c>
      <c r="O379" s="92"/>
      <c r="P379" s="226">
        <f>O379*H379</f>
        <v>0</v>
      </c>
      <c r="Q379" s="226">
        <v>0</v>
      </c>
      <c r="R379" s="226">
        <f>Q379*H379</f>
        <v>0</v>
      </c>
      <c r="S379" s="226">
        <v>0</v>
      </c>
      <c r="T379" s="227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8" t="s">
        <v>157</v>
      </c>
      <c r="AT379" s="228" t="s">
        <v>153</v>
      </c>
      <c r="AU379" s="228" t="s">
        <v>81</v>
      </c>
      <c r="AY379" s="18" t="s">
        <v>152</v>
      </c>
      <c r="BE379" s="229">
        <f>IF(N379="základní",J379,0)</f>
        <v>0</v>
      </c>
      <c r="BF379" s="229">
        <f>IF(N379="snížená",J379,0)</f>
        <v>0</v>
      </c>
      <c r="BG379" s="229">
        <f>IF(N379="zákl. přenesená",J379,0)</f>
        <v>0</v>
      </c>
      <c r="BH379" s="229">
        <f>IF(N379="sníž. přenesená",J379,0)</f>
        <v>0</v>
      </c>
      <c r="BI379" s="229">
        <f>IF(N379="nulová",J379,0)</f>
        <v>0</v>
      </c>
      <c r="BJ379" s="18" t="s">
        <v>81</v>
      </c>
      <c r="BK379" s="229">
        <f>ROUND(I379*H379,2)</f>
        <v>0</v>
      </c>
      <c r="BL379" s="18" t="s">
        <v>157</v>
      </c>
      <c r="BM379" s="228" t="s">
        <v>693</v>
      </c>
    </row>
    <row r="380" s="2" customFormat="1" ht="14.4" customHeight="1">
      <c r="A380" s="39"/>
      <c r="B380" s="40"/>
      <c r="C380" s="217" t="s">
        <v>694</v>
      </c>
      <c r="D380" s="217" t="s">
        <v>153</v>
      </c>
      <c r="E380" s="218" t="s">
        <v>695</v>
      </c>
      <c r="F380" s="219" t="s">
        <v>696</v>
      </c>
      <c r="G380" s="220" t="s">
        <v>202</v>
      </c>
      <c r="H380" s="221">
        <v>9.3000000000000007</v>
      </c>
      <c r="I380" s="222"/>
      <c r="J380" s="223">
        <f>ROUND(I380*H380,2)</f>
        <v>0</v>
      </c>
      <c r="K380" s="219" t="s">
        <v>1</v>
      </c>
      <c r="L380" s="45"/>
      <c r="M380" s="224" t="s">
        <v>1</v>
      </c>
      <c r="N380" s="225" t="s">
        <v>38</v>
      </c>
      <c r="O380" s="92"/>
      <c r="P380" s="226">
        <f>O380*H380</f>
        <v>0</v>
      </c>
      <c r="Q380" s="226">
        <v>0</v>
      </c>
      <c r="R380" s="226">
        <f>Q380*H380</f>
        <v>0</v>
      </c>
      <c r="S380" s="226">
        <v>0</v>
      </c>
      <c r="T380" s="227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8" t="s">
        <v>157</v>
      </c>
      <c r="AT380" s="228" t="s">
        <v>153</v>
      </c>
      <c r="AU380" s="228" t="s">
        <v>81</v>
      </c>
      <c r="AY380" s="18" t="s">
        <v>152</v>
      </c>
      <c r="BE380" s="229">
        <f>IF(N380="základní",J380,0)</f>
        <v>0</v>
      </c>
      <c r="BF380" s="229">
        <f>IF(N380="snížená",J380,0)</f>
        <v>0</v>
      </c>
      <c r="BG380" s="229">
        <f>IF(N380="zákl. přenesená",J380,0)</f>
        <v>0</v>
      </c>
      <c r="BH380" s="229">
        <f>IF(N380="sníž. přenesená",J380,0)</f>
        <v>0</v>
      </c>
      <c r="BI380" s="229">
        <f>IF(N380="nulová",J380,0)</f>
        <v>0</v>
      </c>
      <c r="BJ380" s="18" t="s">
        <v>81</v>
      </c>
      <c r="BK380" s="229">
        <f>ROUND(I380*H380,2)</f>
        <v>0</v>
      </c>
      <c r="BL380" s="18" t="s">
        <v>157</v>
      </c>
      <c r="BM380" s="228" t="s">
        <v>697</v>
      </c>
    </row>
    <row r="381" s="2" customFormat="1" ht="14.4" customHeight="1">
      <c r="A381" s="39"/>
      <c r="B381" s="40"/>
      <c r="C381" s="217" t="s">
        <v>698</v>
      </c>
      <c r="D381" s="217" t="s">
        <v>153</v>
      </c>
      <c r="E381" s="218" t="s">
        <v>699</v>
      </c>
      <c r="F381" s="219" t="s">
        <v>700</v>
      </c>
      <c r="G381" s="220" t="s">
        <v>202</v>
      </c>
      <c r="H381" s="221">
        <v>8.6999999999999993</v>
      </c>
      <c r="I381" s="222"/>
      <c r="J381" s="223">
        <f>ROUND(I381*H381,2)</f>
        <v>0</v>
      </c>
      <c r="K381" s="219" t="s">
        <v>1</v>
      </c>
      <c r="L381" s="45"/>
      <c r="M381" s="224" t="s">
        <v>1</v>
      </c>
      <c r="N381" s="225" t="s">
        <v>38</v>
      </c>
      <c r="O381" s="92"/>
      <c r="P381" s="226">
        <f>O381*H381</f>
        <v>0</v>
      </c>
      <c r="Q381" s="226">
        <v>0</v>
      </c>
      <c r="R381" s="226">
        <f>Q381*H381</f>
        <v>0</v>
      </c>
      <c r="S381" s="226">
        <v>0</v>
      </c>
      <c r="T381" s="227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8" t="s">
        <v>157</v>
      </c>
      <c r="AT381" s="228" t="s">
        <v>153</v>
      </c>
      <c r="AU381" s="228" t="s">
        <v>81</v>
      </c>
      <c r="AY381" s="18" t="s">
        <v>152</v>
      </c>
      <c r="BE381" s="229">
        <f>IF(N381="základní",J381,0)</f>
        <v>0</v>
      </c>
      <c r="BF381" s="229">
        <f>IF(N381="snížená",J381,0)</f>
        <v>0</v>
      </c>
      <c r="BG381" s="229">
        <f>IF(N381="zákl. přenesená",J381,0)</f>
        <v>0</v>
      </c>
      <c r="BH381" s="229">
        <f>IF(N381="sníž. přenesená",J381,0)</f>
        <v>0</v>
      </c>
      <c r="BI381" s="229">
        <f>IF(N381="nulová",J381,0)</f>
        <v>0</v>
      </c>
      <c r="BJ381" s="18" t="s">
        <v>81</v>
      </c>
      <c r="BK381" s="229">
        <f>ROUND(I381*H381,2)</f>
        <v>0</v>
      </c>
      <c r="BL381" s="18" t="s">
        <v>157</v>
      </c>
      <c r="BM381" s="228" t="s">
        <v>701</v>
      </c>
    </row>
    <row r="382" s="2" customFormat="1" ht="14.4" customHeight="1">
      <c r="A382" s="39"/>
      <c r="B382" s="40"/>
      <c r="C382" s="217" t="s">
        <v>340</v>
      </c>
      <c r="D382" s="217" t="s">
        <v>153</v>
      </c>
      <c r="E382" s="218" t="s">
        <v>702</v>
      </c>
      <c r="F382" s="219" t="s">
        <v>703</v>
      </c>
      <c r="G382" s="220" t="s">
        <v>399</v>
      </c>
      <c r="H382" s="221">
        <v>1</v>
      </c>
      <c r="I382" s="222"/>
      <c r="J382" s="223">
        <f>ROUND(I382*H382,2)</f>
        <v>0</v>
      </c>
      <c r="K382" s="219" t="s">
        <v>1</v>
      </c>
      <c r="L382" s="45"/>
      <c r="M382" s="224" t="s">
        <v>1</v>
      </c>
      <c r="N382" s="225" t="s">
        <v>38</v>
      </c>
      <c r="O382" s="92"/>
      <c r="P382" s="226">
        <f>O382*H382</f>
        <v>0</v>
      </c>
      <c r="Q382" s="226">
        <v>0</v>
      </c>
      <c r="R382" s="226">
        <f>Q382*H382</f>
        <v>0</v>
      </c>
      <c r="S382" s="226">
        <v>0</v>
      </c>
      <c r="T382" s="227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8" t="s">
        <v>157</v>
      </c>
      <c r="AT382" s="228" t="s">
        <v>153</v>
      </c>
      <c r="AU382" s="228" t="s">
        <v>81</v>
      </c>
      <c r="AY382" s="18" t="s">
        <v>152</v>
      </c>
      <c r="BE382" s="229">
        <f>IF(N382="základní",J382,0)</f>
        <v>0</v>
      </c>
      <c r="BF382" s="229">
        <f>IF(N382="snížená",J382,0)</f>
        <v>0</v>
      </c>
      <c r="BG382" s="229">
        <f>IF(N382="zákl. přenesená",J382,0)</f>
        <v>0</v>
      </c>
      <c r="BH382" s="229">
        <f>IF(N382="sníž. přenesená",J382,0)</f>
        <v>0</v>
      </c>
      <c r="BI382" s="229">
        <f>IF(N382="nulová",J382,0)</f>
        <v>0</v>
      </c>
      <c r="BJ382" s="18" t="s">
        <v>81</v>
      </c>
      <c r="BK382" s="229">
        <f>ROUND(I382*H382,2)</f>
        <v>0</v>
      </c>
      <c r="BL382" s="18" t="s">
        <v>157</v>
      </c>
      <c r="BM382" s="228" t="s">
        <v>704</v>
      </c>
    </row>
    <row r="383" s="2" customFormat="1" ht="14.4" customHeight="1">
      <c r="A383" s="39"/>
      <c r="B383" s="40"/>
      <c r="C383" s="217" t="s">
        <v>705</v>
      </c>
      <c r="D383" s="217" t="s">
        <v>153</v>
      </c>
      <c r="E383" s="218" t="s">
        <v>706</v>
      </c>
      <c r="F383" s="219" t="s">
        <v>707</v>
      </c>
      <c r="G383" s="220" t="s">
        <v>202</v>
      </c>
      <c r="H383" s="221">
        <v>22.5</v>
      </c>
      <c r="I383" s="222"/>
      <c r="J383" s="223">
        <f>ROUND(I383*H383,2)</f>
        <v>0</v>
      </c>
      <c r="K383" s="219" t="s">
        <v>1</v>
      </c>
      <c r="L383" s="45"/>
      <c r="M383" s="224" t="s">
        <v>1</v>
      </c>
      <c r="N383" s="225" t="s">
        <v>38</v>
      </c>
      <c r="O383" s="92"/>
      <c r="P383" s="226">
        <f>O383*H383</f>
        <v>0</v>
      </c>
      <c r="Q383" s="226">
        <v>0</v>
      </c>
      <c r="R383" s="226">
        <f>Q383*H383</f>
        <v>0</v>
      </c>
      <c r="S383" s="226">
        <v>0</v>
      </c>
      <c r="T383" s="227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8" t="s">
        <v>157</v>
      </c>
      <c r="AT383" s="228" t="s">
        <v>153</v>
      </c>
      <c r="AU383" s="228" t="s">
        <v>81</v>
      </c>
      <c r="AY383" s="18" t="s">
        <v>152</v>
      </c>
      <c r="BE383" s="229">
        <f>IF(N383="základní",J383,0)</f>
        <v>0</v>
      </c>
      <c r="BF383" s="229">
        <f>IF(N383="snížená",J383,0)</f>
        <v>0</v>
      </c>
      <c r="BG383" s="229">
        <f>IF(N383="zákl. přenesená",J383,0)</f>
        <v>0</v>
      </c>
      <c r="BH383" s="229">
        <f>IF(N383="sníž. přenesená",J383,0)</f>
        <v>0</v>
      </c>
      <c r="BI383" s="229">
        <f>IF(N383="nulová",J383,0)</f>
        <v>0</v>
      </c>
      <c r="BJ383" s="18" t="s">
        <v>81</v>
      </c>
      <c r="BK383" s="229">
        <f>ROUND(I383*H383,2)</f>
        <v>0</v>
      </c>
      <c r="BL383" s="18" t="s">
        <v>157</v>
      </c>
      <c r="BM383" s="228" t="s">
        <v>708</v>
      </c>
    </row>
    <row r="384" s="2" customFormat="1" ht="14.4" customHeight="1">
      <c r="A384" s="39"/>
      <c r="B384" s="40"/>
      <c r="C384" s="217" t="s">
        <v>709</v>
      </c>
      <c r="D384" s="217" t="s">
        <v>153</v>
      </c>
      <c r="E384" s="218" t="s">
        <v>710</v>
      </c>
      <c r="F384" s="219" t="s">
        <v>711</v>
      </c>
      <c r="G384" s="220" t="s">
        <v>539</v>
      </c>
      <c r="H384" s="263"/>
      <c r="I384" s="222"/>
      <c r="J384" s="223">
        <f>ROUND(I384*H384,2)</f>
        <v>0</v>
      </c>
      <c r="K384" s="219" t="s">
        <v>160</v>
      </c>
      <c r="L384" s="45"/>
      <c r="M384" s="224" t="s">
        <v>1</v>
      </c>
      <c r="N384" s="225" t="s">
        <v>38</v>
      </c>
      <c r="O384" s="92"/>
      <c r="P384" s="226">
        <f>O384*H384</f>
        <v>0</v>
      </c>
      <c r="Q384" s="226">
        <v>0</v>
      </c>
      <c r="R384" s="226">
        <f>Q384*H384</f>
        <v>0</v>
      </c>
      <c r="S384" s="226">
        <v>0</v>
      </c>
      <c r="T384" s="227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8" t="s">
        <v>157</v>
      </c>
      <c r="AT384" s="228" t="s">
        <v>153</v>
      </c>
      <c r="AU384" s="228" t="s">
        <v>81</v>
      </c>
      <c r="AY384" s="18" t="s">
        <v>152</v>
      </c>
      <c r="BE384" s="229">
        <f>IF(N384="základní",J384,0)</f>
        <v>0</v>
      </c>
      <c r="BF384" s="229">
        <f>IF(N384="snížená",J384,0)</f>
        <v>0</v>
      </c>
      <c r="BG384" s="229">
        <f>IF(N384="zákl. přenesená",J384,0)</f>
        <v>0</v>
      </c>
      <c r="BH384" s="229">
        <f>IF(N384="sníž. přenesená",J384,0)</f>
        <v>0</v>
      </c>
      <c r="BI384" s="229">
        <f>IF(N384="nulová",J384,0)</f>
        <v>0</v>
      </c>
      <c r="BJ384" s="18" t="s">
        <v>81</v>
      </c>
      <c r="BK384" s="229">
        <f>ROUND(I384*H384,2)</f>
        <v>0</v>
      </c>
      <c r="BL384" s="18" t="s">
        <v>157</v>
      </c>
      <c r="BM384" s="228" t="s">
        <v>712</v>
      </c>
    </row>
    <row r="385" s="12" customFormat="1" ht="25.92" customHeight="1">
      <c r="A385" s="12"/>
      <c r="B385" s="203"/>
      <c r="C385" s="204"/>
      <c r="D385" s="205" t="s">
        <v>72</v>
      </c>
      <c r="E385" s="206" t="s">
        <v>713</v>
      </c>
      <c r="F385" s="206" t="s">
        <v>714</v>
      </c>
      <c r="G385" s="204"/>
      <c r="H385" s="204"/>
      <c r="I385" s="207"/>
      <c r="J385" s="208">
        <f>BK385</f>
        <v>0</v>
      </c>
      <c r="K385" s="204"/>
      <c r="L385" s="209"/>
      <c r="M385" s="210"/>
      <c r="N385" s="211"/>
      <c r="O385" s="211"/>
      <c r="P385" s="212">
        <f>SUM(P386:P414)</f>
        <v>0</v>
      </c>
      <c r="Q385" s="211"/>
      <c r="R385" s="212">
        <f>SUM(R386:R414)</f>
        <v>0</v>
      </c>
      <c r="S385" s="211"/>
      <c r="T385" s="213">
        <f>SUM(T386:T414)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14" t="s">
        <v>81</v>
      </c>
      <c r="AT385" s="215" t="s">
        <v>72</v>
      </c>
      <c r="AU385" s="215" t="s">
        <v>73</v>
      </c>
      <c r="AY385" s="214" t="s">
        <v>152</v>
      </c>
      <c r="BK385" s="216">
        <f>SUM(BK386:BK414)</f>
        <v>0</v>
      </c>
    </row>
    <row r="386" s="2" customFormat="1" ht="24.15" customHeight="1">
      <c r="A386" s="39"/>
      <c r="B386" s="40"/>
      <c r="C386" s="217" t="s">
        <v>715</v>
      </c>
      <c r="D386" s="217" t="s">
        <v>153</v>
      </c>
      <c r="E386" s="218" t="s">
        <v>716</v>
      </c>
      <c r="F386" s="219" t="s">
        <v>717</v>
      </c>
      <c r="G386" s="220" t="s">
        <v>399</v>
      </c>
      <c r="H386" s="221">
        <v>9</v>
      </c>
      <c r="I386" s="222"/>
      <c r="J386" s="223">
        <f>ROUND(I386*H386,2)</f>
        <v>0</v>
      </c>
      <c r="K386" s="219" t="s">
        <v>1</v>
      </c>
      <c r="L386" s="45"/>
      <c r="M386" s="224" t="s">
        <v>1</v>
      </c>
      <c r="N386" s="225" t="s">
        <v>38</v>
      </c>
      <c r="O386" s="92"/>
      <c r="P386" s="226">
        <f>O386*H386</f>
        <v>0</v>
      </c>
      <c r="Q386" s="226">
        <v>0</v>
      </c>
      <c r="R386" s="226">
        <f>Q386*H386</f>
        <v>0</v>
      </c>
      <c r="S386" s="226">
        <v>0</v>
      </c>
      <c r="T386" s="227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8" t="s">
        <v>157</v>
      </c>
      <c r="AT386" s="228" t="s">
        <v>153</v>
      </c>
      <c r="AU386" s="228" t="s">
        <v>81</v>
      </c>
      <c r="AY386" s="18" t="s">
        <v>152</v>
      </c>
      <c r="BE386" s="229">
        <f>IF(N386="základní",J386,0)</f>
        <v>0</v>
      </c>
      <c r="BF386" s="229">
        <f>IF(N386="snížená",J386,0)</f>
        <v>0</v>
      </c>
      <c r="BG386" s="229">
        <f>IF(N386="zákl. přenesená",J386,0)</f>
        <v>0</v>
      </c>
      <c r="BH386" s="229">
        <f>IF(N386="sníž. přenesená",J386,0)</f>
        <v>0</v>
      </c>
      <c r="BI386" s="229">
        <f>IF(N386="nulová",J386,0)</f>
        <v>0</v>
      </c>
      <c r="BJ386" s="18" t="s">
        <v>81</v>
      </c>
      <c r="BK386" s="229">
        <f>ROUND(I386*H386,2)</f>
        <v>0</v>
      </c>
      <c r="BL386" s="18" t="s">
        <v>157</v>
      </c>
      <c r="BM386" s="228" t="s">
        <v>718</v>
      </c>
    </row>
    <row r="387" s="14" customFormat="1">
      <c r="A387" s="14"/>
      <c r="B387" s="241"/>
      <c r="C387" s="242"/>
      <c r="D387" s="232" t="s">
        <v>195</v>
      </c>
      <c r="E387" s="243" t="s">
        <v>1</v>
      </c>
      <c r="F387" s="244" t="s">
        <v>187</v>
      </c>
      <c r="G387" s="242"/>
      <c r="H387" s="245">
        <v>9</v>
      </c>
      <c r="I387" s="246"/>
      <c r="J387" s="242"/>
      <c r="K387" s="242"/>
      <c r="L387" s="247"/>
      <c r="M387" s="248"/>
      <c r="N387" s="249"/>
      <c r="O387" s="249"/>
      <c r="P387" s="249"/>
      <c r="Q387" s="249"/>
      <c r="R387" s="249"/>
      <c r="S387" s="249"/>
      <c r="T387" s="25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1" t="s">
        <v>195</v>
      </c>
      <c r="AU387" s="251" t="s">
        <v>81</v>
      </c>
      <c r="AV387" s="14" t="s">
        <v>83</v>
      </c>
      <c r="AW387" s="14" t="s">
        <v>30</v>
      </c>
      <c r="AX387" s="14" t="s">
        <v>81</v>
      </c>
      <c r="AY387" s="251" t="s">
        <v>152</v>
      </c>
    </row>
    <row r="388" s="2" customFormat="1" ht="24.15" customHeight="1">
      <c r="A388" s="39"/>
      <c r="B388" s="40"/>
      <c r="C388" s="217" t="s">
        <v>719</v>
      </c>
      <c r="D388" s="217" t="s">
        <v>153</v>
      </c>
      <c r="E388" s="218" t="s">
        <v>720</v>
      </c>
      <c r="F388" s="219" t="s">
        <v>721</v>
      </c>
      <c r="G388" s="220" t="s">
        <v>399</v>
      </c>
      <c r="H388" s="221">
        <v>2</v>
      </c>
      <c r="I388" s="222"/>
      <c r="J388" s="223">
        <f>ROUND(I388*H388,2)</f>
        <v>0</v>
      </c>
      <c r="K388" s="219" t="s">
        <v>1</v>
      </c>
      <c r="L388" s="45"/>
      <c r="M388" s="224" t="s">
        <v>1</v>
      </c>
      <c r="N388" s="225" t="s">
        <v>38</v>
      </c>
      <c r="O388" s="92"/>
      <c r="P388" s="226">
        <f>O388*H388</f>
        <v>0</v>
      </c>
      <c r="Q388" s="226">
        <v>0</v>
      </c>
      <c r="R388" s="226">
        <f>Q388*H388</f>
        <v>0</v>
      </c>
      <c r="S388" s="226">
        <v>0</v>
      </c>
      <c r="T388" s="227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8" t="s">
        <v>157</v>
      </c>
      <c r="AT388" s="228" t="s">
        <v>153</v>
      </c>
      <c r="AU388" s="228" t="s">
        <v>81</v>
      </c>
      <c r="AY388" s="18" t="s">
        <v>152</v>
      </c>
      <c r="BE388" s="229">
        <f>IF(N388="základní",J388,0)</f>
        <v>0</v>
      </c>
      <c r="BF388" s="229">
        <f>IF(N388="snížená",J388,0)</f>
        <v>0</v>
      </c>
      <c r="BG388" s="229">
        <f>IF(N388="zákl. přenesená",J388,0)</f>
        <v>0</v>
      </c>
      <c r="BH388" s="229">
        <f>IF(N388="sníž. přenesená",J388,0)</f>
        <v>0</v>
      </c>
      <c r="BI388" s="229">
        <f>IF(N388="nulová",J388,0)</f>
        <v>0</v>
      </c>
      <c r="BJ388" s="18" t="s">
        <v>81</v>
      </c>
      <c r="BK388" s="229">
        <f>ROUND(I388*H388,2)</f>
        <v>0</v>
      </c>
      <c r="BL388" s="18" t="s">
        <v>157</v>
      </c>
      <c r="BM388" s="228" t="s">
        <v>722</v>
      </c>
    </row>
    <row r="389" s="14" customFormat="1">
      <c r="A389" s="14"/>
      <c r="B389" s="241"/>
      <c r="C389" s="242"/>
      <c r="D389" s="232" t="s">
        <v>195</v>
      </c>
      <c r="E389" s="243" t="s">
        <v>1</v>
      </c>
      <c r="F389" s="244" t="s">
        <v>83</v>
      </c>
      <c r="G389" s="242"/>
      <c r="H389" s="245">
        <v>2</v>
      </c>
      <c r="I389" s="246"/>
      <c r="J389" s="242"/>
      <c r="K389" s="242"/>
      <c r="L389" s="247"/>
      <c r="M389" s="248"/>
      <c r="N389" s="249"/>
      <c r="O389" s="249"/>
      <c r="P389" s="249"/>
      <c r="Q389" s="249"/>
      <c r="R389" s="249"/>
      <c r="S389" s="249"/>
      <c r="T389" s="25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1" t="s">
        <v>195</v>
      </c>
      <c r="AU389" s="251" t="s">
        <v>81</v>
      </c>
      <c r="AV389" s="14" t="s">
        <v>83</v>
      </c>
      <c r="AW389" s="14" t="s">
        <v>30</v>
      </c>
      <c r="AX389" s="14" t="s">
        <v>81</v>
      </c>
      <c r="AY389" s="251" t="s">
        <v>152</v>
      </c>
    </row>
    <row r="390" s="2" customFormat="1" ht="24.15" customHeight="1">
      <c r="A390" s="39"/>
      <c r="B390" s="40"/>
      <c r="C390" s="217" t="s">
        <v>723</v>
      </c>
      <c r="D390" s="217" t="s">
        <v>153</v>
      </c>
      <c r="E390" s="218" t="s">
        <v>724</v>
      </c>
      <c r="F390" s="219" t="s">
        <v>725</v>
      </c>
      <c r="G390" s="220" t="s">
        <v>399</v>
      </c>
      <c r="H390" s="221">
        <v>6</v>
      </c>
      <c r="I390" s="222"/>
      <c r="J390" s="223">
        <f>ROUND(I390*H390,2)</f>
        <v>0</v>
      </c>
      <c r="K390" s="219" t="s">
        <v>1</v>
      </c>
      <c r="L390" s="45"/>
      <c r="M390" s="224" t="s">
        <v>1</v>
      </c>
      <c r="N390" s="225" t="s">
        <v>38</v>
      </c>
      <c r="O390" s="92"/>
      <c r="P390" s="226">
        <f>O390*H390</f>
        <v>0</v>
      </c>
      <c r="Q390" s="226">
        <v>0</v>
      </c>
      <c r="R390" s="226">
        <f>Q390*H390</f>
        <v>0</v>
      </c>
      <c r="S390" s="226">
        <v>0</v>
      </c>
      <c r="T390" s="227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8" t="s">
        <v>157</v>
      </c>
      <c r="AT390" s="228" t="s">
        <v>153</v>
      </c>
      <c r="AU390" s="228" t="s">
        <v>81</v>
      </c>
      <c r="AY390" s="18" t="s">
        <v>152</v>
      </c>
      <c r="BE390" s="229">
        <f>IF(N390="základní",J390,0)</f>
        <v>0</v>
      </c>
      <c r="BF390" s="229">
        <f>IF(N390="snížená",J390,0)</f>
        <v>0</v>
      </c>
      <c r="BG390" s="229">
        <f>IF(N390="zákl. přenesená",J390,0)</f>
        <v>0</v>
      </c>
      <c r="BH390" s="229">
        <f>IF(N390="sníž. přenesená",J390,0)</f>
        <v>0</v>
      </c>
      <c r="BI390" s="229">
        <f>IF(N390="nulová",J390,0)</f>
        <v>0</v>
      </c>
      <c r="BJ390" s="18" t="s">
        <v>81</v>
      </c>
      <c r="BK390" s="229">
        <f>ROUND(I390*H390,2)</f>
        <v>0</v>
      </c>
      <c r="BL390" s="18" t="s">
        <v>157</v>
      </c>
      <c r="BM390" s="228" t="s">
        <v>726</v>
      </c>
    </row>
    <row r="391" s="14" customFormat="1">
      <c r="A391" s="14"/>
      <c r="B391" s="241"/>
      <c r="C391" s="242"/>
      <c r="D391" s="232" t="s">
        <v>195</v>
      </c>
      <c r="E391" s="243" t="s">
        <v>1</v>
      </c>
      <c r="F391" s="244" t="s">
        <v>164</v>
      </c>
      <c r="G391" s="242"/>
      <c r="H391" s="245">
        <v>6</v>
      </c>
      <c r="I391" s="246"/>
      <c r="J391" s="242"/>
      <c r="K391" s="242"/>
      <c r="L391" s="247"/>
      <c r="M391" s="248"/>
      <c r="N391" s="249"/>
      <c r="O391" s="249"/>
      <c r="P391" s="249"/>
      <c r="Q391" s="249"/>
      <c r="R391" s="249"/>
      <c r="S391" s="249"/>
      <c r="T391" s="25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1" t="s">
        <v>195</v>
      </c>
      <c r="AU391" s="251" t="s">
        <v>81</v>
      </c>
      <c r="AV391" s="14" t="s">
        <v>83</v>
      </c>
      <c r="AW391" s="14" t="s">
        <v>30</v>
      </c>
      <c r="AX391" s="14" t="s">
        <v>81</v>
      </c>
      <c r="AY391" s="251" t="s">
        <v>152</v>
      </c>
    </row>
    <row r="392" s="2" customFormat="1" ht="24.15" customHeight="1">
      <c r="A392" s="39"/>
      <c r="B392" s="40"/>
      <c r="C392" s="217" t="s">
        <v>727</v>
      </c>
      <c r="D392" s="217" t="s">
        <v>153</v>
      </c>
      <c r="E392" s="218" t="s">
        <v>728</v>
      </c>
      <c r="F392" s="219" t="s">
        <v>729</v>
      </c>
      <c r="G392" s="220" t="s">
        <v>399</v>
      </c>
      <c r="H392" s="221">
        <v>1</v>
      </c>
      <c r="I392" s="222"/>
      <c r="J392" s="223">
        <f>ROUND(I392*H392,2)</f>
        <v>0</v>
      </c>
      <c r="K392" s="219" t="s">
        <v>1</v>
      </c>
      <c r="L392" s="45"/>
      <c r="M392" s="224" t="s">
        <v>1</v>
      </c>
      <c r="N392" s="225" t="s">
        <v>38</v>
      </c>
      <c r="O392" s="92"/>
      <c r="P392" s="226">
        <f>O392*H392</f>
        <v>0</v>
      </c>
      <c r="Q392" s="226">
        <v>0</v>
      </c>
      <c r="R392" s="226">
        <f>Q392*H392</f>
        <v>0</v>
      </c>
      <c r="S392" s="226">
        <v>0</v>
      </c>
      <c r="T392" s="227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8" t="s">
        <v>157</v>
      </c>
      <c r="AT392" s="228" t="s">
        <v>153</v>
      </c>
      <c r="AU392" s="228" t="s">
        <v>81</v>
      </c>
      <c r="AY392" s="18" t="s">
        <v>152</v>
      </c>
      <c r="BE392" s="229">
        <f>IF(N392="základní",J392,0)</f>
        <v>0</v>
      </c>
      <c r="BF392" s="229">
        <f>IF(N392="snížená",J392,0)</f>
        <v>0</v>
      </c>
      <c r="BG392" s="229">
        <f>IF(N392="zákl. přenesená",J392,0)</f>
        <v>0</v>
      </c>
      <c r="BH392" s="229">
        <f>IF(N392="sníž. přenesená",J392,0)</f>
        <v>0</v>
      </c>
      <c r="BI392" s="229">
        <f>IF(N392="nulová",J392,0)</f>
        <v>0</v>
      </c>
      <c r="BJ392" s="18" t="s">
        <v>81</v>
      </c>
      <c r="BK392" s="229">
        <f>ROUND(I392*H392,2)</f>
        <v>0</v>
      </c>
      <c r="BL392" s="18" t="s">
        <v>157</v>
      </c>
      <c r="BM392" s="228" t="s">
        <v>730</v>
      </c>
    </row>
    <row r="393" s="14" customFormat="1">
      <c r="A393" s="14"/>
      <c r="B393" s="241"/>
      <c r="C393" s="242"/>
      <c r="D393" s="232" t="s">
        <v>195</v>
      </c>
      <c r="E393" s="243" t="s">
        <v>1</v>
      </c>
      <c r="F393" s="244" t="s">
        <v>81</v>
      </c>
      <c r="G393" s="242"/>
      <c r="H393" s="245">
        <v>1</v>
      </c>
      <c r="I393" s="246"/>
      <c r="J393" s="242"/>
      <c r="K393" s="242"/>
      <c r="L393" s="247"/>
      <c r="M393" s="248"/>
      <c r="N393" s="249"/>
      <c r="O393" s="249"/>
      <c r="P393" s="249"/>
      <c r="Q393" s="249"/>
      <c r="R393" s="249"/>
      <c r="S393" s="249"/>
      <c r="T393" s="25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1" t="s">
        <v>195</v>
      </c>
      <c r="AU393" s="251" t="s">
        <v>81</v>
      </c>
      <c r="AV393" s="14" t="s">
        <v>83</v>
      </c>
      <c r="AW393" s="14" t="s">
        <v>30</v>
      </c>
      <c r="AX393" s="14" t="s">
        <v>81</v>
      </c>
      <c r="AY393" s="251" t="s">
        <v>152</v>
      </c>
    </row>
    <row r="394" s="2" customFormat="1" ht="24.15" customHeight="1">
      <c r="A394" s="39"/>
      <c r="B394" s="40"/>
      <c r="C394" s="217" t="s">
        <v>731</v>
      </c>
      <c r="D394" s="217" t="s">
        <v>153</v>
      </c>
      <c r="E394" s="218" t="s">
        <v>732</v>
      </c>
      <c r="F394" s="219" t="s">
        <v>733</v>
      </c>
      <c r="G394" s="220" t="s">
        <v>399</v>
      </c>
      <c r="H394" s="221">
        <v>1</v>
      </c>
      <c r="I394" s="222"/>
      <c r="J394" s="223">
        <f>ROUND(I394*H394,2)</f>
        <v>0</v>
      </c>
      <c r="K394" s="219" t="s">
        <v>1</v>
      </c>
      <c r="L394" s="45"/>
      <c r="M394" s="224" t="s">
        <v>1</v>
      </c>
      <c r="N394" s="225" t="s">
        <v>38</v>
      </c>
      <c r="O394" s="92"/>
      <c r="P394" s="226">
        <f>O394*H394</f>
        <v>0</v>
      </c>
      <c r="Q394" s="226">
        <v>0</v>
      </c>
      <c r="R394" s="226">
        <f>Q394*H394</f>
        <v>0</v>
      </c>
      <c r="S394" s="226">
        <v>0</v>
      </c>
      <c r="T394" s="227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8" t="s">
        <v>157</v>
      </c>
      <c r="AT394" s="228" t="s">
        <v>153</v>
      </c>
      <c r="AU394" s="228" t="s">
        <v>81</v>
      </c>
      <c r="AY394" s="18" t="s">
        <v>152</v>
      </c>
      <c r="BE394" s="229">
        <f>IF(N394="základní",J394,0)</f>
        <v>0</v>
      </c>
      <c r="BF394" s="229">
        <f>IF(N394="snížená",J394,0)</f>
        <v>0</v>
      </c>
      <c r="BG394" s="229">
        <f>IF(N394="zákl. přenesená",J394,0)</f>
        <v>0</v>
      </c>
      <c r="BH394" s="229">
        <f>IF(N394="sníž. přenesená",J394,0)</f>
        <v>0</v>
      </c>
      <c r="BI394" s="229">
        <f>IF(N394="nulová",J394,0)</f>
        <v>0</v>
      </c>
      <c r="BJ394" s="18" t="s">
        <v>81</v>
      </c>
      <c r="BK394" s="229">
        <f>ROUND(I394*H394,2)</f>
        <v>0</v>
      </c>
      <c r="BL394" s="18" t="s">
        <v>157</v>
      </c>
      <c r="BM394" s="228" t="s">
        <v>734</v>
      </c>
    </row>
    <row r="395" s="14" customFormat="1">
      <c r="A395" s="14"/>
      <c r="B395" s="241"/>
      <c r="C395" s="242"/>
      <c r="D395" s="232" t="s">
        <v>195</v>
      </c>
      <c r="E395" s="243" t="s">
        <v>1</v>
      </c>
      <c r="F395" s="244" t="s">
        <v>81</v>
      </c>
      <c r="G395" s="242"/>
      <c r="H395" s="245">
        <v>1</v>
      </c>
      <c r="I395" s="246"/>
      <c r="J395" s="242"/>
      <c r="K395" s="242"/>
      <c r="L395" s="247"/>
      <c r="M395" s="248"/>
      <c r="N395" s="249"/>
      <c r="O395" s="249"/>
      <c r="P395" s="249"/>
      <c r="Q395" s="249"/>
      <c r="R395" s="249"/>
      <c r="S395" s="249"/>
      <c r="T395" s="25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1" t="s">
        <v>195</v>
      </c>
      <c r="AU395" s="251" t="s">
        <v>81</v>
      </c>
      <c r="AV395" s="14" t="s">
        <v>83</v>
      </c>
      <c r="AW395" s="14" t="s">
        <v>30</v>
      </c>
      <c r="AX395" s="14" t="s">
        <v>81</v>
      </c>
      <c r="AY395" s="251" t="s">
        <v>152</v>
      </c>
    </row>
    <row r="396" s="2" customFormat="1" ht="24.15" customHeight="1">
      <c r="A396" s="39"/>
      <c r="B396" s="40"/>
      <c r="C396" s="217" t="s">
        <v>347</v>
      </c>
      <c r="D396" s="217" t="s">
        <v>153</v>
      </c>
      <c r="E396" s="218" t="s">
        <v>735</v>
      </c>
      <c r="F396" s="219" t="s">
        <v>736</v>
      </c>
      <c r="G396" s="220" t="s">
        <v>399</v>
      </c>
      <c r="H396" s="221">
        <v>1</v>
      </c>
      <c r="I396" s="222"/>
      <c r="J396" s="223">
        <f>ROUND(I396*H396,2)</f>
        <v>0</v>
      </c>
      <c r="K396" s="219" t="s">
        <v>1</v>
      </c>
      <c r="L396" s="45"/>
      <c r="M396" s="224" t="s">
        <v>1</v>
      </c>
      <c r="N396" s="225" t="s">
        <v>38</v>
      </c>
      <c r="O396" s="92"/>
      <c r="P396" s="226">
        <f>O396*H396</f>
        <v>0</v>
      </c>
      <c r="Q396" s="226">
        <v>0</v>
      </c>
      <c r="R396" s="226">
        <f>Q396*H396</f>
        <v>0</v>
      </c>
      <c r="S396" s="226">
        <v>0</v>
      </c>
      <c r="T396" s="227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8" t="s">
        <v>157</v>
      </c>
      <c r="AT396" s="228" t="s">
        <v>153</v>
      </c>
      <c r="AU396" s="228" t="s">
        <v>81</v>
      </c>
      <c r="AY396" s="18" t="s">
        <v>152</v>
      </c>
      <c r="BE396" s="229">
        <f>IF(N396="základní",J396,0)</f>
        <v>0</v>
      </c>
      <c r="BF396" s="229">
        <f>IF(N396="snížená",J396,0)</f>
        <v>0</v>
      </c>
      <c r="BG396" s="229">
        <f>IF(N396="zákl. přenesená",J396,0)</f>
        <v>0</v>
      </c>
      <c r="BH396" s="229">
        <f>IF(N396="sníž. přenesená",J396,0)</f>
        <v>0</v>
      </c>
      <c r="BI396" s="229">
        <f>IF(N396="nulová",J396,0)</f>
        <v>0</v>
      </c>
      <c r="BJ396" s="18" t="s">
        <v>81</v>
      </c>
      <c r="BK396" s="229">
        <f>ROUND(I396*H396,2)</f>
        <v>0</v>
      </c>
      <c r="BL396" s="18" t="s">
        <v>157</v>
      </c>
      <c r="BM396" s="228" t="s">
        <v>737</v>
      </c>
    </row>
    <row r="397" s="14" customFormat="1">
      <c r="A397" s="14"/>
      <c r="B397" s="241"/>
      <c r="C397" s="242"/>
      <c r="D397" s="232" t="s">
        <v>195</v>
      </c>
      <c r="E397" s="243" t="s">
        <v>1</v>
      </c>
      <c r="F397" s="244" t="s">
        <v>81</v>
      </c>
      <c r="G397" s="242"/>
      <c r="H397" s="245">
        <v>1</v>
      </c>
      <c r="I397" s="246"/>
      <c r="J397" s="242"/>
      <c r="K397" s="242"/>
      <c r="L397" s="247"/>
      <c r="M397" s="248"/>
      <c r="N397" s="249"/>
      <c r="O397" s="249"/>
      <c r="P397" s="249"/>
      <c r="Q397" s="249"/>
      <c r="R397" s="249"/>
      <c r="S397" s="249"/>
      <c r="T397" s="25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1" t="s">
        <v>195</v>
      </c>
      <c r="AU397" s="251" t="s">
        <v>81</v>
      </c>
      <c r="AV397" s="14" t="s">
        <v>83</v>
      </c>
      <c r="AW397" s="14" t="s">
        <v>30</v>
      </c>
      <c r="AX397" s="14" t="s">
        <v>81</v>
      </c>
      <c r="AY397" s="251" t="s">
        <v>152</v>
      </c>
    </row>
    <row r="398" s="2" customFormat="1" ht="24.15" customHeight="1">
      <c r="A398" s="39"/>
      <c r="B398" s="40"/>
      <c r="C398" s="217" t="s">
        <v>738</v>
      </c>
      <c r="D398" s="217" t="s">
        <v>153</v>
      </c>
      <c r="E398" s="218" t="s">
        <v>739</v>
      </c>
      <c r="F398" s="219" t="s">
        <v>740</v>
      </c>
      <c r="G398" s="220" t="s">
        <v>399</v>
      </c>
      <c r="H398" s="221">
        <v>5</v>
      </c>
      <c r="I398" s="222"/>
      <c r="J398" s="223">
        <f>ROUND(I398*H398,2)</f>
        <v>0</v>
      </c>
      <c r="K398" s="219" t="s">
        <v>1</v>
      </c>
      <c r="L398" s="45"/>
      <c r="M398" s="224" t="s">
        <v>1</v>
      </c>
      <c r="N398" s="225" t="s">
        <v>38</v>
      </c>
      <c r="O398" s="92"/>
      <c r="P398" s="226">
        <f>O398*H398</f>
        <v>0</v>
      </c>
      <c r="Q398" s="226">
        <v>0</v>
      </c>
      <c r="R398" s="226">
        <f>Q398*H398</f>
        <v>0</v>
      </c>
      <c r="S398" s="226">
        <v>0</v>
      </c>
      <c r="T398" s="227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8" t="s">
        <v>157</v>
      </c>
      <c r="AT398" s="228" t="s">
        <v>153</v>
      </c>
      <c r="AU398" s="228" t="s">
        <v>81</v>
      </c>
      <c r="AY398" s="18" t="s">
        <v>152</v>
      </c>
      <c r="BE398" s="229">
        <f>IF(N398="základní",J398,0)</f>
        <v>0</v>
      </c>
      <c r="BF398" s="229">
        <f>IF(N398="snížená",J398,0)</f>
        <v>0</v>
      </c>
      <c r="BG398" s="229">
        <f>IF(N398="zákl. přenesená",J398,0)</f>
        <v>0</v>
      </c>
      <c r="BH398" s="229">
        <f>IF(N398="sníž. přenesená",J398,0)</f>
        <v>0</v>
      </c>
      <c r="BI398" s="229">
        <f>IF(N398="nulová",J398,0)</f>
        <v>0</v>
      </c>
      <c r="BJ398" s="18" t="s">
        <v>81</v>
      </c>
      <c r="BK398" s="229">
        <f>ROUND(I398*H398,2)</f>
        <v>0</v>
      </c>
      <c r="BL398" s="18" t="s">
        <v>157</v>
      </c>
      <c r="BM398" s="228" t="s">
        <v>741</v>
      </c>
    </row>
    <row r="399" s="14" customFormat="1">
      <c r="A399" s="14"/>
      <c r="B399" s="241"/>
      <c r="C399" s="242"/>
      <c r="D399" s="232" t="s">
        <v>195</v>
      </c>
      <c r="E399" s="243" t="s">
        <v>1</v>
      </c>
      <c r="F399" s="244" t="s">
        <v>168</v>
      </c>
      <c r="G399" s="242"/>
      <c r="H399" s="245">
        <v>5</v>
      </c>
      <c r="I399" s="246"/>
      <c r="J399" s="242"/>
      <c r="K399" s="242"/>
      <c r="L399" s="247"/>
      <c r="M399" s="248"/>
      <c r="N399" s="249"/>
      <c r="O399" s="249"/>
      <c r="P399" s="249"/>
      <c r="Q399" s="249"/>
      <c r="R399" s="249"/>
      <c r="S399" s="249"/>
      <c r="T399" s="25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1" t="s">
        <v>195</v>
      </c>
      <c r="AU399" s="251" t="s">
        <v>81</v>
      </c>
      <c r="AV399" s="14" t="s">
        <v>83</v>
      </c>
      <c r="AW399" s="14" t="s">
        <v>30</v>
      </c>
      <c r="AX399" s="14" t="s">
        <v>81</v>
      </c>
      <c r="AY399" s="251" t="s">
        <v>152</v>
      </c>
    </row>
    <row r="400" s="2" customFormat="1" ht="24.15" customHeight="1">
      <c r="A400" s="39"/>
      <c r="B400" s="40"/>
      <c r="C400" s="217" t="s">
        <v>351</v>
      </c>
      <c r="D400" s="217" t="s">
        <v>153</v>
      </c>
      <c r="E400" s="218" t="s">
        <v>742</v>
      </c>
      <c r="F400" s="219" t="s">
        <v>743</v>
      </c>
      <c r="G400" s="220" t="s">
        <v>399</v>
      </c>
      <c r="H400" s="221">
        <v>18</v>
      </c>
      <c r="I400" s="222"/>
      <c r="J400" s="223">
        <f>ROUND(I400*H400,2)</f>
        <v>0</v>
      </c>
      <c r="K400" s="219" t="s">
        <v>1</v>
      </c>
      <c r="L400" s="45"/>
      <c r="M400" s="224" t="s">
        <v>1</v>
      </c>
      <c r="N400" s="225" t="s">
        <v>38</v>
      </c>
      <c r="O400" s="92"/>
      <c r="P400" s="226">
        <f>O400*H400</f>
        <v>0</v>
      </c>
      <c r="Q400" s="226">
        <v>0</v>
      </c>
      <c r="R400" s="226">
        <f>Q400*H400</f>
        <v>0</v>
      </c>
      <c r="S400" s="226">
        <v>0</v>
      </c>
      <c r="T400" s="227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28" t="s">
        <v>157</v>
      </c>
      <c r="AT400" s="228" t="s">
        <v>153</v>
      </c>
      <c r="AU400" s="228" t="s">
        <v>81</v>
      </c>
      <c r="AY400" s="18" t="s">
        <v>152</v>
      </c>
      <c r="BE400" s="229">
        <f>IF(N400="základní",J400,0)</f>
        <v>0</v>
      </c>
      <c r="BF400" s="229">
        <f>IF(N400="snížená",J400,0)</f>
        <v>0</v>
      </c>
      <c r="BG400" s="229">
        <f>IF(N400="zákl. přenesená",J400,0)</f>
        <v>0</v>
      </c>
      <c r="BH400" s="229">
        <f>IF(N400="sníž. přenesená",J400,0)</f>
        <v>0</v>
      </c>
      <c r="BI400" s="229">
        <f>IF(N400="nulová",J400,0)</f>
        <v>0</v>
      </c>
      <c r="BJ400" s="18" t="s">
        <v>81</v>
      </c>
      <c r="BK400" s="229">
        <f>ROUND(I400*H400,2)</f>
        <v>0</v>
      </c>
      <c r="BL400" s="18" t="s">
        <v>157</v>
      </c>
      <c r="BM400" s="228" t="s">
        <v>744</v>
      </c>
    </row>
    <row r="401" s="14" customFormat="1">
      <c r="A401" s="14"/>
      <c r="B401" s="241"/>
      <c r="C401" s="242"/>
      <c r="D401" s="232" t="s">
        <v>195</v>
      </c>
      <c r="E401" s="243" t="s">
        <v>1</v>
      </c>
      <c r="F401" s="244" t="s">
        <v>235</v>
      </c>
      <c r="G401" s="242"/>
      <c r="H401" s="245">
        <v>18</v>
      </c>
      <c r="I401" s="246"/>
      <c r="J401" s="242"/>
      <c r="K401" s="242"/>
      <c r="L401" s="247"/>
      <c r="M401" s="248"/>
      <c r="N401" s="249"/>
      <c r="O401" s="249"/>
      <c r="P401" s="249"/>
      <c r="Q401" s="249"/>
      <c r="R401" s="249"/>
      <c r="S401" s="249"/>
      <c r="T401" s="25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1" t="s">
        <v>195</v>
      </c>
      <c r="AU401" s="251" t="s">
        <v>81</v>
      </c>
      <c r="AV401" s="14" t="s">
        <v>83</v>
      </c>
      <c r="AW401" s="14" t="s">
        <v>30</v>
      </c>
      <c r="AX401" s="14" t="s">
        <v>81</v>
      </c>
      <c r="AY401" s="251" t="s">
        <v>152</v>
      </c>
    </row>
    <row r="402" s="2" customFormat="1" ht="24.15" customHeight="1">
      <c r="A402" s="39"/>
      <c r="B402" s="40"/>
      <c r="C402" s="217" t="s">
        <v>745</v>
      </c>
      <c r="D402" s="217" t="s">
        <v>153</v>
      </c>
      <c r="E402" s="218" t="s">
        <v>746</v>
      </c>
      <c r="F402" s="219" t="s">
        <v>747</v>
      </c>
      <c r="G402" s="220" t="s">
        <v>399</v>
      </c>
      <c r="H402" s="221">
        <v>1</v>
      </c>
      <c r="I402" s="222"/>
      <c r="J402" s="223">
        <f>ROUND(I402*H402,2)</f>
        <v>0</v>
      </c>
      <c r="K402" s="219" t="s">
        <v>1</v>
      </c>
      <c r="L402" s="45"/>
      <c r="M402" s="224" t="s">
        <v>1</v>
      </c>
      <c r="N402" s="225" t="s">
        <v>38</v>
      </c>
      <c r="O402" s="92"/>
      <c r="P402" s="226">
        <f>O402*H402</f>
        <v>0</v>
      </c>
      <c r="Q402" s="226">
        <v>0</v>
      </c>
      <c r="R402" s="226">
        <f>Q402*H402</f>
        <v>0</v>
      </c>
      <c r="S402" s="226">
        <v>0</v>
      </c>
      <c r="T402" s="22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8" t="s">
        <v>157</v>
      </c>
      <c r="AT402" s="228" t="s">
        <v>153</v>
      </c>
      <c r="AU402" s="228" t="s">
        <v>81</v>
      </c>
      <c r="AY402" s="18" t="s">
        <v>152</v>
      </c>
      <c r="BE402" s="229">
        <f>IF(N402="základní",J402,0)</f>
        <v>0</v>
      </c>
      <c r="BF402" s="229">
        <f>IF(N402="snížená",J402,0)</f>
        <v>0</v>
      </c>
      <c r="BG402" s="229">
        <f>IF(N402="zákl. přenesená",J402,0)</f>
        <v>0</v>
      </c>
      <c r="BH402" s="229">
        <f>IF(N402="sníž. přenesená",J402,0)</f>
        <v>0</v>
      </c>
      <c r="BI402" s="229">
        <f>IF(N402="nulová",J402,0)</f>
        <v>0</v>
      </c>
      <c r="BJ402" s="18" t="s">
        <v>81</v>
      </c>
      <c r="BK402" s="229">
        <f>ROUND(I402*H402,2)</f>
        <v>0</v>
      </c>
      <c r="BL402" s="18" t="s">
        <v>157</v>
      </c>
      <c r="BM402" s="228" t="s">
        <v>748</v>
      </c>
    </row>
    <row r="403" s="14" customFormat="1">
      <c r="A403" s="14"/>
      <c r="B403" s="241"/>
      <c r="C403" s="242"/>
      <c r="D403" s="232" t="s">
        <v>195</v>
      </c>
      <c r="E403" s="243" t="s">
        <v>1</v>
      </c>
      <c r="F403" s="244" t="s">
        <v>81</v>
      </c>
      <c r="G403" s="242"/>
      <c r="H403" s="245">
        <v>1</v>
      </c>
      <c r="I403" s="246"/>
      <c r="J403" s="242"/>
      <c r="K403" s="242"/>
      <c r="L403" s="247"/>
      <c r="M403" s="248"/>
      <c r="N403" s="249"/>
      <c r="O403" s="249"/>
      <c r="P403" s="249"/>
      <c r="Q403" s="249"/>
      <c r="R403" s="249"/>
      <c r="S403" s="249"/>
      <c r="T403" s="25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1" t="s">
        <v>195</v>
      </c>
      <c r="AU403" s="251" t="s">
        <v>81</v>
      </c>
      <c r="AV403" s="14" t="s">
        <v>83</v>
      </c>
      <c r="AW403" s="14" t="s">
        <v>30</v>
      </c>
      <c r="AX403" s="14" t="s">
        <v>81</v>
      </c>
      <c r="AY403" s="251" t="s">
        <v>152</v>
      </c>
    </row>
    <row r="404" s="2" customFormat="1" ht="24.15" customHeight="1">
      <c r="A404" s="39"/>
      <c r="B404" s="40"/>
      <c r="C404" s="217" t="s">
        <v>749</v>
      </c>
      <c r="D404" s="217" t="s">
        <v>153</v>
      </c>
      <c r="E404" s="218" t="s">
        <v>750</v>
      </c>
      <c r="F404" s="219" t="s">
        <v>751</v>
      </c>
      <c r="G404" s="220" t="s">
        <v>202</v>
      </c>
      <c r="H404" s="221">
        <v>77.25</v>
      </c>
      <c r="I404" s="222"/>
      <c r="J404" s="223">
        <f>ROUND(I404*H404,2)</f>
        <v>0</v>
      </c>
      <c r="K404" s="219" t="s">
        <v>1</v>
      </c>
      <c r="L404" s="45"/>
      <c r="M404" s="224" t="s">
        <v>1</v>
      </c>
      <c r="N404" s="225" t="s">
        <v>38</v>
      </c>
      <c r="O404" s="92"/>
      <c r="P404" s="226">
        <f>O404*H404</f>
        <v>0</v>
      </c>
      <c r="Q404" s="226">
        <v>0</v>
      </c>
      <c r="R404" s="226">
        <f>Q404*H404</f>
        <v>0</v>
      </c>
      <c r="S404" s="226">
        <v>0</v>
      </c>
      <c r="T404" s="227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8" t="s">
        <v>157</v>
      </c>
      <c r="AT404" s="228" t="s">
        <v>153</v>
      </c>
      <c r="AU404" s="228" t="s">
        <v>81</v>
      </c>
      <c r="AY404" s="18" t="s">
        <v>152</v>
      </c>
      <c r="BE404" s="229">
        <f>IF(N404="základní",J404,0)</f>
        <v>0</v>
      </c>
      <c r="BF404" s="229">
        <f>IF(N404="snížená",J404,0)</f>
        <v>0</v>
      </c>
      <c r="BG404" s="229">
        <f>IF(N404="zákl. přenesená",J404,0)</f>
        <v>0</v>
      </c>
      <c r="BH404" s="229">
        <f>IF(N404="sníž. přenesená",J404,0)</f>
        <v>0</v>
      </c>
      <c r="BI404" s="229">
        <f>IF(N404="nulová",J404,0)</f>
        <v>0</v>
      </c>
      <c r="BJ404" s="18" t="s">
        <v>81</v>
      </c>
      <c r="BK404" s="229">
        <f>ROUND(I404*H404,2)</f>
        <v>0</v>
      </c>
      <c r="BL404" s="18" t="s">
        <v>157</v>
      </c>
      <c r="BM404" s="228" t="s">
        <v>752</v>
      </c>
    </row>
    <row r="405" s="13" customFormat="1">
      <c r="A405" s="13"/>
      <c r="B405" s="230"/>
      <c r="C405" s="231"/>
      <c r="D405" s="232" t="s">
        <v>195</v>
      </c>
      <c r="E405" s="233" t="s">
        <v>1</v>
      </c>
      <c r="F405" s="234" t="s">
        <v>753</v>
      </c>
      <c r="G405" s="231"/>
      <c r="H405" s="233" t="s">
        <v>1</v>
      </c>
      <c r="I405" s="235"/>
      <c r="J405" s="231"/>
      <c r="K405" s="231"/>
      <c r="L405" s="236"/>
      <c r="M405" s="237"/>
      <c r="N405" s="238"/>
      <c r="O405" s="238"/>
      <c r="P405" s="238"/>
      <c r="Q405" s="238"/>
      <c r="R405" s="238"/>
      <c r="S405" s="238"/>
      <c r="T405" s="23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0" t="s">
        <v>195</v>
      </c>
      <c r="AU405" s="240" t="s">
        <v>81</v>
      </c>
      <c r="AV405" s="13" t="s">
        <v>81</v>
      </c>
      <c r="AW405" s="13" t="s">
        <v>30</v>
      </c>
      <c r="AX405" s="13" t="s">
        <v>73</v>
      </c>
      <c r="AY405" s="240" t="s">
        <v>152</v>
      </c>
    </row>
    <row r="406" s="14" customFormat="1">
      <c r="A406" s="14"/>
      <c r="B406" s="241"/>
      <c r="C406" s="242"/>
      <c r="D406" s="232" t="s">
        <v>195</v>
      </c>
      <c r="E406" s="243" t="s">
        <v>1</v>
      </c>
      <c r="F406" s="244" t="s">
        <v>754</v>
      </c>
      <c r="G406" s="242"/>
      <c r="H406" s="245">
        <v>23.100000000000001</v>
      </c>
      <c r="I406" s="246"/>
      <c r="J406" s="242"/>
      <c r="K406" s="242"/>
      <c r="L406" s="247"/>
      <c r="M406" s="248"/>
      <c r="N406" s="249"/>
      <c r="O406" s="249"/>
      <c r="P406" s="249"/>
      <c r="Q406" s="249"/>
      <c r="R406" s="249"/>
      <c r="S406" s="249"/>
      <c r="T406" s="25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1" t="s">
        <v>195</v>
      </c>
      <c r="AU406" s="251" t="s">
        <v>81</v>
      </c>
      <c r="AV406" s="14" t="s">
        <v>83</v>
      </c>
      <c r="AW406" s="14" t="s">
        <v>30</v>
      </c>
      <c r="AX406" s="14" t="s">
        <v>73</v>
      </c>
      <c r="AY406" s="251" t="s">
        <v>152</v>
      </c>
    </row>
    <row r="407" s="14" customFormat="1">
      <c r="A407" s="14"/>
      <c r="B407" s="241"/>
      <c r="C407" s="242"/>
      <c r="D407" s="232" t="s">
        <v>195</v>
      </c>
      <c r="E407" s="243" t="s">
        <v>1</v>
      </c>
      <c r="F407" s="244" t="s">
        <v>755</v>
      </c>
      <c r="G407" s="242"/>
      <c r="H407" s="245">
        <v>9</v>
      </c>
      <c r="I407" s="246"/>
      <c r="J407" s="242"/>
      <c r="K407" s="242"/>
      <c r="L407" s="247"/>
      <c r="M407" s="248"/>
      <c r="N407" s="249"/>
      <c r="O407" s="249"/>
      <c r="P407" s="249"/>
      <c r="Q407" s="249"/>
      <c r="R407" s="249"/>
      <c r="S407" s="249"/>
      <c r="T407" s="250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1" t="s">
        <v>195</v>
      </c>
      <c r="AU407" s="251" t="s">
        <v>81</v>
      </c>
      <c r="AV407" s="14" t="s">
        <v>83</v>
      </c>
      <c r="AW407" s="14" t="s">
        <v>30</v>
      </c>
      <c r="AX407" s="14" t="s">
        <v>73</v>
      </c>
      <c r="AY407" s="251" t="s">
        <v>152</v>
      </c>
    </row>
    <row r="408" s="14" customFormat="1">
      <c r="A408" s="14"/>
      <c r="B408" s="241"/>
      <c r="C408" s="242"/>
      <c r="D408" s="232" t="s">
        <v>195</v>
      </c>
      <c r="E408" s="243" t="s">
        <v>1</v>
      </c>
      <c r="F408" s="244" t="s">
        <v>756</v>
      </c>
      <c r="G408" s="242"/>
      <c r="H408" s="245">
        <v>3</v>
      </c>
      <c r="I408" s="246"/>
      <c r="J408" s="242"/>
      <c r="K408" s="242"/>
      <c r="L408" s="247"/>
      <c r="M408" s="248"/>
      <c r="N408" s="249"/>
      <c r="O408" s="249"/>
      <c r="P408" s="249"/>
      <c r="Q408" s="249"/>
      <c r="R408" s="249"/>
      <c r="S408" s="249"/>
      <c r="T408" s="25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1" t="s">
        <v>195</v>
      </c>
      <c r="AU408" s="251" t="s">
        <v>81</v>
      </c>
      <c r="AV408" s="14" t="s">
        <v>83</v>
      </c>
      <c r="AW408" s="14" t="s">
        <v>30</v>
      </c>
      <c r="AX408" s="14" t="s">
        <v>73</v>
      </c>
      <c r="AY408" s="251" t="s">
        <v>152</v>
      </c>
    </row>
    <row r="409" s="14" customFormat="1">
      <c r="A409" s="14"/>
      <c r="B409" s="241"/>
      <c r="C409" s="242"/>
      <c r="D409" s="232" t="s">
        <v>195</v>
      </c>
      <c r="E409" s="243" t="s">
        <v>1</v>
      </c>
      <c r="F409" s="244" t="s">
        <v>757</v>
      </c>
      <c r="G409" s="242"/>
      <c r="H409" s="245">
        <v>9</v>
      </c>
      <c r="I409" s="246"/>
      <c r="J409" s="242"/>
      <c r="K409" s="242"/>
      <c r="L409" s="247"/>
      <c r="M409" s="248"/>
      <c r="N409" s="249"/>
      <c r="O409" s="249"/>
      <c r="P409" s="249"/>
      <c r="Q409" s="249"/>
      <c r="R409" s="249"/>
      <c r="S409" s="249"/>
      <c r="T409" s="250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1" t="s">
        <v>195</v>
      </c>
      <c r="AU409" s="251" t="s">
        <v>81</v>
      </c>
      <c r="AV409" s="14" t="s">
        <v>83</v>
      </c>
      <c r="AW409" s="14" t="s">
        <v>30</v>
      </c>
      <c r="AX409" s="14" t="s">
        <v>73</v>
      </c>
      <c r="AY409" s="251" t="s">
        <v>152</v>
      </c>
    </row>
    <row r="410" s="14" customFormat="1">
      <c r="A410" s="14"/>
      <c r="B410" s="241"/>
      <c r="C410" s="242"/>
      <c r="D410" s="232" t="s">
        <v>195</v>
      </c>
      <c r="E410" s="243" t="s">
        <v>1</v>
      </c>
      <c r="F410" s="244" t="s">
        <v>758</v>
      </c>
      <c r="G410" s="242"/>
      <c r="H410" s="245">
        <v>32.399999999999999</v>
      </c>
      <c r="I410" s="246"/>
      <c r="J410" s="242"/>
      <c r="K410" s="242"/>
      <c r="L410" s="247"/>
      <c r="M410" s="248"/>
      <c r="N410" s="249"/>
      <c r="O410" s="249"/>
      <c r="P410" s="249"/>
      <c r="Q410" s="249"/>
      <c r="R410" s="249"/>
      <c r="S410" s="249"/>
      <c r="T410" s="25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1" t="s">
        <v>195</v>
      </c>
      <c r="AU410" s="251" t="s">
        <v>81</v>
      </c>
      <c r="AV410" s="14" t="s">
        <v>83</v>
      </c>
      <c r="AW410" s="14" t="s">
        <v>30</v>
      </c>
      <c r="AX410" s="14" t="s">
        <v>73</v>
      </c>
      <c r="AY410" s="251" t="s">
        <v>152</v>
      </c>
    </row>
    <row r="411" s="14" customFormat="1">
      <c r="A411" s="14"/>
      <c r="B411" s="241"/>
      <c r="C411" s="242"/>
      <c r="D411" s="232" t="s">
        <v>195</v>
      </c>
      <c r="E411" s="243" t="s">
        <v>1</v>
      </c>
      <c r="F411" s="244" t="s">
        <v>759</v>
      </c>
      <c r="G411" s="242"/>
      <c r="H411" s="245">
        <v>0.75</v>
      </c>
      <c r="I411" s="246"/>
      <c r="J411" s="242"/>
      <c r="K411" s="242"/>
      <c r="L411" s="247"/>
      <c r="M411" s="248"/>
      <c r="N411" s="249"/>
      <c r="O411" s="249"/>
      <c r="P411" s="249"/>
      <c r="Q411" s="249"/>
      <c r="R411" s="249"/>
      <c r="S411" s="249"/>
      <c r="T411" s="250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1" t="s">
        <v>195</v>
      </c>
      <c r="AU411" s="251" t="s">
        <v>81</v>
      </c>
      <c r="AV411" s="14" t="s">
        <v>83</v>
      </c>
      <c r="AW411" s="14" t="s">
        <v>30</v>
      </c>
      <c r="AX411" s="14" t="s">
        <v>73</v>
      </c>
      <c r="AY411" s="251" t="s">
        <v>152</v>
      </c>
    </row>
    <row r="412" s="15" customFormat="1">
      <c r="A412" s="15"/>
      <c r="B412" s="252"/>
      <c r="C412" s="253"/>
      <c r="D412" s="232" t="s">
        <v>195</v>
      </c>
      <c r="E412" s="254" t="s">
        <v>1</v>
      </c>
      <c r="F412" s="255" t="s">
        <v>218</v>
      </c>
      <c r="G412" s="253"/>
      <c r="H412" s="256">
        <v>77.25</v>
      </c>
      <c r="I412" s="257"/>
      <c r="J412" s="253"/>
      <c r="K412" s="253"/>
      <c r="L412" s="258"/>
      <c r="M412" s="259"/>
      <c r="N412" s="260"/>
      <c r="O412" s="260"/>
      <c r="P412" s="260"/>
      <c r="Q412" s="260"/>
      <c r="R412" s="260"/>
      <c r="S412" s="260"/>
      <c r="T412" s="261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2" t="s">
        <v>195</v>
      </c>
      <c r="AU412" s="262" t="s">
        <v>81</v>
      </c>
      <c r="AV412" s="15" t="s">
        <v>157</v>
      </c>
      <c r="AW412" s="15" t="s">
        <v>30</v>
      </c>
      <c r="AX412" s="15" t="s">
        <v>81</v>
      </c>
      <c r="AY412" s="262" t="s">
        <v>152</v>
      </c>
    </row>
    <row r="413" s="2" customFormat="1" ht="14.4" customHeight="1">
      <c r="A413" s="39"/>
      <c r="B413" s="40"/>
      <c r="C413" s="217" t="s">
        <v>760</v>
      </c>
      <c r="D413" s="217" t="s">
        <v>153</v>
      </c>
      <c r="E413" s="218" t="s">
        <v>761</v>
      </c>
      <c r="F413" s="219" t="s">
        <v>762</v>
      </c>
      <c r="G413" s="220" t="s">
        <v>202</v>
      </c>
      <c r="H413" s="221">
        <v>77.25</v>
      </c>
      <c r="I413" s="222"/>
      <c r="J413" s="223">
        <f>ROUND(I413*H413,2)</f>
        <v>0</v>
      </c>
      <c r="K413" s="219" t="s">
        <v>1</v>
      </c>
      <c r="L413" s="45"/>
      <c r="M413" s="224" t="s">
        <v>1</v>
      </c>
      <c r="N413" s="225" t="s">
        <v>38</v>
      </c>
      <c r="O413" s="92"/>
      <c r="P413" s="226">
        <f>O413*H413</f>
        <v>0</v>
      </c>
      <c r="Q413" s="226">
        <v>0</v>
      </c>
      <c r="R413" s="226">
        <f>Q413*H413</f>
        <v>0</v>
      </c>
      <c r="S413" s="226">
        <v>0</v>
      </c>
      <c r="T413" s="227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8" t="s">
        <v>157</v>
      </c>
      <c r="AT413" s="228" t="s">
        <v>153</v>
      </c>
      <c r="AU413" s="228" t="s">
        <v>81</v>
      </c>
      <c r="AY413" s="18" t="s">
        <v>152</v>
      </c>
      <c r="BE413" s="229">
        <f>IF(N413="základní",J413,0)</f>
        <v>0</v>
      </c>
      <c r="BF413" s="229">
        <f>IF(N413="snížená",J413,0)</f>
        <v>0</v>
      </c>
      <c r="BG413" s="229">
        <f>IF(N413="zákl. přenesená",J413,0)</f>
        <v>0</v>
      </c>
      <c r="BH413" s="229">
        <f>IF(N413="sníž. přenesená",J413,0)</f>
        <v>0</v>
      </c>
      <c r="BI413" s="229">
        <f>IF(N413="nulová",J413,0)</f>
        <v>0</v>
      </c>
      <c r="BJ413" s="18" t="s">
        <v>81</v>
      </c>
      <c r="BK413" s="229">
        <f>ROUND(I413*H413,2)</f>
        <v>0</v>
      </c>
      <c r="BL413" s="18" t="s">
        <v>157</v>
      </c>
      <c r="BM413" s="228" t="s">
        <v>763</v>
      </c>
    </row>
    <row r="414" s="2" customFormat="1" ht="14.4" customHeight="1">
      <c r="A414" s="39"/>
      <c r="B414" s="40"/>
      <c r="C414" s="217" t="s">
        <v>356</v>
      </c>
      <c r="D414" s="217" t="s">
        <v>153</v>
      </c>
      <c r="E414" s="218" t="s">
        <v>764</v>
      </c>
      <c r="F414" s="219" t="s">
        <v>765</v>
      </c>
      <c r="G414" s="220" t="s">
        <v>539</v>
      </c>
      <c r="H414" s="263"/>
      <c r="I414" s="222"/>
      <c r="J414" s="223">
        <f>ROUND(I414*H414,2)</f>
        <v>0</v>
      </c>
      <c r="K414" s="219" t="s">
        <v>160</v>
      </c>
      <c r="L414" s="45"/>
      <c r="M414" s="224" t="s">
        <v>1</v>
      </c>
      <c r="N414" s="225" t="s">
        <v>38</v>
      </c>
      <c r="O414" s="92"/>
      <c r="P414" s="226">
        <f>O414*H414</f>
        <v>0</v>
      </c>
      <c r="Q414" s="226">
        <v>0</v>
      </c>
      <c r="R414" s="226">
        <f>Q414*H414</f>
        <v>0</v>
      </c>
      <c r="S414" s="226">
        <v>0</v>
      </c>
      <c r="T414" s="227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8" t="s">
        <v>157</v>
      </c>
      <c r="AT414" s="228" t="s">
        <v>153</v>
      </c>
      <c r="AU414" s="228" t="s">
        <v>81</v>
      </c>
      <c r="AY414" s="18" t="s">
        <v>152</v>
      </c>
      <c r="BE414" s="229">
        <f>IF(N414="základní",J414,0)</f>
        <v>0</v>
      </c>
      <c r="BF414" s="229">
        <f>IF(N414="snížená",J414,0)</f>
        <v>0</v>
      </c>
      <c r="BG414" s="229">
        <f>IF(N414="zákl. přenesená",J414,0)</f>
        <v>0</v>
      </c>
      <c r="BH414" s="229">
        <f>IF(N414="sníž. přenesená",J414,0)</f>
        <v>0</v>
      </c>
      <c r="BI414" s="229">
        <f>IF(N414="nulová",J414,0)</f>
        <v>0</v>
      </c>
      <c r="BJ414" s="18" t="s">
        <v>81</v>
      </c>
      <c r="BK414" s="229">
        <f>ROUND(I414*H414,2)</f>
        <v>0</v>
      </c>
      <c r="BL414" s="18" t="s">
        <v>157</v>
      </c>
      <c r="BM414" s="228" t="s">
        <v>766</v>
      </c>
    </row>
    <row r="415" s="12" customFormat="1" ht="25.92" customHeight="1">
      <c r="A415" s="12"/>
      <c r="B415" s="203"/>
      <c r="C415" s="204"/>
      <c r="D415" s="205" t="s">
        <v>72</v>
      </c>
      <c r="E415" s="206" t="s">
        <v>767</v>
      </c>
      <c r="F415" s="206" t="s">
        <v>768</v>
      </c>
      <c r="G415" s="204"/>
      <c r="H415" s="204"/>
      <c r="I415" s="207"/>
      <c r="J415" s="208">
        <f>BK415</f>
        <v>0</v>
      </c>
      <c r="K415" s="204"/>
      <c r="L415" s="209"/>
      <c r="M415" s="210"/>
      <c r="N415" s="211"/>
      <c r="O415" s="211"/>
      <c r="P415" s="212">
        <f>SUM(P416:P429)</f>
        <v>0</v>
      </c>
      <c r="Q415" s="211"/>
      <c r="R415" s="212">
        <f>SUM(R416:R429)</f>
        <v>0</v>
      </c>
      <c r="S415" s="211"/>
      <c r="T415" s="213">
        <f>SUM(T416:T429)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14" t="s">
        <v>81</v>
      </c>
      <c r="AT415" s="215" t="s">
        <v>72</v>
      </c>
      <c r="AU415" s="215" t="s">
        <v>73</v>
      </c>
      <c r="AY415" s="214" t="s">
        <v>152</v>
      </c>
      <c r="BK415" s="216">
        <f>SUM(BK416:BK429)</f>
        <v>0</v>
      </c>
    </row>
    <row r="416" s="2" customFormat="1" ht="24.15" customHeight="1">
      <c r="A416" s="39"/>
      <c r="B416" s="40"/>
      <c r="C416" s="217" t="s">
        <v>769</v>
      </c>
      <c r="D416" s="217" t="s">
        <v>153</v>
      </c>
      <c r="E416" s="218" t="s">
        <v>770</v>
      </c>
      <c r="F416" s="219" t="s">
        <v>771</v>
      </c>
      <c r="G416" s="220" t="s">
        <v>399</v>
      </c>
      <c r="H416" s="221">
        <v>2</v>
      </c>
      <c r="I416" s="222"/>
      <c r="J416" s="223">
        <f>ROUND(I416*H416,2)</f>
        <v>0</v>
      </c>
      <c r="K416" s="219" t="s">
        <v>1</v>
      </c>
      <c r="L416" s="45"/>
      <c r="M416" s="224" t="s">
        <v>1</v>
      </c>
      <c r="N416" s="225" t="s">
        <v>38</v>
      </c>
      <c r="O416" s="92"/>
      <c r="P416" s="226">
        <f>O416*H416</f>
        <v>0</v>
      </c>
      <c r="Q416" s="226">
        <v>0</v>
      </c>
      <c r="R416" s="226">
        <f>Q416*H416</f>
        <v>0</v>
      </c>
      <c r="S416" s="226">
        <v>0</v>
      </c>
      <c r="T416" s="227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8" t="s">
        <v>157</v>
      </c>
      <c r="AT416" s="228" t="s">
        <v>153</v>
      </c>
      <c r="AU416" s="228" t="s">
        <v>81</v>
      </c>
      <c r="AY416" s="18" t="s">
        <v>152</v>
      </c>
      <c r="BE416" s="229">
        <f>IF(N416="základní",J416,0)</f>
        <v>0</v>
      </c>
      <c r="BF416" s="229">
        <f>IF(N416="snížená",J416,0)</f>
        <v>0</v>
      </c>
      <c r="BG416" s="229">
        <f>IF(N416="zákl. přenesená",J416,0)</f>
        <v>0</v>
      </c>
      <c r="BH416" s="229">
        <f>IF(N416="sníž. přenesená",J416,0)</f>
        <v>0</v>
      </c>
      <c r="BI416" s="229">
        <f>IF(N416="nulová",J416,0)</f>
        <v>0</v>
      </c>
      <c r="BJ416" s="18" t="s">
        <v>81</v>
      </c>
      <c r="BK416" s="229">
        <f>ROUND(I416*H416,2)</f>
        <v>0</v>
      </c>
      <c r="BL416" s="18" t="s">
        <v>157</v>
      </c>
      <c r="BM416" s="228" t="s">
        <v>772</v>
      </c>
    </row>
    <row r="417" s="14" customFormat="1">
      <c r="A417" s="14"/>
      <c r="B417" s="241"/>
      <c r="C417" s="242"/>
      <c r="D417" s="232" t="s">
        <v>195</v>
      </c>
      <c r="E417" s="243" t="s">
        <v>1</v>
      </c>
      <c r="F417" s="244" t="s">
        <v>83</v>
      </c>
      <c r="G417" s="242"/>
      <c r="H417" s="245">
        <v>2</v>
      </c>
      <c r="I417" s="246"/>
      <c r="J417" s="242"/>
      <c r="K417" s="242"/>
      <c r="L417" s="247"/>
      <c r="M417" s="248"/>
      <c r="N417" s="249"/>
      <c r="O417" s="249"/>
      <c r="P417" s="249"/>
      <c r="Q417" s="249"/>
      <c r="R417" s="249"/>
      <c r="S417" s="249"/>
      <c r="T417" s="25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1" t="s">
        <v>195</v>
      </c>
      <c r="AU417" s="251" t="s">
        <v>81</v>
      </c>
      <c r="AV417" s="14" t="s">
        <v>83</v>
      </c>
      <c r="AW417" s="14" t="s">
        <v>30</v>
      </c>
      <c r="AX417" s="14" t="s">
        <v>81</v>
      </c>
      <c r="AY417" s="251" t="s">
        <v>152</v>
      </c>
    </row>
    <row r="418" s="2" customFormat="1" ht="24.15" customHeight="1">
      <c r="A418" s="39"/>
      <c r="B418" s="40"/>
      <c r="C418" s="217" t="s">
        <v>773</v>
      </c>
      <c r="D418" s="217" t="s">
        <v>153</v>
      </c>
      <c r="E418" s="218" t="s">
        <v>774</v>
      </c>
      <c r="F418" s="219" t="s">
        <v>775</v>
      </c>
      <c r="G418" s="220" t="s">
        <v>399</v>
      </c>
      <c r="H418" s="221">
        <v>2</v>
      </c>
      <c r="I418" s="222"/>
      <c r="J418" s="223">
        <f>ROUND(I418*H418,2)</f>
        <v>0</v>
      </c>
      <c r="K418" s="219" t="s">
        <v>1</v>
      </c>
      <c r="L418" s="45"/>
      <c r="M418" s="224" t="s">
        <v>1</v>
      </c>
      <c r="N418" s="225" t="s">
        <v>38</v>
      </c>
      <c r="O418" s="92"/>
      <c r="P418" s="226">
        <f>O418*H418</f>
        <v>0</v>
      </c>
      <c r="Q418" s="226">
        <v>0</v>
      </c>
      <c r="R418" s="226">
        <f>Q418*H418</f>
        <v>0</v>
      </c>
      <c r="S418" s="226">
        <v>0</v>
      </c>
      <c r="T418" s="227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28" t="s">
        <v>157</v>
      </c>
      <c r="AT418" s="228" t="s">
        <v>153</v>
      </c>
      <c r="AU418" s="228" t="s">
        <v>81</v>
      </c>
      <c r="AY418" s="18" t="s">
        <v>152</v>
      </c>
      <c r="BE418" s="229">
        <f>IF(N418="základní",J418,0)</f>
        <v>0</v>
      </c>
      <c r="BF418" s="229">
        <f>IF(N418="snížená",J418,0)</f>
        <v>0</v>
      </c>
      <c r="BG418" s="229">
        <f>IF(N418="zákl. přenesená",J418,0)</f>
        <v>0</v>
      </c>
      <c r="BH418" s="229">
        <f>IF(N418="sníž. přenesená",J418,0)</f>
        <v>0</v>
      </c>
      <c r="BI418" s="229">
        <f>IF(N418="nulová",J418,0)</f>
        <v>0</v>
      </c>
      <c r="BJ418" s="18" t="s">
        <v>81</v>
      </c>
      <c r="BK418" s="229">
        <f>ROUND(I418*H418,2)</f>
        <v>0</v>
      </c>
      <c r="BL418" s="18" t="s">
        <v>157</v>
      </c>
      <c r="BM418" s="228" t="s">
        <v>776</v>
      </c>
    </row>
    <row r="419" s="14" customFormat="1">
      <c r="A419" s="14"/>
      <c r="B419" s="241"/>
      <c r="C419" s="242"/>
      <c r="D419" s="232" t="s">
        <v>195</v>
      </c>
      <c r="E419" s="243" t="s">
        <v>1</v>
      </c>
      <c r="F419" s="244" t="s">
        <v>83</v>
      </c>
      <c r="G419" s="242"/>
      <c r="H419" s="245">
        <v>2</v>
      </c>
      <c r="I419" s="246"/>
      <c r="J419" s="242"/>
      <c r="K419" s="242"/>
      <c r="L419" s="247"/>
      <c r="M419" s="248"/>
      <c r="N419" s="249"/>
      <c r="O419" s="249"/>
      <c r="P419" s="249"/>
      <c r="Q419" s="249"/>
      <c r="R419" s="249"/>
      <c r="S419" s="249"/>
      <c r="T419" s="25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1" t="s">
        <v>195</v>
      </c>
      <c r="AU419" s="251" t="s">
        <v>81</v>
      </c>
      <c r="AV419" s="14" t="s">
        <v>83</v>
      </c>
      <c r="AW419" s="14" t="s">
        <v>30</v>
      </c>
      <c r="AX419" s="14" t="s">
        <v>81</v>
      </c>
      <c r="AY419" s="251" t="s">
        <v>152</v>
      </c>
    </row>
    <row r="420" s="2" customFormat="1" ht="24.15" customHeight="1">
      <c r="A420" s="39"/>
      <c r="B420" s="40"/>
      <c r="C420" s="217" t="s">
        <v>777</v>
      </c>
      <c r="D420" s="217" t="s">
        <v>153</v>
      </c>
      <c r="E420" s="218" t="s">
        <v>778</v>
      </c>
      <c r="F420" s="219" t="s">
        <v>779</v>
      </c>
      <c r="G420" s="220" t="s">
        <v>202</v>
      </c>
      <c r="H420" s="221">
        <v>35.219999999999999</v>
      </c>
      <c r="I420" s="222"/>
      <c r="J420" s="223">
        <f>ROUND(I420*H420,2)</f>
        <v>0</v>
      </c>
      <c r="K420" s="219" t="s">
        <v>1</v>
      </c>
      <c r="L420" s="45"/>
      <c r="M420" s="224" t="s">
        <v>1</v>
      </c>
      <c r="N420" s="225" t="s">
        <v>38</v>
      </c>
      <c r="O420" s="92"/>
      <c r="P420" s="226">
        <f>O420*H420</f>
        <v>0</v>
      </c>
      <c r="Q420" s="226">
        <v>0</v>
      </c>
      <c r="R420" s="226">
        <f>Q420*H420</f>
        <v>0</v>
      </c>
      <c r="S420" s="226">
        <v>0</v>
      </c>
      <c r="T420" s="227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28" t="s">
        <v>157</v>
      </c>
      <c r="AT420" s="228" t="s">
        <v>153</v>
      </c>
      <c r="AU420" s="228" t="s">
        <v>81</v>
      </c>
      <c r="AY420" s="18" t="s">
        <v>152</v>
      </c>
      <c r="BE420" s="229">
        <f>IF(N420="základní",J420,0)</f>
        <v>0</v>
      </c>
      <c r="BF420" s="229">
        <f>IF(N420="snížená",J420,0)</f>
        <v>0</v>
      </c>
      <c r="BG420" s="229">
        <f>IF(N420="zákl. přenesená",J420,0)</f>
        <v>0</v>
      </c>
      <c r="BH420" s="229">
        <f>IF(N420="sníž. přenesená",J420,0)</f>
        <v>0</v>
      </c>
      <c r="BI420" s="229">
        <f>IF(N420="nulová",J420,0)</f>
        <v>0</v>
      </c>
      <c r="BJ420" s="18" t="s">
        <v>81</v>
      </c>
      <c r="BK420" s="229">
        <f>ROUND(I420*H420,2)</f>
        <v>0</v>
      </c>
      <c r="BL420" s="18" t="s">
        <v>157</v>
      </c>
      <c r="BM420" s="228" t="s">
        <v>780</v>
      </c>
    </row>
    <row r="421" s="13" customFormat="1">
      <c r="A421" s="13"/>
      <c r="B421" s="230"/>
      <c r="C421" s="231"/>
      <c r="D421" s="232" t="s">
        <v>195</v>
      </c>
      <c r="E421" s="233" t="s">
        <v>1</v>
      </c>
      <c r="F421" s="234" t="s">
        <v>781</v>
      </c>
      <c r="G421" s="231"/>
      <c r="H421" s="233" t="s">
        <v>1</v>
      </c>
      <c r="I421" s="235"/>
      <c r="J421" s="231"/>
      <c r="K421" s="231"/>
      <c r="L421" s="236"/>
      <c r="M421" s="237"/>
      <c r="N421" s="238"/>
      <c r="O421" s="238"/>
      <c r="P421" s="238"/>
      <c r="Q421" s="238"/>
      <c r="R421" s="238"/>
      <c r="S421" s="238"/>
      <c r="T421" s="239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0" t="s">
        <v>195</v>
      </c>
      <c r="AU421" s="240" t="s">
        <v>81</v>
      </c>
      <c r="AV421" s="13" t="s">
        <v>81</v>
      </c>
      <c r="AW421" s="13" t="s">
        <v>30</v>
      </c>
      <c r="AX421" s="13" t="s">
        <v>73</v>
      </c>
      <c r="AY421" s="240" t="s">
        <v>152</v>
      </c>
    </row>
    <row r="422" s="14" customFormat="1">
      <c r="A422" s="14"/>
      <c r="B422" s="241"/>
      <c r="C422" s="242"/>
      <c r="D422" s="232" t="s">
        <v>195</v>
      </c>
      <c r="E422" s="243" t="s">
        <v>1</v>
      </c>
      <c r="F422" s="244" t="s">
        <v>782</v>
      </c>
      <c r="G422" s="242"/>
      <c r="H422" s="245">
        <v>35.219999999999999</v>
      </c>
      <c r="I422" s="246"/>
      <c r="J422" s="242"/>
      <c r="K422" s="242"/>
      <c r="L422" s="247"/>
      <c r="M422" s="248"/>
      <c r="N422" s="249"/>
      <c r="O422" s="249"/>
      <c r="P422" s="249"/>
      <c r="Q422" s="249"/>
      <c r="R422" s="249"/>
      <c r="S422" s="249"/>
      <c r="T422" s="25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1" t="s">
        <v>195</v>
      </c>
      <c r="AU422" s="251" t="s">
        <v>81</v>
      </c>
      <c r="AV422" s="14" t="s">
        <v>83</v>
      </c>
      <c r="AW422" s="14" t="s">
        <v>30</v>
      </c>
      <c r="AX422" s="14" t="s">
        <v>81</v>
      </c>
      <c r="AY422" s="251" t="s">
        <v>152</v>
      </c>
    </row>
    <row r="423" s="2" customFormat="1" ht="24.15" customHeight="1">
      <c r="A423" s="39"/>
      <c r="B423" s="40"/>
      <c r="C423" s="217" t="s">
        <v>783</v>
      </c>
      <c r="D423" s="217" t="s">
        <v>153</v>
      </c>
      <c r="E423" s="218" t="s">
        <v>784</v>
      </c>
      <c r="F423" s="219" t="s">
        <v>785</v>
      </c>
      <c r="G423" s="220" t="s">
        <v>399</v>
      </c>
      <c r="H423" s="221">
        <v>6</v>
      </c>
      <c r="I423" s="222"/>
      <c r="J423" s="223">
        <f>ROUND(I423*H423,2)</f>
        <v>0</v>
      </c>
      <c r="K423" s="219" t="s">
        <v>1</v>
      </c>
      <c r="L423" s="45"/>
      <c r="M423" s="224" t="s">
        <v>1</v>
      </c>
      <c r="N423" s="225" t="s">
        <v>38</v>
      </c>
      <c r="O423" s="92"/>
      <c r="P423" s="226">
        <f>O423*H423</f>
        <v>0</v>
      </c>
      <c r="Q423" s="226">
        <v>0</v>
      </c>
      <c r="R423" s="226">
        <f>Q423*H423</f>
        <v>0</v>
      </c>
      <c r="S423" s="226">
        <v>0</v>
      </c>
      <c r="T423" s="227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8" t="s">
        <v>157</v>
      </c>
      <c r="AT423" s="228" t="s">
        <v>153</v>
      </c>
      <c r="AU423" s="228" t="s">
        <v>81</v>
      </c>
      <c r="AY423" s="18" t="s">
        <v>152</v>
      </c>
      <c r="BE423" s="229">
        <f>IF(N423="základní",J423,0)</f>
        <v>0</v>
      </c>
      <c r="BF423" s="229">
        <f>IF(N423="snížená",J423,0)</f>
        <v>0</v>
      </c>
      <c r="BG423" s="229">
        <f>IF(N423="zákl. přenesená",J423,0)</f>
        <v>0</v>
      </c>
      <c r="BH423" s="229">
        <f>IF(N423="sníž. přenesená",J423,0)</f>
        <v>0</v>
      </c>
      <c r="BI423" s="229">
        <f>IF(N423="nulová",J423,0)</f>
        <v>0</v>
      </c>
      <c r="BJ423" s="18" t="s">
        <v>81</v>
      </c>
      <c r="BK423" s="229">
        <f>ROUND(I423*H423,2)</f>
        <v>0</v>
      </c>
      <c r="BL423" s="18" t="s">
        <v>157</v>
      </c>
      <c r="BM423" s="228" t="s">
        <v>786</v>
      </c>
    </row>
    <row r="424" s="13" customFormat="1">
      <c r="A424" s="13"/>
      <c r="B424" s="230"/>
      <c r="C424" s="231"/>
      <c r="D424" s="232" t="s">
        <v>195</v>
      </c>
      <c r="E424" s="233" t="s">
        <v>1</v>
      </c>
      <c r="F424" s="234" t="s">
        <v>787</v>
      </c>
      <c r="G424" s="231"/>
      <c r="H424" s="233" t="s">
        <v>1</v>
      </c>
      <c r="I424" s="235"/>
      <c r="J424" s="231"/>
      <c r="K424" s="231"/>
      <c r="L424" s="236"/>
      <c r="M424" s="237"/>
      <c r="N424" s="238"/>
      <c r="O424" s="238"/>
      <c r="P424" s="238"/>
      <c r="Q424" s="238"/>
      <c r="R424" s="238"/>
      <c r="S424" s="238"/>
      <c r="T424" s="239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0" t="s">
        <v>195</v>
      </c>
      <c r="AU424" s="240" t="s">
        <v>81</v>
      </c>
      <c r="AV424" s="13" t="s">
        <v>81</v>
      </c>
      <c r="AW424" s="13" t="s">
        <v>30</v>
      </c>
      <c r="AX424" s="13" t="s">
        <v>73</v>
      </c>
      <c r="AY424" s="240" t="s">
        <v>152</v>
      </c>
    </row>
    <row r="425" s="13" customFormat="1">
      <c r="A425" s="13"/>
      <c r="B425" s="230"/>
      <c r="C425" s="231"/>
      <c r="D425" s="232" t="s">
        <v>195</v>
      </c>
      <c r="E425" s="233" t="s">
        <v>1</v>
      </c>
      <c r="F425" s="234" t="s">
        <v>788</v>
      </c>
      <c r="G425" s="231"/>
      <c r="H425" s="233" t="s">
        <v>1</v>
      </c>
      <c r="I425" s="235"/>
      <c r="J425" s="231"/>
      <c r="K425" s="231"/>
      <c r="L425" s="236"/>
      <c r="M425" s="237"/>
      <c r="N425" s="238"/>
      <c r="O425" s="238"/>
      <c r="P425" s="238"/>
      <c r="Q425" s="238"/>
      <c r="R425" s="238"/>
      <c r="S425" s="238"/>
      <c r="T425" s="239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0" t="s">
        <v>195</v>
      </c>
      <c r="AU425" s="240" t="s">
        <v>81</v>
      </c>
      <c r="AV425" s="13" t="s">
        <v>81</v>
      </c>
      <c r="AW425" s="13" t="s">
        <v>30</v>
      </c>
      <c r="AX425" s="13" t="s">
        <v>73</v>
      </c>
      <c r="AY425" s="240" t="s">
        <v>152</v>
      </c>
    </row>
    <row r="426" s="13" customFormat="1">
      <c r="A426" s="13"/>
      <c r="B426" s="230"/>
      <c r="C426" s="231"/>
      <c r="D426" s="232" t="s">
        <v>195</v>
      </c>
      <c r="E426" s="233" t="s">
        <v>1</v>
      </c>
      <c r="F426" s="234" t="s">
        <v>789</v>
      </c>
      <c r="G426" s="231"/>
      <c r="H426" s="233" t="s">
        <v>1</v>
      </c>
      <c r="I426" s="235"/>
      <c r="J426" s="231"/>
      <c r="K426" s="231"/>
      <c r="L426" s="236"/>
      <c r="M426" s="237"/>
      <c r="N426" s="238"/>
      <c r="O426" s="238"/>
      <c r="P426" s="238"/>
      <c r="Q426" s="238"/>
      <c r="R426" s="238"/>
      <c r="S426" s="238"/>
      <c r="T426" s="239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0" t="s">
        <v>195</v>
      </c>
      <c r="AU426" s="240" t="s">
        <v>81</v>
      </c>
      <c r="AV426" s="13" t="s">
        <v>81</v>
      </c>
      <c r="AW426" s="13" t="s">
        <v>30</v>
      </c>
      <c r="AX426" s="13" t="s">
        <v>73</v>
      </c>
      <c r="AY426" s="240" t="s">
        <v>152</v>
      </c>
    </row>
    <row r="427" s="14" customFormat="1">
      <c r="A427" s="14"/>
      <c r="B427" s="241"/>
      <c r="C427" s="242"/>
      <c r="D427" s="232" t="s">
        <v>195</v>
      </c>
      <c r="E427" s="243" t="s">
        <v>1</v>
      </c>
      <c r="F427" s="244" t="s">
        <v>164</v>
      </c>
      <c r="G427" s="242"/>
      <c r="H427" s="245">
        <v>6</v>
      </c>
      <c r="I427" s="246"/>
      <c r="J427" s="242"/>
      <c r="K427" s="242"/>
      <c r="L427" s="247"/>
      <c r="M427" s="248"/>
      <c r="N427" s="249"/>
      <c r="O427" s="249"/>
      <c r="P427" s="249"/>
      <c r="Q427" s="249"/>
      <c r="R427" s="249"/>
      <c r="S427" s="249"/>
      <c r="T427" s="25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1" t="s">
        <v>195</v>
      </c>
      <c r="AU427" s="251" t="s">
        <v>81</v>
      </c>
      <c r="AV427" s="14" t="s">
        <v>83</v>
      </c>
      <c r="AW427" s="14" t="s">
        <v>30</v>
      </c>
      <c r="AX427" s="14" t="s">
        <v>81</v>
      </c>
      <c r="AY427" s="251" t="s">
        <v>152</v>
      </c>
    </row>
    <row r="428" s="2" customFormat="1" ht="24.15" customHeight="1">
      <c r="A428" s="39"/>
      <c r="B428" s="40"/>
      <c r="C428" s="217" t="s">
        <v>790</v>
      </c>
      <c r="D428" s="217" t="s">
        <v>153</v>
      </c>
      <c r="E428" s="218" t="s">
        <v>791</v>
      </c>
      <c r="F428" s="219" t="s">
        <v>792</v>
      </c>
      <c r="G428" s="220" t="s">
        <v>399</v>
      </c>
      <c r="H428" s="221">
        <v>1</v>
      </c>
      <c r="I428" s="222"/>
      <c r="J428" s="223">
        <f>ROUND(I428*H428,2)</f>
        <v>0</v>
      </c>
      <c r="K428" s="219" t="s">
        <v>1</v>
      </c>
      <c r="L428" s="45"/>
      <c r="M428" s="224" t="s">
        <v>1</v>
      </c>
      <c r="N428" s="225" t="s">
        <v>38</v>
      </c>
      <c r="O428" s="92"/>
      <c r="P428" s="226">
        <f>O428*H428</f>
        <v>0</v>
      </c>
      <c r="Q428" s="226">
        <v>0</v>
      </c>
      <c r="R428" s="226">
        <f>Q428*H428</f>
        <v>0</v>
      </c>
      <c r="S428" s="226">
        <v>0</v>
      </c>
      <c r="T428" s="227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8" t="s">
        <v>157</v>
      </c>
      <c r="AT428" s="228" t="s">
        <v>153</v>
      </c>
      <c r="AU428" s="228" t="s">
        <v>81</v>
      </c>
      <c r="AY428" s="18" t="s">
        <v>152</v>
      </c>
      <c r="BE428" s="229">
        <f>IF(N428="základní",J428,0)</f>
        <v>0</v>
      </c>
      <c r="BF428" s="229">
        <f>IF(N428="snížená",J428,0)</f>
        <v>0</v>
      </c>
      <c r="BG428" s="229">
        <f>IF(N428="zákl. přenesená",J428,0)</f>
        <v>0</v>
      </c>
      <c r="BH428" s="229">
        <f>IF(N428="sníž. přenesená",J428,0)</f>
        <v>0</v>
      </c>
      <c r="BI428" s="229">
        <f>IF(N428="nulová",J428,0)</f>
        <v>0</v>
      </c>
      <c r="BJ428" s="18" t="s">
        <v>81</v>
      </c>
      <c r="BK428" s="229">
        <f>ROUND(I428*H428,2)</f>
        <v>0</v>
      </c>
      <c r="BL428" s="18" t="s">
        <v>157</v>
      </c>
      <c r="BM428" s="228" t="s">
        <v>793</v>
      </c>
    </row>
    <row r="429" s="14" customFormat="1">
      <c r="A429" s="14"/>
      <c r="B429" s="241"/>
      <c r="C429" s="242"/>
      <c r="D429" s="232" t="s">
        <v>195</v>
      </c>
      <c r="E429" s="243" t="s">
        <v>1</v>
      </c>
      <c r="F429" s="244" t="s">
        <v>81</v>
      </c>
      <c r="G429" s="242"/>
      <c r="H429" s="245">
        <v>1</v>
      </c>
      <c r="I429" s="246"/>
      <c r="J429" s="242"/>
      <c r="K429" s="242"/>
      <c r="L429" s="247"/>
      <c r="M429" s="248"/>
      <c r="N429" s="249"/>
      <c r="O429" s="249"/>
      <c r="P429" s="249"/>
      <c r="Q429" s="249"/>
      <c r="R429" s="249"/>
      <c r="S429" s="249"/>
      <c r="T429" s="250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1" t="s">
        <v>195</v>
      </c>
      <c r="AU429" s="251" t="s">
        <v>81</v>
      </c>
      <c r="AV429" s="14" t="s">
        <v>83</v>
      </c>
      <c r="AW429" s="14" t="s">
        <v>30</v>
      </c>
      <c r="AX429" s="14" t="s">
        <v>81</v>
      </c>
      <c r="AY429" s="251" t="s">
        <v>152</v>
      </c>
    </row>
    <row r="430" s="12" customFormat="1" ht="25.92" customHeight="1">
      <c r="A430" s="12"/>
      <c r="B430" s="203"/>
      <c r="C430" s="204"/>
      <c r="D430" s="205" t="s">
        <v>72</v>
      </c>
      <c r="E430" s="206" t="s">
        <v>794</v>
      </c>
      <c r="F430" s="206" t="s">
        <v>795</v>
      </c>
      <c r="G430" s="204"/>
      <c r="H430" s="204"/>
      <c r="I430" s="207"/>
      <c r="J430" s="208">
        <f>BK430</f>
        <v>0</v>
      </c>
      <c r="K430" s="204"/>
      <c r="L430" s="209"/>
      <c r="M430" s="210"/>
      <c r="N430" s="211"/>
      <c r="O430" s="211"/>
      <c r="P430" s="212">
        <f>SUM(P431:P434)</f>
        <v>0</v>
      </c>
      <c r="Q430" s="211"/>
      <c r="R430" s="212">
        <f>SUM(R431:R434)</f>
        <v>0</v>
      </c>
      <c r="S430" s="211"/>
      <c r="T430" s="213">
        <f>SUM(T431:T434)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14" t="s">
        <v>81</v>
      </c>
      <c r="AT430" s="215" t="s">
        <v>72</v>
      </c>
      <c r="AU430" s="215" t="s">
        <v>73</v>
      </c>
      <c r="AY430" s="214" t="s">
        <v>152</v>
      </c>
      <c r="BK430" s="216">
        <f>SUM(BK431:BK434)</f>
        <v>0</v>
      </c>
    </row>
    <row r="431" s="2" customFormat="1" ht="24.15" customHeight="1">
      <c r="A431" s="39"/>
      <c r="B431" s="40"/>
      <c r="C431" s="217" t="s">
        <v>362</v>
      </c>
      <c r="D431" s="217" t="s">
        <v>153</v>
      </c>
      <c r="E431" s="218" t="s">
        <v>796</v>
      </c>
      <c r="F431" s="219" t="s">
        <v>797</v>
      </c>
      <c r="G431" s="220" t="s">
        <v>193</v>
      </c>
      <c r="H431" s="221">
        <v>59.874000000000002</v>
      </c>
      <c r="I431" s="222"/>
      <c r="J431" s="223">
        <f>ROUND(I431*H431,2)</f>
        <v>0</v>
      </c>
      <c r="K431" s="219" t="s">
        <v>1</v>
      </c>
      <c r="L431" s="45"/>
      <c r="M431" s="224" t="s">
        <v>1</v>
      </c>
      <c r="N431" s="225" t="s">
        <v>38</v>
      </c>
      <c r="O431" s="92"/>
      <c r="P431" s="226">
        <f>O431*H431</f>
        <v>0</v>
      </c>
      <c r="Q431" s="226">
        <v>0</v>
      </c>
      <c r="R431" s="226">
        <f>Q431*H431</f>
        <v>0</v>
      </c>
      <c r="S431" s="226">
        <v>0</v>
      </c>
      <c r="T431" s="227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8" t="s">
        <v>157</v>
      </c>
      <c r="AT431" s="228" t="s">
        <v>153</v>
      </c>
      <c r="AU431" s="228" t="s">
        <v>81</v>
      </c>
      <c r="AY431" s="18" t="s">
        <v>152</v>
      </c>
      <c r="BE431" s="229">
        <f>IF(N431="základní",J431,0)</f>
        <v>0</v>
      </c>
      <c r="BF431" s="229">
        <f>IF(N431="snížená",J431,0)</f>
        <v>0</v>
      </c>
      <c r="BG431" s="229">
        <f>IF(N431="zákl. přenesená",J431,0)</f>
        <v>0</v>
      </c>
      <c r="BH431" s="229">
        <f>IF(N431="sníž. přenesená",J431,0)</f>
        <v>0</v>
      </c>
      <c r="BI431" s="229">
        <f>IF(N431="nulová",J431,0)</f>
        <v>0</v>
      </c>
      <c r="BJ431" s="18" t="s">
        <v>81</v>
      </c>
      <c r="BK431" s="229">
        <f>ROUND(I431*H431,2)</f>
        <v>0</v>
      </c>
      <c r="BL431" s="18" t="s">
        <v>157</v>
      </c>
      <c r="BM431" s="228" t="s">
        <v>798</v>
      </c>
    </row>
    <row r="432" s="13" customFormat="1">
      <c r="A432" s="13"/>
      <c r="B432" s="230"/>
      <c r="C432" s="231"/>
      <c r="D432" s="232" t="s">
        <v>195</v>
      </c>
      <c r="E432" s="233" t="s">
        <v>1</v>
      </c>
      <c r="F432" s="234" t="s">
        <v>799</v>
      </c>
      <c r="G432" s="231"/>
      <c r="H432" s="233" t="s">
        <v>1</v>
      </c>
      <c r="I432" s="235"/>
      <c r="J432" s="231"/>
      <c r="K432" s="231"/>
      <c r="L432" s="236"/>
      <c r="M432" s="237"/>
      <c r="N432" s="238"/>
      <c r="O432" s="238"/>
      <c r="P432" s="238"/>
      <c r="Q432" s="238"/>
      <c r="R432" s="238"/>
      <c r="S432" s="238"/>
      <c r="T432" s="23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0" t="s">
        <v>195</v>
      </c>
      <c r="AU432" s="240" t="s">
        <v>81</v>
      </c>
      <c r="AV432" s="13" t="s">
        <v>81</v>
      </c>
      <c r="AW432" s="13" t="s">
        <v>30</v>
      </c>
      <c r="AX432" s="13" t="s">
        <v>73</v>
      </c>
      <c r="AY432" s="240" t="s">
        <v>152</v>
      </c>
    </row>
    <row r="433" s="13" customFormat="1">
      <c r="A433" s="13"/>
      <c r="B433" s="230"/>
      <c r="C433" s="231"/>
      <c r="D433" s="232" t="s">
        <v>195</v>
      </c>
      <c r="E433" s="233" t="s">
        <v>1</v>
      </c>
      <c r="F433" s="234" t="s">
        <v>800</v>
      </c>
      <c r="G433" s="231"/>
      <c r="H433" s="233" t="s">
        <v>1</v>
      </c>
      <c r="I433" s="235"/>
      <c r="J433" s="231"/>
      <c r="K433" s="231"/>
      <c r="L433" s="236"/>
      <c r="M433" s="237"/>
      <c r="N433" s="238"/>
      <c r="O433" s="238"/>
      <c r="P433" s="238"/>
      <c r="Q433" s="238"/>
      <c r="R433" s="238"/>
      <c r="S433" s="238"/>
      <c r="T433" s="23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0" t="s">
        <v>195</v>
      </c>
      <c r="AU433" s="240" t="s">
        <v>81</v>
      </c>
      <c r="AV433" s="13" t="s">
        <v>81</v>
      </c>
      <c r="AW433" s="13" t="s">
        <v>30</v>
      </c>
      <c r="AX433" s="13" t="s">
        <v>73</v>
      </c>
      <c r="AY433" s="240" t="s">
        <v>152</v>
      </c>
    </row>
    <row r="434" s="14" customFormat="1">
      <c r="A434" s="14"/>
      <c r="B434" s="241"/>
      <c r="C434" s="242"/>
      <c r="D434" s="232" t="s">
        <v>195</v>
      </c>
      <c r="E434" s="243" t="s">
        <v>1</v>
      </c>
      <c r="F434" s="244" t="s">
        <v>801</v>
      </c>
      <c r="G434" s="242"/>
      <c r="H434" s="245">
        <v>59.874000000000002</v>
      </c>
      <c r="I434" s="246"/>
      <c r="J434" s="242"/>
      <c r="K434" s="242"/>
      <c r="L434" s="247"/>
      <c r="M434" s="248"/>
      <c r="N434" s="249"/>
      <c r="O434" s="249"/>
      <c r="P434" s="249"/>
      <c r="Q434" s="249"/>
      <c r="R434" s="249"/>
      <c r="S434" s="249"/>
      <c r="T434" s="250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1" t="s">
        <v>195</v>
      </c>
      <c r="AU434" s="251" t="s">
        <v>81</v>
      </c>
      <c r="AV434" s="14" t="s">
        <v>83</v>
      </c>
      <c r="AW434" s="14" t="s">
        <v>30</v>
      </c>
      <c r="AX434" s="14" t="s">
        <v>81</v>
      </c>
      <c r="AY434" s="251" t="s">
        <v>152</v>
      </c>
    </row>
    <row r="435" s="12" customFormat="1" ht="25.92" customHeight="1">
      <c r="A435" s="12"/>
      <c r="B435" s="203"/>
      <c r="C435" s="204"/>
      <c r="D435" s="205" t="s">
        <v>72</v>
      </c>
      <c r="E435" s="206" t="s">
        <v>802</v>
      </c>
      <c r="F435" s="206" t="s">
        <v>803</v>
      </c>
      <c r="G435" s="204"/>
      <c r="H435" s="204"/>
      <c r="I435" s="207"/>
      <c r="J435" s="208">
        <f>BK435</f>
        <v>0</v>
      </c>
      <c r="K435" s="204"/>
      <c r="L435" s="209"/>
      <c r="M435" s="210"/>
      <c r="N435" s="211"/>
      <c r="O435" s="211"/>
      <c r="P435" s="212">
        <f>SUM(P436:P444)</f>
        <v>0</v>
      </c>
      <c r="Q435" s="211"/>
      <c r="R435" s="212">
        <f>SUM(R436:R444)</f>
        <v>0.090453200000000011</v>
      </c>
      <c r="S435" s="211"/>
      <c r="T435" s="213">
        <f>SUM(T436:T444)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14" t="s">
        <v>81</v>
      </c>
      <c r="AT435" s="215" t="s">
        <v>72</v>
      </c>
      <c r="AU435" s="215" t="s">
        <v>73</v>
      </c>
      <c r="AY435" s="214" t="s">
        <v>152</v>
      </c>
      <c r="BK435" s="216">
        <f>SUM(BK436:BK444)</f>
        <v>0</v>
      </c>
    </row>
    <row r="436" s="2" customFormat="1" ht="14.4" customHeight="1">
      <c r="A436" s="39"/>
      <c r="B436" s="40"/>
      <c r="C436" s="217" t="s">
        <v>804</v>
      </c>
      <c r="D436" s="217" t="s">
        <v>153</v>
      </c>
      <c r="E436" s="218" t="s">
        <v>805</v>
      </c>
      <c r="F436" s="219" t="s">
        <v>806</v>
      </c>
      <c r="G436" s="220" t="s">
        <v>193</v>
      </c>
      <c r="H436" s="221">
        <v>452.26600000000002</v>
      </c>
      <c r="I436" s="222"/>
      <c r="J436" s="223">
        <f>ROUND(I436*H436,2)</f>
        <v>0</v>
      </c>
      <c r="K436" s="219" t="s">
        <v>1</v>
      </c>
      <c r="L436" s="45"/>
      <c r="M436" s="224" t="s">
        <v>1</v>
      </c>
      <c r="N436" s="225" t="s">
        <v>38</v>
      </c>
      <c r="O436" s="92"/>
      <c r="P436" s="226">
        <f>O436*H436</f>
        <v>0</v>
      </c>
      <c r="Q436" s="226">
        <v>0</v>
      </c>
      <c r="R436" s="226">
        <f>Q436*H436</f>
        <v>0</v>
      </c>
      <c r="S436" s="226">
        <v>0</v>
      </c>
      <c r="T436" s="227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8" t="s">
        <v>157</v>
      </c>
      <c r="AT436" s="228" t="s">
        <v>153</v>
      </c>
      <c r="AU436" s="228" t="s">
        <v>81</v>
      </c>
      <c r="AY436" s="18" t="s">
        <v>152</v>
      </c>
      <c r="BE436" s="229">
        <f>IF(N436="základní",J436,0)</f>
        <v>0</v>
      </c>
      <c r="BF436" s="229">
        <f>IF(N436="snížená",J436,0)</f>
        <v>0</v>
      </c>
      <c r="BG436" s="229">
        <f>IF(N436="zákl. přenesená",J436,0)</f>
        <v>0</v>
      </c>
      <c r="BH436" s="229">
        <f>IF(N436="sníž. přenesená",J436,0)</f>
        <v>0</v>
      </c>
      <c r="BI436" s="229">
        <f>IF(N436="nulová",J436,0)</f>
        <v>0</v>
      </c>
      <c r="BJ436" s="18" t="s">
        <v>81</v>
      </c>
      <c r="BK436" s="229">
        <f>ROUND(I436*H436,2)</f>
        <v>0</v>
      </c>
      <c r="BL436" s="18" t="s">
        <v>157</v>
      </c>
      <c r="BM436" s="228" t="s">
        <v>807</v>
      </c>
    </row>
    <row r="437" s="14" customFormat="1">
      <c r="A437" s="14"/>
      <c r="B437" s="241"/>
      <c r="C437" s="242"/>
      <c r="D437" s="232" t="s">
        <v>195</v>
      </c>
      <c r="E437" s="243" t="s">
        <v>1</v>
      </c>
      <c r="F437" s="244" t="s">
        <v>808</v>
      </c>
      <c r="G437" s="242"/>
      <c r="H437" s="245">
        <v>97.608999999999995</v>
      </c>
      <c r="I437" s="246"/>
      <c r="J437" s="242"/>
      <c r="K437" s="242"/>
      <c r="L437" s="247"/>
      <c r="M437" s="248"/>
      <c r="N437" s="249"/>
      <c r="O437" s="249"/>
      <c r="P437" s="249"/>
      <c r="Q437" s="249"/>
      <c r="R437" s="249"/>
      <c r="S437" s="249"/>
      <c r="T437" s="25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1" t="s">
        <v>195</v>
      </c>
      <c r="AU437" s="251" t="s">
        <v>81</v>
      </c>
      <c r="AV437" s="14" t="s">
        <v>83</v>
      </c>
      <c r="AW437" s="14" t="s">
        <v>30</v>
      </c>
      <c r="AX437" s="14" t="s">
        <v>73</v>
      </c>
      <c r="AY437" s="251" t="s">
        <v>152</v>
      </c>
    </row>
    <row r="438" s="14" customFormat="1">
      <c r="A438" s="14"/>
      <c r="B438" s="241"/>
      <c r="C438" s="242"/>
      <c r="D438" s="232" t="s">
        <v>195</v>
      </c>
      <c r="E438" s="243" t="s">
        <v>1</v>
      </c>
      <c r="F438" s="244" t="s">
        <v>809</v>
      </c>
      <c r="G438" s="242"/>
      <c r="H438" s="245">
        <v>58.734000000000002</v>
      </c>
      <c r="I438" s="246"/>
      <c r="J438" s="242"/>
      <c r="K438" s="242"/>
      <c r="L438" s="247"/>
      <c r="M438" s="248"/>
      <c r="N438" s="249"/>
      <c r="O438" s="249"/>
      <c r="P438" s="249"/>
      <c r="Q438" s="249"/>
      <c r="R438" s="249"/>
      <c r="S438" s="249"/>
      <c r="T438" s="25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1" t="s">
        <v>195</v>
      </c>
      <c r="AU438" s="251" t="s">
        <v>81</v>
      </c>
      <c r="AV438" s="14" t="s">
        <v>83</v>
      </c>
      <c r="AW438" s="14" t="s">
        <v>30</v>
      </c>
      <c r="AX438" s="14" t="s">
        <v>73</v>
      </c>
      <c r="AY438" s="251" t="s">
        <v>152</v>
      </c>
    </row>
    <row r="439" s="14" customFormat="1">
      <c r="A439" s="14"/>
      <c r="B439" s="241"/>
      <c r="C439" s="242"/>
      <c r="D439" s="232" t="s">
        <v>195</v>
      </c>
      <c r="E439" s="243" t="s">
        <v>1</v>
      </c>
      <c r="F439" s="244" t="s">
        <v>810</v>
      </c>
      <c r="G439" s="242"/>
      <c r="H439" s="245">
        <v>120.06399999999999</v>
      </c>
      <c r="I439" s="246"/>
      <c r="J439" s="242"/>
      <c r="K439" s="242"/>
      <c r="L439" s="247"/>
      <c r="M439" s="248"/>
      <c r="N439" s="249"/>
      <c r="O439" s="249"/>
      <c r="P439" s="249"/>
      <c r="Q439" s="249"/>
      <c r="R439" s="249"/>
      <c r="S439" s="249"/>
      <c r="T439" s="25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1" t="s">
        <v>195</v>
      </c>
      <c r="AU439" s="251" t="s">
        <v>81</v>
      </c>
      <c r="AV439" s="14" t="s">
        <v>83</v>
      </c>
      <c r="AW439" s="14" t="s">
        <v>30</v>
      </c>
      <c r="AX439" s="14" t="s">
        <v>73</v>
      </c>
      <c r="AY439" s="251" t="s">
        <v>152</v>
      </c>
    </row>
    <row r="440" s="14" customFormat="1">
      <c r="A440" s="14"/>
      <c r="B440" s="241"/>
      <c r="C440" s="242"/>
      <c r="D440" s="232" t="s">
        <v>195</v>
      </c>
      <c r="E440" s="243" t="s">
        <v>1</v>
      </c>
      <c r="F440" s="244" t="s">
        <v>811</v>
      </c>
      <c r="G440" s="242"/>
      <c r="H440" s="245">
        <v>112.669</v>
      </c>
      <c r="I440" s="246"/>
      <c r="J440" s="242"/>
      <c r="K440" s="242"/>
      <c r="L440" s="247"/>
      <c r="M440" s="248"/>
      <c r="N440" s="249"/>
      <c r="O440" s="249"/>
      <c r="P440" s="249"/>
      <c r="Q440" s="249"/>
      <c r="R440" s="249"/>
      <c r="S440" s="249"/>
      <c r="T440" s="25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1" t="s">
        <v>195</v>
      </c>
      <c r="AU440" s="251" t="s">
        <v>81</v>
      </c>
      <c r="AV440" s="14" t="s">
        <v>83</v>
      </c>
      <c r="AW440" s="14" t="s">
        <v>30</v>
      </c>
      <c r="AX440" s="14" t="s">
        <v>73</v>
      </c>
      <c r="AY440" s="251" t="s">
        <v>152</v>
      </c>
    </row>
    <row r="441" s="14" customFormat="1">
      <c r="A441" s="14"/>
      <c r="B441" s="241"/>
      <c r="C441" s="242"/>
      <c r="D441" s="232" t="s">
        <v>195</v>
      </c>
      <c r="E441" s="243" t="s">
        <v>1</v>
      </c>
      <c r="F441" s="244" t="s">
        <v>812</v>
      </c>
      <c r="G441" s="242"/>
      <c r="H441" s="245">
        <v>63.189999999999998</v>
      </c>
      <c r="I441" s="246"/>
      <c r="J441" s="242"/>
      <c r="K441" s="242"/>
      <c r="L441" s="247"/>
      <c r="M441" s="248"/>
      <c r="N441" s="249"/>
      <c r="O441" s="249"/>
      <c r="P441" s="249"/>
      <c r="Q441" s="249"/>
      <c r="R441" s="249"/>
      <c r="S441" s="249"/>
      <c r="T441" s="250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1" t="s">
        <v>195</v>
      </c>
      <c r="AU441" s="251" t="s">
        <v>81</v>
      </c>
      <c r="AV441" s="14" t="s">
        <v>83</v>
      </c>
      <c r="AW441" s="14" t="s">
        <v>30</v>
      </c>
      <c r="AX441" s="14" t="s">
        <v>73</v>
      </c>
      <c r="AY441" s="251" t="s">
        <v>152</v>
      </c>
    </row>
    <row r="442" s="15" customFormat="1">
      <c r="A442" s="15"/>
      <c r="B442" s="252"/>
      <c r="C442" s="253"/>
      <c r="D442" s="232" t="s">
        <v>195</v>
      </c>
      <c r="E442" s="254" t="s">
        <v>1</v>
      </c>
      <c r="F442" s="255" t="s">
        <v>218</v>
      </c>
      <c r="G442" s="253"/>
      <c r="H442" s="256">
        <v>452.26600000000002</v>
      </c>
      <c r="I442" s="257"/>
      <c r="J442" s="253"/>
      <c r="K442" s="253"/>
      <c r="L442" s="258"/>
      <c r="M442" s="259"/>
      <c r="N442" s="260"/>
      <c r="O442" s="260"/>
      <c r="P442" s="260"/>
      <c r="Q442" s="260"/>
      <c r="R442" s="260"/>
      <c r="S442" s="260"/>
      <c r="T442" s="261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2" t="s">
        <v>195</v>
      </c>
      <c r="AU442" s="262" t="s">
        <v>81</v>
      </c>
      <c r="AV442" s="15" t="s">
        <v>157</v>
      </c>
      <c r="AW442" s="15" t="s">
        <v>30</v>
      </c>
      <c r="AX442" s="15" t="s">
        <v>81</v>
      </c>
      <c r="AY442" s="262" t="s">
        <v>152</v>
      </c>
    </row>
    <row r="443" s="2" customFormat="1" ht="14.4" customHeight="1">
      <c r="A443" s="39"/>
      <c r="B443" s="40"/>
      <c r="C443" s="217" t="s">
        <v>366</v>
      </c>
      <c r="D443" s="217" t="s">
        <v>153</v>
      </c>
      <c r="E443" s="218" t="s">
        <v>813</v>
      </c>
      <c r="F443" s="219" t="s">
        <v>814</v>
      </c>
      <c r="G443" s="220" t="s">
        <v>175</v>
      </c>
      <c r="H443" s="221">
        <v>452.26600000000002</v>
      </c>
      <c r="I443" s="222"/>
      <c r="J443" s="223">
        <f>ROUND(I443*H443,2)</f>
        <v>0</v>
      </c>
      <c r="K443" s="219" t="s">
        <v>1</v>
      </c>
      <c r="L443" s="45"/>
      <c r="M443" s="224" t="s">
        <v>1</v>
      </c>
      <c r="N443" s="225" t="s">
        <v>38</v>
      </c>
      <c r="O443" s="92"/>
      <c r="P443" s="226">
        <f>O443*H443</f>
        <v>0</v>
      </c>
      <c r="Q443" s="226">
        <v>0</v>
      </c>
      <c r="R443" s="226">
        <f>Q443*H443</f>
        <v>0</v>
      </c>
      <c r="S443" s="226">
        <v>0</v>
      </c>
      <c r="T443" s="227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8" t="s">
        <v>157</v>
      </c>
      <c r="AT443" s="228" t="s">
        <v>153</v>
      </c>
      <c r="AU443" s="228" t="s">
        <v>81</v>
      </c>
      <c r="AY443" s="18" t="s">
        <v>152</v>
      </c>
      <c r="BE443" s="229">
        <f>IF(N443="základní",J443,0)</f>
        <v>0</v>
      </c>
      <c r="BF443" s="229">
        <f>IF(N443="snížená",J443,0)</f>
        <v>0</v>
      </c>
      <c r="BG443" s="229">
        <f>IF(N443="zákl. přenesená",J443,0)</f>
        <v>0</v>
      </c>
      <c r="BH443" s="229">
        <f>IF(N443="sníž. přenesená",J443,0)</f>
        <v>0</v>
      </c>
      <c r="BI443" s="229">
        <f>IF(N443="nulová",J443,0)</f>
        <v>0</v>
      </c>
      <c r="BJ443" s="18" t="s">
        <v>81</v>
      </c>
      <c r="BK443" s="229">
        <f>ROUND(I443*H443,2)</f>
        <v>0</v>
      </c>
      <c r="BL443" s="18" t="s">
        <v>157</v>
      </c>
      <c r="BM443" s="228" t="s">
        <v>815</v>
      </c>
    </row>
    <row r="444" s="2" customFormat="1" ht="24.15" customHeight="1">
      <c r="A444" s="39"/>
      <c r="B444" s="40"/>
      <c r="C444" s="217" t="s">
        <v>816</v>
      </c>
      <c r="D444" s="217" t="s">
        <v>153</v>
      </c>
      <c r="E444" s="218" t="s">
        <v>817</v>
      </c>
      <c r="F444" s="219" t="s">
        <v>818</v>
      </c>
      <c r="G444" s="220" t="s">
        <v>175</v>
      </c>
      <c r="H444" s="221">
        <v>452.26600000000002</v>
      </c>
      <c r="I444" s="222"/>
      <c r="J444" s="223">
        <f>ROUND(I444*H444,2)</f>
        <v>0</v>
      </c>
      <c r="K444" s="219" t="s">
        <v>160</v>
      </c>
      <c r="L444" s="45"/>
      <c r="M444" s="224" t="s">
        <v>1</v>
      </c>
      <c r="N444" s="225" t="s">
        <v>38</v>
      </c>
      <c r="O444" s="92"/>
      <c r="P444" s="226">
        <f>O444*H444</f>
        <v>0</v>
      </c>
      <c r="Q444" s="226">
        <v>0.00020000000000000001</v>
      </c>
      <c r="R444" s="226">
        <f>Q444*H444</f>
        <v>0.090453200000000011</v>
      </c>
      <c r="S444" s="226">
        <v>0</v>
      </c>
      <c r="T444" s="227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28" t="s">
        <v>176</v>
      </c>
      <c r="AT444" s="228" t="s">
        <v>153</v>
      </c>
      <c r="AU444" s="228" t="s">
        <v>81</v>
      </c>
      <c r="AY444" s="18" t="s">
        <v>152</v>
      </c>
      <c r="BE444" s="229">
        <f>IF(N444="základní",J444,0)</f>
        <v>0</v>
      </c>
      <c r="BF444" s="229">
        <f>IF(N444="snížená",J444,0)</f>
        <v>0</v>
      </c>
      <c r="BG444" s="229">
        <f>IF(N444="zákl. přenesená",J444,0)</f>
        <v>0</v>
      </c>
      <c r="BH444" s="229">
        <f>IF(N444="sníž. přenesená",J444,0)</f>
        <v>0</v>
      </c>
      <c r="BI444" s="229">
        <f>IF(N444="nulová",J444,0)</f>
        <v>0</v>
      </c>
      <c r="BJ444" s="18" t="s">
        <v>81</v>
      </c>
      <c r="BK444" s="229">
        <f>ROUND(I444*H444,2)</f>
        <v>0</v>
      </c>
      <c r="BL444" s="18" t="s">
        <v>176</v>
      </c>
      <c r="BM444" s="228" t="s">
        <v>819</v>
      </c>
    </row>
    <row r="445" s="12" customFormat="1" ht="25.92" customHeight="1">
      <c r="A445" s="12"/>
      <c r="B445" s="203"/>
      <c r="C445" s="204"/>
      <c r="D445" s="205" t="s">
        <v>72</v>
      </c>
      <c r="E445" s="206" t="s">
        <v>820</v>
      </c>
      <c r="F445" s="206" t="s">
        <v>820</v>
      </c>
      <c r="G445" s="204"/>
      <c r="H445" s="204"/>
      <c r="I445" s="207"/>
      <c r="J445" s="208">
        <f>BK445</f>
        <v>0</v>
      </c>
      <c r="K445" s="204"/>
      <c r="L445" s="209"/>
      <c r="M445" s="210"/>
      <c r="N445" s="211"/>
      <c r="O445" s="211"/>
      <c r="P445" s="212">
        <f>P446</f>
        <v>0</v>
      </c>
      <c r="Q445" s="211"/>
      <c r="R445" s="212">
        <f>R446</f>
        <v>0</v>
      </c>
      <c r="S445" s="211"/>
      <c r="T445" s="213">
        <f>T446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14" t="s">
        <v>81</v>
      </c>
      <c r="AT445" s="215" t="s">
        <v>72</v>
      </c>
      <c r="AU445" s="215" t="s">
        <v>73</v>
      </c>
      <c r="AY445" s="214" t="s">
        <v>152</v>
      </c>
      <c r="BK445" s="216">
        <f>BK446</f>
        <v>0</v>
      </c>
    </row>
    <row r="446" s="12" customFormat="1" ht="22.8" customHeight="1">
      <c r="A446" s="12"/>
      <c r="B446" s="203"/>
      <c r="C446" s="204"/>
      <c r="D446" s="205" t="s">
        <v>72</v>
      </c>
      <c r="E446" s="264" t="s">
        <v>821</v>
      </c>
      <c r="F446" s="264" t="s">
        <v>822</v>
      </c>
      <c r="G446" s="204"/>
      <c r="H446" s="204"/>
      <c r="I446" s="207"/>
      <c r="J446" s="265">
        <f>BK446</f>
        <v>0</v>
      </c>
      <c r="K446" s="204"/>
      <c r="L446" s="209"/>
      <c r="M446" s="210"/>
      <c r="N446" s="211"/>
      <c r="O446" s="211"/>
      <c r="P446" s="212">
        <f>P447+P448+P457</f>
        <v>0</v>
      </c>
      <c r="Q446" s="211"/>
      <c r="R446" s="212">
        <f>R447+R448+R457</f>
        <v>0</v>
      </c>
      <c r="S446" s="211"/>
      <c r="T446" s="213">
        <f>T447+T448+T457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14" t="s">
        <v>81</v>
      </c>
      <c r="AT446" s="215" t="s">
        <v>72</v>
      </c>
      <c r="AU446" s="215" t="s">
        <v>81</v>
      </c>
      <c r="AY446" s="214" t="s">
        <v>152</v>
      </c>
      <c r="BK446" s="216">
        <f>BK447+BK448+BK457</f>
        <v>0</v>
      </c>
    </row>
    <row r="447" s="2" customFormat="1" ht="14.4" customHeight="1">
      <c r="A447" s="39"/>
      <c r="B447" s="40"/>
      <c r="C447" s="217" t="s">
        <v>823</v>
      </c>
      <c r="D447" s="217" t="s">
        <v>153</v>
      </c>
      <c r="E447" s="218" t="s">
        <v>824</v>
      </c>
      <c r="F447" s="219" t="s">
        <v>825</v>
      </c>
      <c r="G447" s="220" t="s">
        <v>826</v>
      </c>
      <c r="H447" s="221">
        <v>127.3</v>
      </c>
      <c r="I447" s="222"/>
      <c r="J447" s="223">
        <f>ROUND(I447*H447,2)</f>
        <v>0</v>
      </c>
      <c r="K447" s="219" t="s">
        <v>160</v>
      </c>
      <c r="L447" s="45"/>
      <c r="M447" s="224" t="s">
        <v>1</v>
      </c>
      <c r="N447" s="225" t="s">
        <v>38</v>
      </c>
      <c r="O447" s="92"/>
      <c r="P447" s="226">
        <f>O447*H447</f>
        <v>0</v>
      </c>
      <c r="Q447" s="226">
        <v>0</v>
      </c>
      <c r="R447" s="226">
        <f>Q447*H447</f>
        <v>0</v>
      </c>
      <c r="S447" s="226">
        <v>0</v>
      </c>
      <c r="T447" s="227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28" t="s">
        <v>157</v>
      </c>
      <c r="AT447" s="228" t="s">
        <v>153</v>
      </c>
      <c r="AU447" s="228" t="s">
        <v>83</v>
      </c>
      <c r="AY447" s="18" t="s">
        <v>152</v>
      </c>
      <c r="BE447" s="229">
        <f>IF(N447="základní",J447,0)</f>
        <v>0</v>
      </c>
      <c r="BF447" s="229">
        <f>IF(N447="snížená",J447,0)</f>
        <v>0</v>
      </c>
      <c r="BG447" s="229">
        <f>IF(N447="zákl. přenesená",J447,0)</f>
        <v>0</v>
      </c>
      <c r="BH447" s="229">
        <f>IF(N447="sníž. přenesená",J447,0)</f>
        <v>0</v>
      </c>
      <c r="BI447" s="229">
        <f>IF(N447="nulová",J447,0)</f>
        <v>0</v>
      </c>
      <c r="BJ447" s="18" t="s">
        <v>81</v>
      </c>
      <c r="BK447" s="229">
        <f>ROUND(I447*H447,2)</f>
        <v>0</v>
      </c>
      <c r="BL447" s="18" t="s">
        <v>157</v>
      </c>
      <c r="BM447" s="228" t="s">
        <v>827</v>
      </c>
    </row>
    <row r="448" s="12" customFormat="1" ht="20.88" customHeight="1">
      <c r="A448" s="12"/>
      <c r="B448" s="203"/>
      <c r="C448" s="204"/>
      <c r="D448" s="205" t="s">
        <v>72</v>
      </c>
      <c r="E448" s="264" t="s">
        <v>828</v>
      </c>
      <c r="F448" s="264" t="s">
        <v>829</v>
      </c>
      <c r="G448" s="204"/>
      <c r="H448" s="204"/>
      <c r="I448" s="207"/>
      <c r="J448" s="265">
        <f>BK448</f>
        <v>0</v>
      </c>
      <c r="K448" s="204"/>
      <c r="L448" s="209"/>
      <c r="M448" s="210"/>
      <c r="N448" s="211"/>
      <c r="O448" s="211"/>
      <c r="P448" s="212">
        <f>SUM(P449:P456)</f>
        <v>0</v>
      </c>
      <c r="Q448" s="211"/>
      <c r="R448" s="212">
        <f>SUM(R449:R456)</f>
        <v>0</v>
      </c>
      <c r="S448" s="211"/>
      <c r="T448" s="213">
        <f>SUM(T449:T456)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14" t="s">
        <v>81</v>
      </c>
      <c r="AT448" s="215" t="s">
        <v>72</v>
      </c>
      <c r="AU448" s="215" t="s">
        <v>83</v>
      </c>
      <c r="AY448" s="214" t="s">
        <v>152</v>
      </c>
      <c r="BK448" s="216">
        <f>SUM(BK449:BK456)</f>
        <v>0</v>
      </c>
    </row>
    <row r="449" s="2" customFormat="1" ht="62.7" customHeight="1">
      <c r="A449" s="39"/>
      <c r="B449" s="40"/>
      <c r="C449" s="217" t="s">
        <v>830</v>
      </c>
      <c r="D449" s="217" t="s">
        <v>153</v>
      </c>
      <c r="E449" s="218" t="s">
        <v>831</v>
      </c>
      <c r="F449" s="219" t="s">
        <v>832</v>
      </c>
      <c r="G449" s="220" t="s">
        <v>833</v>
      </c>
      <c r="H449" s="221">
        <v>1</v>
      </c>
      <c r="I449" s="222"/>
      <c r="J449" s="223">
        <f>ROUND(I449*H449,2)</f>
        <v>0</v>
      </c>
      <c r="K449" s="219" t="s">
        <v>1</v>
      </c>
      <c r="L449" s="45"/>
      <c r="M449" s="224" t="s">
        <v>1</v>
      </c>
      <c r="N449" s="225" t="s">
        <v>38</v>
      </c>
      <c r="O449" s="92"/>
      <c r="P449" s="226">
        <f>O449*H449</f>
        <v>0</v>
      </c>
      <c r="Q449" s="226">
        <v>0</v>
      </c>
      <c r="R449" s="226">
        <f>Q449*H449</f>
        <v>0</v>
      </c>
      <c r="S449" s="226">
        <v>0</v>
      </c>
      <c r="T449" s="227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28" t="s">
        <v>157</v>
      </c>
      <c r="AT449" s="228" t="s">
        <v>153</v>
      </c>
      <c r="AU449" s="228" t="s">
        <v>161</v>
      </c>
      <c r="AY449" s="18" t="s">
        <v>152</v>
      </c>
      <c r="BE449" s="229">
        <f>IF(N449="základní",J449,0)</f>
        <v>0</v>
      </c>
      <c r="BF449" s="229">
        <f>IF(N449="snížená",J449,0)</f>
        <v>0</v>
      </c>
      <c r="BG449" s="229">
        <f>IF(N449="zákl. přenesená",J449,0)</f>
        <v>0</v>
      </c>
      <c r="BH449" s="229">
        <f>IF(N449="sníž. přenesená",J449,0)</f>
        <v>0</v>
      </c>
      <c r="BI449" s="229">
        <f>IF(N449="nulová",J449,0)</f>
        <v>0</v>
      </c>
      <c r="BJ449" s="18" t="s">
        <v>81</v>
      </c>
      <c r="BK449" s="229">
        <f>ROUND(I449*H449,2)</f>
        <v>0</v>
      </c>
      <c r="BL449" s="18" t="s">
        <v>157</v>
      </c>
      <c r="BM449" s="228" t="s">
        <v>834</v>
      </c>
    </row>
    <row r="450" s="2" customFormat="1" ht="76.35" customHeight="1">
      <c r="A450" s="39"/>
      <c r="B450" s="40"/>
      <c r="C450" s="217" t="s">
        <v>835</v>
      </c>
      <c r="D450" s="217" t="s">
        <v>153</v>
      </c>
      <c r="E450" s="218" t="s">
        <v>836</v>
      </c>
      <c r="F450" s="219" t="s">
        <v>837</v>
      </c>
      <c r="G450" s="220" t="s">
        <v>833</v>
      </c>
      <c r="H450" s="221">
        <v>1</v>
      </c>
      <c r="I450" s="222"/>
      <c r="J450" s="223">
        <f>ROUND(I450*H450,2)</f>
        <v>0</v>
      </c>
      <c r="K450" s="219" t="s">
        <v>1</v>
      </c>
      <c r="L450" s="45"/>
      <c r="M450" s="224" t="s">
        <v>1</v>
      </c>
      <c r="N450" s="225" t="s">
        <v>38</v>
      </c>
      <c r="O450" s="92"/>
      <c r="P450" s="226">
        <f>O450*H450</f>
        <v>0</v>
      </c>
      <c r="Q450" s="226">
        <v>0</v>
      </c>
      <c r="R450" s="226">
        <f>Q450*H450</f>
        <v>0</v>
      </c>
      <c r="S450" s="226">
        <v>0</v>
      </c>
      <c r="T450" s="227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28" t="s">
        <v>157</v>
      </c>
      <c r="AT450" s="228" t="s">
        <v>153</v>
      </c>
      <c r="AU450" s="228" t="s">
        <v>161</v>
      </c>
      <c r="AY450" s="18" t="s">
        <v>152</v>
      </c>
      <c r="BE450" s="229">
        <f>IF(N450="základní",J450,0)</f>
        <v>0</v>
      </c>
      <c r="BF450" s="229">
        <f>IF(N450="snížená",J450,0)</f>
        <v>0</v>
      </c>
      <c r="BG450" s="229">
        <f>IF(N450="zákl. přenesená",J450,0)</f>
        <v>0</v>
      </c>
      <c r="BH450" s="229">
        <f>IF(N450="sníž. přenesená",J450,0)</f>
        <v>0</v>
      </c>
      <c r="BI450" s="229">
        <f>IF(N450="nulová",J450,0)</f>
        <v>0</v>
      </c>
      <c r="BJ450" s="18" t="s">
        <v>81</v>
      </c>
      <c r="BK450" s="229">
        <f>ROUND(I450*H450,2)</f>
        <v>0</v>
      </c>
      <c r="BL450" s="18" t="s">
        <v>157</v>
      </c>
      <c r="BM450" s="228" t="s">
        <v>838</v>
      </c>
    </row>
    <row r="451" s="13" customFormat="1">
      <c r="A451" s="13"/>
      <c r="B451" s="230"/>
      <c r="C451" s="231"/>
      <c r="D451" s="232" t="s">
        <v>195</v>
      </c>
      <c r="E451" s="233" t="s">
        <v>1</v>
      </c>
      <c r="F451" s="234" t="s">
        <v>839</v>
      </c>
      <c r="G451" s="231"/>
      <c r="H451" s="233" t="s">
        <v>1</v>
      </c>
      <c r="I451" s="235"/>
      <c r="J451" s="231"/>
      <c r="K451" s="231"/>
      <c r="L451" s="236"/>
      <c r="M451" s="237"/>
      <c r="N451" s="238"/>
      <c r="O451" s="238"/>
      <c r="P451" s="238"/>
      <c r="Q451" s="238"/>
      <c r="R451" s="238"/>
      <c r="S451" s="238"/>
      <c r="T451" s="239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0" t="s">
        <v>195</v>
      </c>
      <c r="AU451" s="240" t="s">
        <v>161</v>
      </c>
      <c r="AV451" s="13" t="s">
        <v>81</v>
      </c>
      <c r="AW451" s="13" t="s">
        <v>30</v>
      </c>
      <c r="AX451" s="13" t="s">
        <v>73</v>
      </c>
      <c r="AY451" s="240" t="s">
        <v>152</v>
      </c>
    </row>
    <row r="452" s="14" customFormat="1">
      <c r="A452" s="14"/>
      <c r="B452" s="241"/>
      <c r="C452" s="242"/>
      <c r="D452" s="232" t="s">
        <v>195</v>
      </c>
      <c r="E452" s="243" t="s">
        <v>1</v>
      </c>
      <c r="F452" s="244" t="s">
        <v>81</v>
      </c>
      <c r="G452" s="242"/>
      <c r="H452" s="245">
        <v>1</v>
      </c>
      <c r="I452" s="246"/>
      <c r="J452" s="242"/>
      <c r="K452" s="242"/>
      <c r="L452" s="247"/>
      <c r="M452" s="248"/>
      <c r="N452" s="249"/>
      <c r="O452" s="249"/>
      <c r="P452" s="249"/>
      <c r="Q452" s="249"/>
      <c r="R452" s="249"/>
      <c r="S452" s="249"/>
      <c r="T452" s="25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1" t="s">
        <v>195</v>
      </c>
      <c r="AU452" s="251" t="s">
        <v>161</v>
      </c>
      <c r="AV452" s="14" t="s">
        <v>83</v>
      </c>
      <c r="AW452" s="14" t="s">
        <v>30</v>
      </c>
      <c r="AX452" s="14" t="s">
        <v>81</v>
      </c>
      <c r="AY452" s="251" t="s">
        <v>152</v>
      </c>
    </row>
    <row r="453" s="2" customFormat="1" ht="62.7" customHeight="1">
      <c r="A453" s="39"/>
      <c r="B453" s="40"/>
      <c r="C453" s="217" t="s">
        <v>840</v>
      </c>
      <c r="D453" s="217" t="s">
        <v>153</v>
      </c>
      <c r="E453" s="218" t="s">
        <v>841</v>
      </c>
      <c r="F453" s="219" t="s">
        <v>842</v>
      </c>
      <c r="G453" s="220" t="s">
        <v>833</v>
      </c>
      <c r="H453" s="221">
        <v>1</v>
      </c>
      <c r="I453" s="222"/>
      <c r="J453" s="223">
        <f>ROUND(I453*H453,2)</f>
        <v>0</v>
      </c>
      <c r="K453" s="219" t="s">
        <v>1</v>
      </c>
      <c r="L453" s="45"/>
      <c r="M453" s="224" t="s">
        <v>1</v>
      </c>
      <c r="N453" s="225" t="s">
        <v>38</v>
      </c>
      <c r="O453" s="92"/>
      <c r="P453" s="226">
        <f>O453*H453</f>
        <v>0</v>
      </c>
      <c r="Q453" s="226">
        <v>0</v>
      </c>
      <c r="R453" s="226">
        <f>Q453*H453</f>
        <v>0</v>
      </c>
      <c r="S453" s="226">
        <v>0</v>
      </c>
      <c r="T453" s="227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28" t="s">
        <v>157</v>
      </c>
      <c r="AT453" s="228" t="s">
        <v>153</v>
      </c>
      <c r="AU453" s="228" t="s">
        <v>161</v>
      </c>
      <c r="AY453" s="18" t="s">
        <v>152</v>
      </c>
      <c r="BE453" s="229">
        <f>IF(N453="základní",J453,0)</f>
        <v>0</v>
      </c>
      <c r="BF453" s="229">
        <f>IF(N453="snížená",J453,0)</f>
        <v>0</v>
      </c>
      <c r="BG453" s="229">
        <f>IF(N453="zákl. přenesená",J453,0)</f>
        <v>0</v>
      </c>
      <c r="BH453" s="229">
        <f>IF(N453="sníž. přenesená",J453,0)</f>
        <v>0</v>
      </c>
      <c r="BI453" s="229">
        <f>IF(N453="nulová",J453,0)</f>
        <v>0</v>
      </c>
      <c r="BJ453" s="18" t="s">
        <v>81</v>
      </c>
      <c r="BK453" s="229">
        <f>ROUND(I453*H453,2)</f>
        <v>0</v>
      </c>
      <c r="BL453" s="18" t="s">
        <v>157</v>
      </c>
      <c r="BM453" s="228" t="s">
        <v>843</v>
      </c>
    </row>
    <row r="454" s="2" customFormat="1" ht="76.35" customHeight="1">
      <c r="A454" s="39"/>
      <c r="B454" s="40"/>
      <c r="C454" s="217" t="s">
        <v>844</v>
      </c>
      <c r="D454" s="217" t="s">
        <v>153</v>
      </c>
      <c r="E454" s="218" t="s">
        <v>845</v>
      </c>
      <c r="F454" s="219" t="s">
        <v>846</v>
      </c>
      <c r="G454" s="220" t="s">
        <v>833</v>
      </c>
      <c r="H454" s="221">
        <v>1</v>
      </c>
      <c r="I454" s="222"/>
      <c r="J454" s="223">
        <f>ROUND(I454*H454,2)</f>
        <v>0</v>
      </c>
      <c r="K454" s="219" t="s">
        <v>1</v>
      </c>
      <c r="L454" s="45"/>
      <c r="M454" s="224" t="s">
        <v>1</v>
      </c>
      <c r="N454" s="225" t="s">
        <v>38</v>
      </c>
      <c r="O454" s="92"/>
      <c r="P454" s="226">
        <f>O454*H454</f>
        <v>0</v>
      </c>
      <c r="Q454" s="226">
        <v>0</v>
      </c>
      <c r="R454" s="226">
        <f>Q454*H454</f>
        <v>0</v>
      </c>
      <c r="S454" s="226">
        <v>0</v>
      </c>
      <c r="T454" s="227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28" t="s">
        <v>157</v>
      </c>
      <c r="AT454" s="228" t="s">
        <v>153</v>
      </c>
      <c r="AU454" s="228" t="s">
        <v>161</v>
      </c>
      <c r="AY454" s="18" t="s">
        <v>152</v>
      </c>
      <c r="BE454" s="229">
        <f>IF(N454="základní",J454,0)</f>
        <v>0</v>
      </c>
      <c r="BF454" s="229">
        <f>IF(N454="snížená",J454,0)</f>
        <v>0</v>
      </c>
      <c r="BG454" s="229">
        <f>IF(N454="zákl. přenesená",J454,0)</f>
        <v>0</v>
      </c>
      <c r="BH454" s="229">
        <f>IF(N454="sníž. přenesená",J454,0)</f>
        <v>0</v>
      </c>
      <c r="BI454" s="229">
        <f>IF(N454="nulová",J454,0)</f>
        <v>0</v>
      </c>
      <c r="BJ454" s="18" t="s">
        <v>81</v>
      </c>
      <c r="BK454" s="229">
        <f>ROUND(I454*H454,2)</f>
        <v>0</v>
      </c>
      <c r="BL454" s="18" t="s">
        <v>157</v>
      </c>
      <c r="BM454" s="228" t="s">
        <v>847</v>
      </c>
    </row>
    <row r="455" s="2" customFormat="1" ht="14.4" customHeight="1">
      <c r="A455" s="39"/>
      <c r="B455" s="40"/>
      <c r="C455" s="217" t="s">
        <v>848</v>
      </c>
      <c r="D455" s="217" t="s">
        <v>153</v>
      </c>
      <c r="E455" s="218" t="s">
        <v>849</v>
      </c>
      <c r="F455" s="219" t="s">
        <v>850</v>
      </c>
      <c r="G455" s="220" t="s">
        <v>833</v>
      </c>
      <c r="H455" s="221">
        <v>1</v>
      </c>
      <c r="I455" s="222"/>
      <c r="J455" s="223">
        <f>ROUND(I455*H455,2)</f>
        <v>0</v>
      </c>
      <c r="K455" s="219" t="s">
        <v>1</v>
      </c>
      <c r="L455" s="45"/>
      <c r="M455" s="224" t="s">
        <v>1</v>
      </c>
      <c r="N455" s="225" t="s">
        <v>38</v>
      </c>
      <c r="O455" s="92"/>
      <c r="P455" s="226">
        <f>O455*H455</f>
        <v>0</v>
      </c>
      <c r="Q455" s="226">
        <v>0</v>
      </c>
      <c r="R455" s="226">
        <f>Q455*H455</f>
        <v>0</v>
      </c>
      <c r="S455" s="226">
        <v>0</v>
      </c>
      <c r="T455" s="227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28" t="s">
        <v>157</v>
      </c>
      <c r="AT455" s="228" t="s">
        <v>153</v>
      </c>
      <c r="AU455" s="228" t="s">
        <v>161</v>
      </c>
      <c r="AY455" s="18" t="s">
        <v>152</v>
      </c>
      <c r="BE455" s="229">
        <f>IF(N455="základní",J455,0)</f>
        <v>0</v>
      </c>
      <c r="BF455" s="229">
        <f>IF(N455="snížená",J455,0)</f>
        <v>0</v>
      </c>
      <c r="BG455" s="229">
        <f>IF(N455="zákl. přenesená",J455,0)</f>
        <v>0</v>
      </c>
      <c r="BH455" s="229">
        <f>IF(N455="sníž. přenesená",J455,0)</f>
        <v>0</v>
      </c>
      <c r="BI455" s="229">
        <f>IF(N455="nulová",J455,0)</f>
        <v>0</v>
      </c>
      <c r="BJ455" s="18" t="s">
        <v>81</v>
      </c>
      <c r="BK455" s="229">
        <f>ROUND(I455*H455,2)</f>
        <v>0</v>
      </c>
      <c r="BL455" s="18" t="s">
        <v>157</v>
      </c>
      <c r="BM455" s="228" t="s">
        <v>851</v>
      </c>
    </row>
    <row r="456" s="2" customFormat="1" ht="14.4" customHeight="1">
      <c r="A456" s="39"/>
      <c r="B456" s="40"/>
      <c r="C456" s="217" t="s">
        <v>852</v>
      </c>
      <c r="D456" s="217" t="s">
        <v>153</v>
      </c>
      <c r="E456" s="218" t="s">
        <v>853</v>
      </c>
      <c r="F456" s="219" t="s">
        <v>854</v>
      </c>
      <c r="G456" s="220" t="s">
        <v>833</v>
      </c>
      <c r="H456" s="221">
        <v>1</v>
      </c>
      <c r="I456" s="222"/>
      <c r="J456" s="223">
        <f>ROUND(I456*H456,2)</f>
        <v>0</v>
      </c>
      <c r="K456" s="219" t="s">
        <v>1</v>
      </c>
      <c r="L456" s="45"/>
      <c r="M456" s="224" t="s">
        <v>1</v>
      </c>
      <c r="N456" s="225" t="s">
        <v>38</v>
      </c>
      <c r="O456" s="92"/>
      <c r="P456" s="226">
        <f>O456*H456</f>
        <v>0</v>
      </c>
      <c r="Q456" s="226">
        <v>0</v>
      </c>
      <c r="R456" s="226">
        <f>Q456*H456</f>
        <v>0</v>
      </c>
      <c r="S456" s="226">
        <v>0</v>
      </c>
      <c r="T456" s="227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28" t="s">
        <v>157</v>
      </c>
      <c r="AT456" s="228" t="s">
        <v>153</v>
      </c>
      <c r="AU456" s="228" t="s">
        <v>161</v>
      </c>
      <c r="AY456" s="18" t="s">
        <v>152</v>
      </c>
      <c r="BE456" s="229">
        <f>IF(N456="základní",J456,0)</f>
        <v>0</v>
      </c>
      <c r="BF456" s="229">
        <f>IF(N456="snížená",J456,0)</f>
        <v>0</v>
      </c>
      <c r="BG456" s="229">
        <f>IF(N456="zákl. přenesená",J456,0)</f>
        <v>0</v>
      </c>
      <c r="BH456" s="229">
        <f>IF(N456="sníž. přenesená",J456,0)</f>
        <v>0</v>
      </c>
      <c r="BI456" s="229">
        <f>IF(N456="nulová",J456,0)</f>
        <v>0</v>
      </c>
      <c r="BJ456" s="18" t="s">
        <v>81</v>
      </c>
      <c r="BK456" s="229">
        <f>ROUND(I456*H456,2)</f>
        <v>0</v>
      </c>
      <c r="BL456" s="18" t="s">
        <v>157</v>
      </c>
      <c r="BM456" s="228" t="s">
        <v>855</v>
      </c>
    </row>
    <row r="457" s="12" customFormat="1" ht="20.88" customHeight="1">
      <c r="A457" s="12"/>
      <c r="B457" s="203"/>
      <c r="C457" s="204"/>
      <c r="D457" s="205" t="s">
        <v>72</v>
      </c>
      <c r="E457" s="264" t="s">
        <v>856</v>
      </c>
      <c r="F457" s="264" t="s">
        <v>857</v>
      </c>
      <c r="G457" s="204"/>
      <c r="H457" s="204"/>
      <c r="I457" s="207"/>
      <c r="J457" s="265">
        <f>BK457</f>
        <v>0</v>
      </c>
      <c r="K457" s="204"/>
      <c r="L457" s="209"/>
      <c r="M457" s="210"/>
      <c r="N457" s="211"/>
      <c r="O457" s="211"/>
      <c r="P457" s="212">
        <f>SUM(P458:P460)</f>
        <v>0</v>
      </c>
      <c r="Q457" s="211"/>
      <c r="R457" s="212">
        <f>SUM(R458:R460)</f>
        <v>0</v>
      </c>
      <c r="S457" s="211"/>
      <c r="T457" s="213">
        <f>SUM(T458:T460)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14" t="s">
        <v>81</v>
      </c>
      <c r="AT457" s="215" t="s">
        <v>72</v>
      </c>
      <c r="AU457" s="215" t="s">
        <v>83</v>
      </c>
      <c r="AY457" s="214" t="s">
        <v>152</v>
      </c>
      <c r="BK457" s="216">
        <f>SUM(BK458:BK460)</f>
        <v>0</v>
      </c>
    </row>
    <row r="458" s="2" customFormat="1" ht="62.7" customHeight="1">
      <c r="A458" s="39"/>
      <c r="B458" s="40"/>
      <c r="C458" s="217" t="s">
        <v>858</v>
      </c>
      <c r="D458" s="217" t="s">
        <v>153</v>
      </c>
      <c r="E458" s="218" t="s">
        <v>859</v>
      </c>
      <c r="F458" s="219" t="s">
        <v>860</v>
      </c>
      <c r="G458" s="220" t="s">
        <v>833</v>
      </c>
      <c r="H458" s="221">
        <v>1</v>
      </c>
      <c r="I458" s="222"/>
      <c r="J458" s="223">
        <f>ROUND(I458*H458,2)</f>
        <v>0</v>
      </c>
      <c r="K458" s="219" t="s">
        <v>1</v>
      </c>
      <c r="L458" s="45"/>
      <c r="M458" s="224" t="s">
        <v>1</v>
      </c>
      <c r="N458" s="225" t="s">
        <v>38</v>
      </c>
      <c r="O458" s="92"/>
      <c r="P458" s="226">
        <f>O458*H458</f>
        <v>0</v>
      </c>
      <c r="Q458" s="226">
        <v>0</v>
      </c>
      <c r="R458" s="226">
        <f>Q458*H458</f>
        <v>0</v>
      </c>
      <c r="S458" s="226">
        <v>0</v>
      </c>
      <c r="T458" s="227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28" t="s">
        <v>157</v>
      </c>
      <c r="AT458" s="228" t="s">
        <v>153</v>
      </c>
      <c r="AU458" s="228" t="s">
        <v>161</v>
      </c>
      <c r="AY458" s="18" t="s">
        <v>152</v>
      </c>
      <c r="BE458" s="229">
        <f>IF(N458="základní",J458,0)</f>
        <v>0</v>
      </c>
      <c r="BF458" s="229">
        <f>IF(N458="snížená",J458,0)</f>
        <v>0</v>
      </c>
      <c r="BG458" s="229">
        <f>IF(N458="zákl. přenesená",J458,0)</f>
        <v>0</v>
      </c>
      <c r="BH458" s="229">
        <f>IF(N458="sníž. přenesená",J458,0)</f>
        <v>0</v>
      </c>
      <c r="BI458" s="229">
        <f>IF(N458="nulová",J458,0)</f>
        <v>0</v>
      </c>
      <c r="BJ458" s="18" t="s">
        <v>81</v>
      </c>
      <c r="BK458" s="229">
        <f>ROUND(I458*H458,2)</f>
        <v>0</v>
      </c>
      <c r="BL458" s="18" t="s">
        <v>157</v>
      </c>
      <c r="BM458" s="228" t="s">
        <v>861</v>
      </c>
    </row>
    <row r="459" s="2" customFormat="1" ht="14.4" customHeight="1">
      <c r="A459" s="39"/>
      <c r="B459" s="40"/>
      <c r="C459" s="217" t="s">
        <v>862</v>
      </c>
      <c r="D459" s="217" t="s">
        <v>153</v>
      </c>
      <c r="E459" s="218" t="s">
        <v>863</v>
      </c>
      <c r="F459" s="219" t="s">
        <v>864</v>
      </c>
      <c r="G459" s="220" t="s">
        <v>833</v>
      </c>
      <c r="H459" s="221">
        <v>1</v>
      </c>
      <c r="I459" s="222"/>
      <c r="J459" s="223">
        <f>ROUND(I459*H459,2)</f>
        <v>0</v>
      </c>
      <c r="K459" s="219" t="s">
        <v>1</v>
      </c>
      <c r="L459" s="45"/>
      <c r="M459" s="224" t="s">
        <v>1</v>
      </c>
      <c r="N459" s="225" t="s">
        <v>38</v>
      </c>
      <c r="O459" s="92"/>
      <c r="P459" s="226">
        <f>O459*H459</f>
        <v>0</v>
      </c>
      <c r="Q459" s="226">
        <v>0</v>
      </c>
      <c r="R459" s="226">
        <f>Q459*H459</f>
        <v>0</v>
      </c>
      <c r="S459" s="226">
        <v>0</v>
      </c>
      <c r="T459" s="227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28" t="s">
        <v>157</v>
      </c>
      <c r="AT459" s="228" t="s">
        <v>153</v>
      </c>
      <c r="AU459" s="228" t="s">
        <v>161</v>
      </c>
      <c r="AY459" s="18" t="s">
        <v>152</v>
      </c>
      <c r="BE459" s="229">
        <f>IF(N459="základní",J459,0)</f>
        <v>0</v>
      </c>
      <c r="BF459" s="229">
        <f>IF(N459="snížená",J459,0)</f>
        <v>0</v>
      </c>
      <c r="BG459" s="229">
        <f>IF(N459="zákl. přenesená",J459,0)</f>
        <v>0</v>
      </c>
      <c r="BH459" s="229">
        <f>IF(N459="sníž. přenesená",J459,0)</f>
        <v>0</v>
      </c>
      <c r="BI459" s="229">
        <f>IF(N459="nulová",J459,0)</f>
        <v>0</v>
      </c>
      <c r="BJ459" s="18" t="s">
        <v>81</v>
      </c>
      <c r="BK459" s="229">
        <f>ROUND(I459*H459,2)</f>
        <v>0</v>
      </c>
      <c r="BL459" s="18" t="s">
        <v>157</v>
      </c>
      <c r="BM459" s="228" t="s">
        <v>865</v>
      </c>
    </row>
    <row r="460" s="2" customFormat="1" ht="62.7" customHeight="1">
      <c r="A460" s="39"/>
      <c r="B460" s="40"/>
      <c r="C460" s="217" t="s">
        <v>866</v>
      </c>
      <c r="D460" s="217" t="s">
        <v>153</v>
      </c>
      <c r="E460" s="218" t="s">
        <v>867</v>
      </c>
      <c r="F460" s="219" t="s">
        <v>868</v>
      </c>
      <c r="G460" s="220" t="s">
        <v>833</v>
      </c>
      <c r="H460" s="221">
        <v>1</v>
      </c>
      <c r="I460" s="222"/>
      <c r="J460" s="223">
        <f>ROUND(I460*H460,2)</f>
        <v>0</v>
      </c>
      <c r="K460" s="219" t="s">
        <v>1</v>
      </c>
      <c r="L460" s="45"/>
      <c r="M460" s="266" t="s">
        <v>1</v>
      </c>
      <c r="N460" s="267" t="s">
        <v>38</v>
      </c>
      <c r="O460" s="268"/>
      <c r="P460" s="269">
        <f>O460*H460</f>
        <v>0</v>
      </c>
      <c r="Q460" s="269">
        <v>0</v>
      </c>
      <c r="R460" s="269">
        <f>Q460*H460</f>
        <v>0</v>
      </c>
      <c r="S460" s="269">
        <v>0</v>
      </c>
      <c r="T460" s="270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28" t="s">
        <v>157</v>
      </c>
      <c r="AT460" s="228" t="s">
        <v>153</v>
      </c>
      <c r="AU460" s="228" t="s">
        <v>161</v>
      </c>
      <c r="AY460" s="18" t="s">
        <v>152</v>
      </c>
      <c r="BE460" s="229">
        <f>IF(N460="základní",J460,0)</f>
        <v>0</v>
      </c>
      <c r="BF460" s="229">
        <f>IF(N460="snížená",J460,0)</f>
        <v>0</v>
      </c>
      <c r="BG460" s="229">
        <f>IF(N460="zákl. přenesená",J460,0)</f>
        <v>0</v>
      </c>
      <c r="BH460" s="229">
        <f>IF(N460="sníž. přenesená",J460,0)</f>
        <v>0</v>
      </c>
      <c r="BI460" s="229">
        <f>IF(N460="nulová",J460,0)</f>
        <v>0</v>
      </c>
      <c r="BJ460" s="18" t="s">
        <v>81</v>
      </c>
      <c r="BK460" s="229">
        <f>ROUND(I460*H460,2)</f>
        <v>0</v>
      </c>
      <c r="BL460" s="18" t="s">
        <v>157</v>
      </c>
      <c r="BM460" s="228" t="s">
        <v>869</v>
      </c>
    </row>
    <row r="461" s="2" customFormat="1" ht="6.96" customHeight="1">
      <c r="A461" s="39"/>
      <c r="B461" s="67"/>
      <c r="C461" s="68"/>
      <c r="D461" s="68"/>
      <c r="E461" s="68"/>
      <c r="F461" s="68"/>
      <c r="G461" s="68"/>
      <c r="H461" s="68"/>
      <c r="I461" s="68"/>
      <c r="J461" s="68"/>
      <c r="K461" s="68"/>
      <c r="L461" s="45"/>
      <c r="M461" s="39"/>
      <c r="O461" s="39"/>
      <c r="P461" s="39"/>
      <c r="Q461" s="39"/>
      <c r="R461" s="39"/>
      <c r="S461" s="39"/>
      <c r="T461" s="39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</row>
  </sheetData>
  <sheetProtection sheet="1" autoFilter="0" formatColumns="0" formatRows="0" objects="1" scenarios="1" spinCount="100000" saltValue="esPQzhzVcTHuMYG0SX7KwJ2x9fQ/RD0U0LbcGqwWQF2imyPLew7OMB3RVNMYnMF//gQ7tw+IIRrSm0jB1xRnxA==" hashValue="PjOpXXyeqe4PXNmISiwf0ljvhogtIWvoP+gqTDpBYy5FdLsmtJsbx1M7en9GbJE9P6XIXuSh0GEE6iDw/B5poA==" algorithmName="SHA-512" password="CC35"/>
  <autoFilter ref="C133:K460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Stavební úpravy SPŠ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870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27. 1. 2020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ROUND((SUM(BE121:BE145)),  2)</f>
        <v>0</v>
      </c>
      <c r="G33" s="39"/>
      <c r="H33" s="39"/>
      <c r="I33" s="156">
        <v>0.20999999999999999</v>
      </c>
      <c r="J33" s="155">
        <f>ROUND(((SUM(BE121:BE145))*I33),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ROUND((SUM(BF121:BF145)),  2)</f>
        <v>0</v>
      </c>
      <c r="G34" s="39"/>
      <c r="H34" s="39"/>
      <c r="I34" s="156">
        <v>0.14999999999999999</v>
      </c>
      <c r="J34" s="155">
        <f>ROUND(((SUM(BF121:BF145))*I34),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ROUND((SUM(BG121:BG145)),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ROUND((SUM(BH121:BH145)),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ROUND((SUM(BI121:BI145)),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Stavební úpravy SPŠ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01.2 - Objekt A - ELEKTRO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27. 1. 2020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133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871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872</v>
      </c>
      <c r="E99" s="189"/>
      <c r="F99" s="189"/>
      <c r="G99" s="189"/>
      <c r="H99" s="189"/>
      <c r="I99" s="189"/>
      <c r="J99" s="190">
        <f>J126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873</v>
      </c>
      <c r="E100" s="189"/>
      <c r="F100" s="189"/>
      <c r="G100" s="189"/>
      <c r="H100" s="189"/>
      <c r="I100" s="189"/>
      <c r="J100" s="190">
        <f>J129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874</v>
      </c>
      <c r="E101" s="189"/>
      <c r="F101" s="189"/>
      <c r="G101" s="189"/>
      <c r="H101" s="189"/>
      <c r="I101" s="189"/>
      <c r="J101" s="190">
        <f>J135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137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Stavební úpravy SPŠ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112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 01.2 - Objekt A - ELEKTRO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27. 1. 2020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33" t="s">
        <v>29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27</v>
      </c>
      <c r="D118" s="41"/>
      <c r="E118" s="41"/>
      <c r="F118" s="28" t="str">
        <f>IF(E18="","",E18)</f>
        <v>Vyplň údaj</v>
      </c>
      <c r="G118" s="41"/>
      <c r="H118" s="41"/>
      <c r="I118" s="33" t="s">
        <v>31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138</v>
      </c>
      <c r="D120" s="195" t="s">
        <v>58</v>
      </c>
      <c r="E120" s="195" t="s">
        <v>54</v>
      </c>
      <c r="F120" s="195" t="s">
        <v>55</v>
      </c>
      <c r="G120" s="195" t="s">
        <v>139</v>
      </c>
      <c r="H120" s="195" t="s">
        <v>140</v>
      </c>
      <c r="I120" s="195" t="s">
        <v>141</v>
      </c>
      <c r="J120" s="195" t="s">
        <v>116</v>
      </c>
      <c r="K120" s="196" t="s">
        <v>142</v>
      </c>
      <c r="L120" s="197"/>
      <c r="M120" s="101" t="s">
        <v>1</v>
      </c>
      <c r="N120" s="102" t="s">
        <v>37</v>
      </c>
      <c r="O120" s="102" t="s">
        <v>143</v>
      </c>
      <c r="P120" s="102" t="s">
        <v>144</v>
      </c>
      <c r="Q120" s="102" t="s">
        <v>145</v>
      </c>
      <c r="R120" s="102" t="s">
        <v>146</v>
      </c>
      <c r="S120" s="102" t="s">
        <v>147</v>
      </c>
      <c r="T120" s="103" t="s">
        <v>148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149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</f>
        <v>0</v>
      </c>
      <c r="Q121" s="105"/>
      <c r="R121" s="200">
        <f>R122</f>
        <v>0</v>
      </c>
      <c r="S121" s="105"/>
      <c r="T121" s="201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72</v>
      </c>
      <c r="AU121" s="18" t="s">
        <v>118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72</v>
      </c>
      <c r="E122" s="206" t="s">
        <v>820</v>
      </c>
      <c r="F122" s="206" t="s">
        <v>820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P123+P126+P129+P135</f>
        <v>0</v>
      </c>
      <c r="Q122" s="211"/>
      <c r="R122" s="212">
        <f>R123+R126+R129+R135</f>
        <v>0</v>
      </c>
      <c r="S122" s="211"/>
      <c r="T122" s="213">
        <f>T123+T126+T129+T135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81</v>
      </c>
      <c r="AT122" s="215" t="s">
        <v>72</v>
      </c>
      <c r="AU122" s="215" t="s">
        <v>73</v>
      </c>
      <c r="AY122" s="214" t="s">
        <v>152</v>
      </c>
      <c r="BK122" s="216">
        <f>BK123+BK126+BK129+BK135</f>
        <v>0</v>
      </c>
    </row>
    <row r="123" s="12" customFormat="1" ht="22.8" customHeight="1">
      <c r="A123" s="12"/>
      <c r="B123" s="203"/>
      <c r="C123" s="204"/>
      <c r="D123" s="205" t="s">
        <v>72</v>
      </c>
      <c r="E123" s="264" t="s">
        <v>875</v>
      </c>
      <c r="F123" s="264" t="s">
        <v>876</v>
      </c>
      <c r="G123" s="204"/>
      <c r="H123" s="204"/>
      <c r="I123" s="207"/>
      <c r="J123" s="265">
        <f>BK123</f>
        <v>0</v>
      </c>
      <c r="K123" s="204"/>
      <c r="L123" s="209"/>
      <c r="M123" s="210"/>
      <c r="N123" s="211"/>
      <c r="O123" s="211"/>
      <c r="P123" s="212">
        <f>SUM(P124:P125)</f>
        <v>0</v>
      </c>
      <c r="Q123" s="211"/>
      <c r="R123" s="212">
        <f>SUM(R124:R125)</f>
        <v>0</v>
      </c>
      <c r="S123" s="211"/>
      <c r="T123" s="213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81</v>
      </c>
      <c r="AT123" s="215" t="s">
        <v>72</v>
      </c>
      <c r="AU123" s="215" t="s">
        <v>81</v>
      </c>
      <c r="AY123" s="214" t="s">
        <v>152</v>
      </c>
      <c r="BK123" s="216">
        <f>SUM(BK124:BK125)</f>
        <v>0</v>
      </c>
    </row>
    <row r="124" s="2" customFormat="1" ht="24.15" customHeight="1">
      <c r="A124" s="39"/>
      <c r="B124" s="40"/>
      <c r="C124" s="217" t="s">
        <v>81</v>
      </c>
      <c r="D124" s="217" t="s">
        <v>153</v>
      </c>
      <c r="E124" s="218" t="s">
        <v>877</v>
      </c>
      <c r="F124" s="219" t="s">
        <v>878</v>
      </c>
      <c r="G124" s="220" t="s">
        <v>210</v>
      </c>
      <c r="H124" s="221">
        <v>1</v>
      </c>
      <c r="I124" s="222"/>
      <c r="J124" s="223">
        <f>ROUND(I124*H124,2)</f>
        <v>0</v>
      </c>
      <c r="K124" s="219" t="s">
        <v>1</v>
      </c>
      <c r="L124" s="45"/>
      <c r="M124" s="224" t="s">
        <v>1</v>
      </c>
      <c r="N124" s="225" t="s">
        <v>38</v>
      </c>
      <c r="O124" s="92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8" t="s">
        <v>157</v>
      </c>
      <c r="AT124" s="228" t="s">
        <v>153</v>
      </c>
      <c r="AU124" s="228" t="s">
        <v>83</v>
      </c>
      <c r="AY124" s="18" t="s">
        <v>152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8" t="s">
        <v>81</v>
      </c>
      <c r="BK124" s="229">
        <f>ROUND(I124*H124,2)</f>
        <v>0</v>
      </c>
      <c r="BL124" s="18" t="s">
        <v>157</v>
      </c>
      <c r="BM124" s="228" t="s">
        <v>879</v>
      </c>
    </row>
    <row r="125" s="2" customFormat="1" ht="24.15" customHeight="1">
      <c r="A125" s="39"/>
      <c r="B125" s="40"/>
      <c r="C125" s="217" t="s">
        <v>83</v>
      </c>
      <c r="D125" s="217" t="s">
        <v>153</v>
      </c>
      <c r="E125" s="218" t="s">
        <v>880</v>
      </c>
      <c r="F125" s="219" t="s">
        <v>881</v>
      </c>
      <c r="G125" s="220" t="s">
        <v>210</v>
      </c>
      <c r="H125" s="221">
        <v>1</v>
      </c>
      <c r="I125" s="222"/>
      <c r="J125" s="223">
        <f>ROUND(I125*H125,2)</f>
        <v>0</v>
      </c>
      <c r="K125" s="219" t="s">
        <v>1</v>
      </c>
      <c r="L125" s="45"/>
      <c r="M125" s="224" t="s">
        <v>1</v>
      </c>
      <c r="N125" s="225" t="s">
        <v>38</v>
      </c>
      <c r="O125" s="92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8" t="s">
        <v>157</v>
      </c>
      <c r="AT125" s="228" t="s">
        <v>153</v>
      </c>
      <c r="AU125" s="228" t="s">
        <v>83</v>
      </c>
      <c r="AY125" s="18" t="s">
        <v>152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8" t="s">
        <v>81</v>
      </c>
      <c r="BK125" s="229">
        <f>ROUND(I125*H125,2)</f>
        <v>0</v>
      </c>
      <c r="BL125" s="18" t="s">
        <v>157</v>
      </c>
      <c r="BM125" s="228" t="s">
        <v>882</v>
      </c>
    </row>
    <row r="126" s="12" customFormat="1" ht="22.8" customHeight="1">
      <c r="A126" s="12"/>
      <c r="B126" s="203"/>
      <c r="C126" s="204"/>
      <c r="D126" s="205" t="s">
        <v>72</v>
      </c>
      <c r="E126" s="264" t="s">
        <v>883</v>
      </c>
      <c r="F126" s="264" t="s">
        <v>884</v>
      </c>
      <c r="G126" s="204"/>
      <c r="H126" s="204"/>
      <c r="I126" s="207"/>
      <c r="J126" s="265">
        <f>BK126</f>
        <v>0</v>
      </c>
      <c r="K126" s="204"/>
      <c r="L126" s="209"/>
      <c r="M126" s="210"/>
      <c r="N126" s="211"/>
      <c r="O126" s="211"/>
      <c r="P126" s="212">
        <f>SUM(P127:P128)</f>
        <v>0</v>
      </c>
      <c r="Q126" s="211"/>
      <c r="R126" s="212">
        <f>SUM(R127:R128)</f>
        <v>0</v>
      </c>
      <c r="S126" s="211"/>
      <c r="T126" s="213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81</v>
      </c>
      <c r="AT126" s="215" t="s">
        <v>72</v>
      </c>
      <c r="AU126" s="215" t="s">
        <v>81</v>
      </c>
      <c r="AY126" s="214" t="s">
        <v>152</v>
      </c>
      <c r="BK126" s="216">
        <f>SUM(BK127:BK128)</f>
        <v>0</v>
      </c>
    </row>
    <row r="127" s="2" customFormat="1" ht="14.4" customHeight="1">
      <c r="A127" s="39"/>
      <c r="B127" s="40"/>
      <c r="C127" s="217" t="s">
        <v>161</v>
      </c>
      <c r="D127" s="217" t="s">
        <v>153</v>
      </c>
      <c r="E127" s="218" t="s">
        <v>885</v>
      </c>
      <c r="F127" s="219" t="s">
        <v>886</v>
      </c>
      <c r="G127" s="220" t="s">
        <v>181</v>
      </c>
      <c r="H127" s="221">
        <v>26</v>
      </c>
      <c r="I127" s="222"/>
      <c r="J127" s="223">
        <f>ROUND(I127*H127,2)</f>
        <v>0</v>
      </c>
      <c r="K127" s="219" t="s">
        <v>1</v>
      </c>
      <c r="L127" s="45"/>
      <c r="M127" s="224" t="s">
        <v>1</v>
      </c>
      <c r="N127" s="225" t="s">
        <v>38</v>
      </c>
      <c r="O127" s="92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8" t="s">
        <v>157</v>
      </c>
      <c r="AT127" s="228" t="s">
        <v>153</v>
      </c>
      <c r="AU127" s="228" t="s">
        <v>83</v>
      </c>
      <c r="AY127" s="18" t="s">
        <v>152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8" t="s">
        <v>81</v>
      </c>
      <c r="BK127" s="229">
        <f>ROUND(I127*H127,2)</f>
        <v>0</v>
      </c>
      <c r="BL127" s="18" t="s">
        <v>157</v>
      </c>
      <c r="BM127" s="228" t="s">
        <v>887</v>
      </c>
    </row>
    <row r="128" s="2" customFormat="1" ht="14.4" customHeight="1">
      <c r="A128" s="39"/>
      <c r="B128" s="40"/>
      <c r="C128" s="217" t="s">
        <v>157</v>
      </c>
      <c r="D128" s="217" t="s">
        <v>153</v>
      </c>
      <c r="E128" s="218" t="s">
        <v>888</v>
      </c>
      <c r="F128" s="219" t="s">
        <v>889</v>
      </c>
      <c r="G128" s="220" t="s">
        <v>181</v>
      </c>
      <c r="H128" s="221">
        <v>26</v>
      </c>
      <c r="I128" s="222"/>
      <c r="J128" s="223">
        <f>ROUND(I128*H128,2)</f>
        <v>0</v>
      </c>
      <c r="K128" s="219" t="s">
        <v>1</v>
      </c>
      <c r="L128" s="45"/>
      <c r="M128" s="224" t="s">
        <v>1</v>
      </c>
      <c r="N128" s="225" t="s">
        <v>38</v>
      </c>
      <c r="O128" s="92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8" t="s">
        <v>157</v>
      </c>
      <c r="AT128" s="228" t="s">
        <v>153</v>
      </c>
      <c r="AU128" s="228" t="s">
        <v>83</v>
      </c>
      <c r="AY128" s="18" t="s">
        <v>152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8" t="s">
        <v>81</v>
      </c>
      <c r="BK128" s="229">
        <f>ROUND(I128*H128,2)</f>
        <v>0</v>
      </c>
      <c r="BL128" s="18" t="s">
        <v>157</v>
      </c>
      <c r="BM128" s="228" t="s">
        <v>890</v>
      </c>
    </row>
    <row r="129" s="12" customFormat="1" ht="22.8" customHeight="1">
      <c r="A129" s="12"/>
      <c r="B129" s="203"/>
      <c r="C129" s="204"/>
      <c r="D129" s="205" t="s">
        <v>72</v>
      </c>
      <c r="E129" s="264" t="s">
        <v>891</v>
      </c>
      <c r="F129" s="264" t="s">
        <v>892</v>
      </c>
      <c r="G129" s="204"/>
      <c r="H129" s="204"/>
      <c r="I129" s="207"/>
      <c r="J129" s="265">
        <f>BK129</f>
        <v>0</v>
      </c>
      <c r="K129" s="204"/>
      <c r="L129" s="209"/>
      <c r="M129" s="210"/>
      <c r="N129" s="211"/>
      <c r="O129" s="211"/>
      <c r="P129" s="212">
        <f>SUM(P130:P134)</f>
        <v>0</v>
      </c>
      <c r="Q129" s="211"/>
      <c r="R129" s="212">
        <f>SUM(R130:R134)</f>
        <v>0</v>
      </c>
      <c r="S129" s="211"/>
      <c r="T129" s="213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81</v>
      </c>
      <c r="AT129" s="215" t="s">
        <v>72</v>
      </c>
      <c r="AU129" s="215" t="s">
        <v>81</v>
      </c>
      <c r="AY129" s="214" t="s">
        <v>152</v>
      </c>
      <c r="BK129" s="216">
        <f>SUM(BK130:BK134)</f>
        <v>0</v>
      </c>
    </row>
    <row r="130" s="2" customFormat="1" ht="24.15" customHeight="1">
      <c r="A130" s="39"/>
      <c r="B130" s="40"/>
      <c r="C130" s="217" t="s">
        <v>168</v>
      </c>
      <c r="D130" s="217" t="s">
        <v>153</v>
      </c>
      <c r="E130" s="218" t="s">
        <v>893</v>
      </c>
      <c r="F130" s="219" t="s">
        <v>894</v>
      </c>
      <c r="G130" s="220" t="s">
        <v>181</v>
      </c>
      <c r="H130" s="221">
        <v>22</v>
      </c>
      <c r="I130" s="222"/>
      <c r="J130" s="223">
        <f>ROUND(I130*H130,2)</f>
        <v>0</v>
      </c>
      <c r="K130" s="219" t="s">
        <v>1</v>
      </c>
      <c r="L130" s="45"/>
      <c r="M130" s="224" t="s">
        <v>1</v>
      </c>
      <c r="N130" s="225" t="s">
        <v>38</v>
      </c>
      <c r="O130" s="92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8" t="s">
        <v>157</v>
      </c>
      <c r="AT130" s="228" t="s">
        <v>153</v>
      </c>
      <c r="AU130" s="228" t="s">
        <v>83</v>
      </c>
      <c r="AY130" s="18" t="s">
        <v>152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8" t="s">
        <v>81</v>
      </c>
      <c r="BK130" s="229">
        <f>ROUND(I130*H130,2)</f>
        <v>0</v>
      </c>
      <c r="BL130" s="18" t="s">
        <v>157</v>
      </c>
      <c r="BM130" s="228" t="s">
        <v>895</v>
      </c>
    </row>
    <row r="131" s="2" customFormat="1" ht="14.4" customHeight="1">
      <c r="A131" s="39"/>
      <c r="B131" s="40"/>
      <c r="C131" s="217" t="s">
        <v>164</v>
      </c>
      <c r="D131" s="217" t="s">
        <v>153</v>
      </c>
      <c r="E131" s="218" t="s">
        <v>896</v>
      </c>
      <c r="F131" s="219" t="s">
        <v>897</v>
      </c>
      <c r="G131" s="220" t="s">
        <v>185</v>
      </c>
      <c r="H131" s="221">
        <v>2</v>
      </c>
      <c r="I131" s="222"/>
      <c r="J131" s="223">
        <f>ROUND(I131*H131,2)</f>
        <v>0</v>
      </c>
      <c r="K131" s="219" t="s">
        <v>1</v>
      </c>
      <c r="L131" s="45"/>
      <c r="M131" s="224" t="s">
        <v>1</v>
      </c>
      <c r="N131" s="225" t="s">
        <v>38</v>
      </c>
      <c r="O131" s="92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8" t="s">
        <v>157</v>
      </c>
      <c r="AT131" s="228" t="s">
        <v>153</v>
      </c>
      <c r="AU131" s="228" t="s">
        <v>83</v>
      </c>
      <c r="AY131" s="18" t="s">
        <v>152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8" t="s">
        <v>81</v>
      </c>
      <c r="BK131" s="229">
        <f>ROUND(I131*H131,2)</f>
        <v>0</v>
      </c>
      <c r="BL131" s="18" t="s">
        <v>157</v>
      </c>
      <c r="BM131" s="228" t="s">
        <v>898</v>
      </c>
    </row>
    <row r="132" s="2" customFormat="1" ht="14.4" customHeight="1">
      <c r="A132" s="39"/>
      <c r="B132" s="40"/>
      <c r="C132" s="217" t="s">
        <v>178</v>
      </c>
      <c r="D132" s="217" t="s">
        <v>153</v>
      </c>
      <c r="E132" s="218" t="s">
        <v>899</v>
      </c>
      <c r="F132" s="219" t="s">
        <v>900</v>
      </c>
      <c r="G132" s="220" t="s">
        <v>175</v>
      </c>
      <c r="H132" s="221">
        <v>1.5</v>
      </c>
      <c r="I132" s="222"/>
      <c r="J132" s="223">
        <f>ROUND(I132*H132,2)</f>
        <v>0</v>
      </c>
      <c r="K132" s="219" t="s">
        <v>1</v>
      </c>
      <c r="L132" s="45"/>
      <c r="M132" s="224" t="s">
        <v>1</v>
      </c>
      <c r="N132" s="225" t="s">
        <v>38</v>
      </c>
      <c r="O132" s="92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8" t="s">
        <v>157</v>
      </c>
      <c r="AT132" s="228" t="s">
        <v>153</v>
      </c>
      <c r="AU132" s="228" t="s">
        <v>83</v>
      </c>
      <c r="AY132" s="18" t="s">
        <v>152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8" t="s">
        <v>81</v>
      </c>
      <c r="BK132" s="229">
        <f>ROUND(I132*H132,2)</f>
        <v>0</v>
      </c>
      <c r="BL132" s="18" t="s">
        <v>157</v>
      </c>
      <c r="BM132" s="228" t="s">
        <v>901</v>
      </c>
    </row>
    <row r="133" s="2" customFormat="1" ht="14.4" customHeight="1">
      <c r="A133" s="39"/>
      <c r="B133" s="40"/>
      <c r="C133" s="217" t="s">
        <v>167</v>
      </c>
      <c r="D133" s="217" t="s">
        <v>153</v>
      </c>
      <c r="E133" s="218" t="s">
        <v>902</v>
      </c>
      <c r="F133" s="219" t="s">
        <v>903</v>
      </c>
      <c r="G133" s="220" t="s">
        <v>175</v>
      </c>
      <c r="H133" s="221">
        <v>1.5</v>
      </c>
      <c r="I133" s="222"/>
      <c r="J133" s="223">
        <f>ROUND(I133*H133,2)</f>
        <v>0</v>
      </c>
      <c r="K133" s="219" t="s">
        <v>1</v>
      </c>
      <c r="L133" s="45"/>
      <c r="M133" s="224" t="s">
        <v>1</v>
      </c>
      <c r="N133" s="225" t="s">
        <v>38</v>
      </c>
      <c r="O133" s="92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8" t="s">
        <v>157</v>
      </c>
      <c r="AT133" s="228" t="s">
        <v>153</v>
      </c>
      <c r="AU133" s="228" t="s">
        <v>83</v>
      </c>
      <c r="AY133" s="18" t="s">
        <v>152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8" t="s">
        <v>81</v>
      </c>
      <c r="BK133" s="229">
        <f>ROUND(I133*H133,2)</f>
        <v>0</v>
      </c>
      <c r="BL133" s="18" t="s">
        <v>157</v>
      </c>
      <c r="BM133" s="228" t="s">
        <v>904</v>
      </c>
    </row>
    <row r="134" s="2" customFormat="1" ht="14.4" customHeight="1">
      <c r="A134" s="39"/>
      <c r="B134" s="40"/>
      <c r="C134" s="217" t="s">
        <v>187</v>
      </c>
      <c r="D134" s="217" t="s">
        <v>153</v>
      </c>
      <c r="E134" s="218" t="s">
        <v>905</v>
      </c>
      <c r="F134" s="219" t="s">
        <v>906</v>
      </c>
      <c r="G134" s="220" t="s">
        <v>175</v>
      </c>
      <c r="H134" s="221">
        <v>1.5</v>
      </c>
      <c r="I134" s="222"/>
      <c r="J134" s="223">
        <f>ROUND(I134*H134,2)</f>
        <v>0</v>
      </c>
      <c r="K134" s="219" t="s">
        <v>1</v>
      </c>
      <c r="L134" s="45"/>
      <c r="M134" s="224" t="s">
        <v>1</v>
      </c>
      <c r="N134" s="225" t="s">
        <v>38</v>
      </c>
      <c r="O134" s="92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8" t="s">
        <v>157</v>
      </c>
      <c r="AT134" s="228" t="s">
        <v>153</v>
      </c>
      <c r="AU134" s="228" t="s">
        <v>83</v>
      </c>
      <c r="AY134" s="18" t="s">
        <v>152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8" t="s">
        <v>81</v>
      </c>
      <c r="BK134" s="229">
        <f>ROUND(I134*H134,2)</f>
        <v>0</v>
      </c>
      <c r="BL134" s="18" t="s">
        <v>157</v>
      </c>
      <c r="BM134" s="228" t="s">
        <v>907</v>
      </c>
    </row>
    <row r="135" s="12" customFormat="1" ht="22.8" customHeight="1">
      <c r="A135" s="12"/>
      <c r="B135" s="203"/>
      <c r="C135" s="204"/>
      <c r="D135" s="205" t="s">
        <v>72</v>
      </c>
      <c r="E135" s="264" t="s">
        <v>908</v>
      </c>
      <c r="F135" s="264" t="s">
        <v>909</v>
      </c>
      <c r="G135" s="204"/>
      <c r="H135" s="204"/>
      <c r="I135" s="207"/>
      <c r="J135" s="265">
        <f>BK135</f>
        <v>0</v>
      </c>
      <c r="K135" s="204"/>
      <c r="L135" s="209"/>
      <c r="M135" s="210"/>
      <c r="N135" s="211"/>
      <c r="O135" s="211"/>
      <c r="P135" s="212">
        <f>SUM(P136:P145)</f>
        <v>0</v>
      </c>
      <c r="Q135" s="211"/>
      <c r="R135" s="212">
        <f>SUM(R136:R145)</f>
        <v>0</v>
      </c>
      <c r="S135" s="211"/>
      <c r="T135" s="213">
        <f>SUM(T136:T145)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81</v>
      </c>
      <c r="AT135" s="215" t="s">
        <v>72</v>
      </c>
      <c r="AU135" s="215" t="s">
        <v>81</v>
      </c>
      <c r="AY135" s="214" t="s">
        <v>152</v>
      </c>
      <c r="BK135" s="216">
        <f>SUM(BK136:BK145)</f>
        <v>0</v>
      </c>
    </row>
    <row r="136" s="2" customFormat="1" ht="14.4" customHeight="1">
      <c r="A136" s="39"/>
      <c r="B136" s="40"/>
      <c r="C136" s="217" t="s">
        <v>172</v>
      </c>
      <c r="D136" s="217" t="s">
        <v>153</v>
      </c>
      <c r="E136" s="218" t="s">
        <v>910</v>
      </c>
      <c r="F136" s="219" t="s">
        <v>911</v>
      </c>
      <c r="G136" s="220" t="s">
        <v>210</v>
      </c>
      <c r="H136" s="221">
        <v>1</v>
      </c>
      <c r="I136" s="222"/>
      <c r="J136" s="223">
        <f>ROUND(I136*H136,2)</f>
        <v>0</v>
      </c>
      <c r="K136" s="219" t="s">
        <v>1</v>
      </c>
      <c r="L136" s="45"/>
      <c r="M136" s="224" t="s">
        <v>1</v>
      </c>
      <c r="N136" s="225" t="s">
        <v>38</v>
      </c>
      <c r="O136" s="92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8" t="s">
        <v>157</v>
      </c>
      <c r="AT136" s="228" t="s">
        <v>153</v>
      </c>
      <c r="AU136" s="228" t="s">
        <v>83</v>
      </c>
      <c r="AY136" s="18" t="s">
        <v>152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8" t="s">
        <v>81</v>
      </c>
      <c r="BK136" s="229">
        <f>ROUND(I136*H136,2)</f>
        <v>0</v>
      </c>
      <c r="BL136" s="18" t="s">
        <v>157</v>
      </c>
      <c r="BM136" s="228" t="s">
        <v>912</v>
      </c>
    </row>
    <row r="137" s="2" customFormat="1" ht="14.4" customHeight="1">
      <c r="A137" s="39"/>
      <c r="B137" s="40"/>
      <c r="C137" s="217" t="s">
        <v>199</v>
      </c>
      <c r="D137" s="217" t="s">
        <v>153</v>
      </c>
      <c r="E137" s="218" t="s">
        <v>913</v>
      </c>
      <c r="F137" s="219" t="s">
        <v>914</v>
      </c>
      <c r="G137" s="220" t="s">
        <v>181</v>
      </c>
      <c r="H137" s="221">
        <v>4</v>
      </c>
      <c r="I137" s="222"/>
      <c r="J137" s="223">
        <f>ROUND(I137*H137,2)</f>
        <v>0</v>
      </c>
      <c r="K137" s="219" t="s">
        <v>1</v>
      </c>
      <c r="L137" s="45"/>
      <c r="M137" s="224" t="s">
        <v>1</v>
      </c>
      <c r="N137" s="225" t="s">
        <v>38</v>
      </c>
      <c r="O137" s="92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8" t="s">
        <v>157</v>
      </c>
      <c r="AT137" s="228" t="s">
        <v>153</v>
      </c>
      <c r="AU137" s="228" t="s">
        <v>83</v>
      </c>
      <c r="AY137" s="18" t="s">
        <v>152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8" t="s">
        <v>81</v>
      </c>
      <c r="BK137" s="229">
        <f>ROUND(I137*H137,2)</f>
        <v>0</v>
      </c>
      <c r="BL137" s="18" t="s">
        <v>157</v>
      </c>
      <c r="BM137" s="228" t="s">
        <v>915</v>
      </c>
    </row>
    <row r="138" s="2" customFormat="1" ht="14.4" customHeight="1">
      <c r="A138" s="39"/>
      <c r="B138" s="40"/>
      <c r="C138" s="217" t="s">
        <v>207</v>
      </c>
      <c r="D138" s="217" t="s">
        <v>153</v>
      </c>
      <c r="E138" s="218" t="s">
        <v>916</v>
      </c>
      <c r="F138" s="219" t="s">
        <v>917</v>
      </c>
      <c r="G138" s="220" t="s">
        <v>185</v>
      </c>
      <c r="H138" s="221">
        <v>4</v>
      </c>
      <c r="I138" s="222"/>
      <c r="J138" s="223">
        <f>ROUND(I138*H138,2)</f>
        <v>0</v>
      </c>
      <c r="K138" s="219" t="s">
        <v>1</v>
      </c>
      <c r="L138" s="45"/>
      <c r="M138" s="224" t="s">
        <v>1</v>
      </c>
      <c r="N138" s="225" t="s">
        <v>38</v>
      </c>
      <c r="O138" s="92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8" t="s">
        <v>157</v>
      </c>
      <c r="AT138" s="228" t="s">
        <v>153</v>
      </c>
      <c r="AU138" s="228" t="s">
        <v>83</v>
      </c>
      <c r="AY138" s="18" t="s">
        <v>152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8" t="s">
        <v>81</v>
      </c>
      <c r="BK138" s="229">
        <f>ROUND(I138*H138,2)</f>
        <v>0</v>
      </c>
      <c r="BL138" s="18" t="s">
        <v>157</v>
      </c>
      <c r="BM138" s="228" t="s">
        <v>918</v>
      </c>
    </row>
    <row r="139" s="2" customFormat="1" ht="14.4" customHeight="1">
      <c r="A139" s="39"/>
      <c r="B139" s="40"/>
      <c r="C139" s="217" t="s">
        <v>212</v>
      </c>
      <c r="D139" s="217" t="s">
        <v>153</v>
      </c>
      <c r="E139" s="218" t="s">
        <v>919</v>
      </c>
      <c r="F139" s="219" t="s">
        <v>920</v>
      </c>
      <c r="G139" s="220" t="s">
        <v>210</v>
      </c>
      <c r="H139" s="221">
        <v>1</v>
      </c>
      <c r="I139" s="222"/>
      <c r="J139" s="223">
        <f>ROUND(I139*H139,2)</f>
        <v>0</v>
      </c>
      <c r="K139" s="219" t="s">
        <v>1</v>
      </c>
      <c r="L139" s="45"/>
      <c r="M139" s="224" t="s">
        <v>1</v>
      </c>
      <c r="N139" s="225" t="s">
        <v>38</v>
      </c>
      <c r="O139" s="92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8" t="s">
        <v>157</v>
      </c>
      <c r="AT139" s="228" t="s">
        <v>153</v>
      </c>
      <c r="AU139" s="228" t="s">
        <v>83</v>
      </c>
      <c r="AY139" s="18" t="s">
        <v>152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8" t="s">
        <v>81</v>
      </c>
      <c r="BK139" s="229">
        <f>ROUND(I139*H139,2)</f>
        <v>0</v>
      </c>
      <c r="BL139" s="18" t="s">
        <v>157</v>
      </c>
      <c r="BM139" s="228" t="s">
        <v>921</v>
      </c>
    </row>
    <row r="140" s="2" customFormat="1" ht="14.4" customHeight="1">
      <c r="A140" s="39"/>
      <c r="B140" s="40"/>
      <c r="C140" s="217" t="s">
        <v>219</v>
      </c>
      <c r="D140" s="217" t="s">
        <v>153</v>
      </c>
      <c r="E140" s="218" t="s">
        <v>922</v>
      </c>
      <c r="F140" s="219" t="s">
        <v>923</v>
      </c>
      <c r="G140" s="220" t="s">
        <v>210</v>
      </c>
      <c r="H140" s="221">
        <v>1</v>
      </c>
      <c r="I140" s="222"/>
      <c r="J140" s="223">
        <f>ROUND(I140*H140,2)</f>
        <v>0</v>
      </c>
      <c r="K140" s="219" t="s">
        <v>1</v>
      </c>
      <c r="L140" s="45"/>
      <c r="M140" s="224" t="s">
        <v>1</v>
      </c>
      <c r="N140" s="225" t="s">
        <v>38</v>
      </c>
      <c r="O140" s="92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8" t="s">
        <v>157</v>
      </c>
      <c r="AT140" s="228" t="s">
        <v>153</v>
      </c>
      <c r="AU140" s="228" t="s">
        <v>83</v>
      </c>
      <c r="AY140" s="18" t="s">
        <v>152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8" t="s">
        <v>81</v>
      </c>
      <c r="BK140" s="229">
        <f>ROUND(I140*H140,2)</f>
        <v>0</v>
      </c>
      <c r="BL140" s="18" t="s">
        <v>157</v>
      </c>
      <c r="BM140" s="228" t="s">
        <v>924</v>
      </c>
    </row>
    <row r="141" s="2" customFormat="1" ht="14.4" customHeight="1">
      <c r="A141" s="39"/>
      <c r="B141" s="40"/>
      <c r="C141" s="217" t="s">
        <v>8</v>
      </c>
      <c r="D141" s="217" t="s">
        <v>153</v>
      </c>
      <c r="E141" s="218" t="s">
        <v>925</v>
      </c>
      <c r="F141" s="219" t="s">
        <v>926</v>
      </c>
      <c r="G141" s="220" t="s">
        <v>210</v>
      </c>
      <c r="H141" s="221">
        <v>1</v>
      </c>
      <c r="I141" s="222"/>
      <c r="J141" s="223">
        <f>ROUND(I141*H141,2)</f>
        <v>0</v>
      </c>
      <c r="K141" s="219" t="s">
        <v>1</v>
      </c>
      <c r="L141" s="45"/>
      <c r="M141" s="224" t="s">
        <v>1</v>
      </c>
      <c r="N141" s="225" t="s">
        <v>38</v>
      </c>
      <c r="O141" s="92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8" t="s">
        <v>157</v>
      </c>
      <c r="AT141" s="228" t="s">
        <v>153</v>
      </c>
      <c r="AU141" s="228" t="s">
        <v>83</v>
      </c>
      <c r="AY141" s="18" t="s">
        <v>152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8" t="s">
        <v>81</v>
      </c>
      <c r="BK141" s="229">
        <f>ROUND(I141*H141,2)</f>
        <v>0</v>
      </c>
      <c r="BL141" s="18" t="s">
        <v>157</v>
      </c>
      <c r="BM141" s="228" t="s">
        <v>927</v>
      </c>
    </row>
    <row r="142" s="2" customFormat="1" ht="14.4" customHeight="1">
      <c r="A142" s="39"/>
      <c r="B142" s="40"/>
      <c r="C142" s="217" t="s">
        <v>176</v>
      </c>
      <c r="D142" s="217" t="s">
        <v>153</v>
      </c>
      <c r="E142" s="218" t="s">
        <v>928</v>
      </c>
      <c r="F142" s="219" t="s">
        <v>929</v>
      </c>
      <c r="G142" s="220" t="s">
        <v>930</v>
      </c>
      <c r="H142" s="221">
        <v>10</v>
      </c>
      <c r="I142" s="222"/>
      <c r="J142" s="223">
        <f>ROUND(I142*H142,2)</f>
        <v>0</v>
      </c>
      <c r="K142" s="219" t="s">
        <v>1</v>
      </c>
      <c r="L142" s="45"/>
      <c r="M142" s="224" t="s">
        <v>1</v>
      </c>
      <c r="N142" s="225" t="s">
        <v>38</v>
      </c>
      <c r="O142" s="92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8" t="s">
        <v>157</v>
      </c>
      <c r="AT142" s="228" t="s">
        <v>153</v>
      </c>
      <c r="AU142" s="228" t="s">
        <v>83</v>
      </c>
      <c r="AY142" s="18" t="s">
        <v>152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8" t="s">
        <v>81</v>
      </c>
      <c r="BK142" s="229">
        <f>ROUND(I142*H142,2)</f>
        <v>0</v>
      </c>
      <c r="BL142" s="18" t="s">
        <v>157</v>
      </c>
      <c r="BM142" s="228" t="s">
        <v>931</v>
      </c>
    </row>
    <row r="143" s="14" customFormat="1">
      <c r="A143" s="14"/>
      <c r="B143" s="241"/>
      <c r="C143" s="242"/>
      <c r="D143" s="232" t="s">
        <v>195</v>
      </c>
      <c r="E143" s="242"/>
      <c r="F143" s="244" t="s">
        <v>932</v>
      </c>
      <c r="G143" s="242"/>
      <c r="H143" s="245">
        <v>10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1" t="s">
        <v>195</v>
      </c>
      <c r="AU143" s="251" t="s">
        <v>83</v>
      </c>
      <c r="AV143" s="14" t="s">
        <v>83</v>
      </c>
      <c r="AW143" s="14" t="s">
        <v>4</v>
      </c>
      <c r="AX143" s="14" t="s">
        <v>81</v>
      </c>
      <c r="AY143" s="251" t="s">
        <v>152</v>
      </c>
    </row>
    <row r="144" s="2" customFormat="1" ht="14.4" customHeight="1">
      <c r="A144" s="39"/>
      <c r="B144" s="40"/>
      <c r="C144" s="217" t="s">
        <v>230</v>
      </c>
      <c r="D144" s="217" t="s">
        <v>153</v>
      </c>
      <c r="E144" s="218" t="s">
        <v>933</v>
      </c>
      <c r="F144" s="219" t="s">
        <v>934</v>
      </c>
      <c r="G144" s="220" t="s">
        <v>210</v>
      </c>
      <c r="H144" s="221">
        <v>1</v>
      </c>
      <c r="I144" s="222"/>
      <c r="J144" s="223">
        <f>ROUND(I144*H144,2)</f>
        <v>0</v>
      </c>
      <c r="K144" s="219" t="s">
        <v>1</v>
      </c>
      <c r="L144" s="45"/>
      <c r="M144" s="224" t="s">
        <v>1</v>
      </c>
      <c r="N144" s="225" t="s">
        <v>38</v>
      </c>
      <c r="O144" s="92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8" t="s">
        <v>157</v>
      </c>
      <c r="AT144" s="228" t="s">
        <v>153</v>
      </c>
      <c r="AU144" s="228" t="s">
        <v>83</v>
      </c>
      <c r="AY144" s="18" t="s">
        <v>152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8" t="s">
        <v>81</v>
      </c>
      <c r="BK144" s="229">
        <f>ROUND(I144*H144,2)</f>
        <v>0</v>
      </c>
      <c r="BL144" s="18" t="s">
        <v>157</v>
      </c>
      <c r="BM144" s="228" t="s">
        <v>935</v>
      </c>
    </row>
    <row r="145" s="2" customFormat="1" ht="24.15" customHeight="1">
      <c r="A145" s="39"/>
      <c r="B145" s="40"/>
      <c r="C145" s="217" t="s">
        <v>235</v>
      </c>
      <c r="D145" s="217" t="s">
        <v>153</v>
      </c>
      <c r="E145" s="218" t="s">
        <v>936</v>
      </c>
      <c r="F145" s="219" t="s">
        <v>937</v>
      </c>
      <c r="G145" s="220" t="s">
        <v>210</v>
      </c>
      <c r="H145" s="221">
        <v>1</v>
      </c>
      <c r="I145" s="222"/>
      <c r="J145" s="223">
        <f>ROUND(I145*H145,2)</f>
        <v>0</v>
      </c>
      <c r="K145" s="219" t="s">
        <v>1</v>
      </c>
      <c r="L145" s="45"/>
      <c r="M145" s="266" t="s">
        <v>1</v>
      </c>
      <c r="N145" s="267" t="s">
        <v>38</v>
      </c>
      <c r="O145" s="268"/>
      <c r="P145" s="269">
        <f>O145*H145</f>
        <v>0</v>
      </c>
      <c r="Q145" s="269">
        <v>0</v>
      </c>
      <c r="R145" s="269">
        <f>Q145*H145</f>
        <v>0</v>
      </c>
      <c r="S145" s="269">
        <v>0</v>
      </c>
      <c r="T145" s="27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8" t="s">
        <v>157</v>
      </c>
      <c r="AT145" s="228" t="s">
        <v>153</v>
      </c>
      <c r="AU145" s="228" t="s">
        <v>83</v>
      </c>
      <c r="AY145" s="18" t="s">
        <v>152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8" t="s">
        <v>81</v>
      </c>
      <c r="BK145" s="229">
        <f>ROUND(I145*H145,2)</f>
        <v>0</v>
      </c>
      <c r="BL145" s="18" t="s">
        <v>157</v>
      </c>
      <c r="BM145" s="228" t="s">
        <v>938</v>
      </c>
    </row>
    <row r="146" s="2" customFormat="1" ht="6.96" customHeight="1">
      <c r="A146" s="39"/>
      <c r="B146" s="67"/>
      <c r="C146" s="68"/>
      <c r="D146" s="68"/>
      <c r="E146" s="68"/>
      <c r="F146" s="68"/>
      <c r="G146" s="68"/>
      <c r="H146" s="68"/>
      <c r="I146" s="68"/>
      <c r="J146" s="68"/>
      <c r="K146" s="68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CQTsH074J0HH4lW4/lUUM8zHCb090G2iyomi/sFE6pln1GQI8DKqIGNTnbi1Yu1GImhktXELOC4zUEkdW6HTnA==" hashValue="7c0Jw/iXrjC5/tFYY3YnlMs9ihuU9FJ/65ulfayJxWubwsAuojGUePFBosqddPMxq1W+Yv1DDX+mC3/Vh8Tg4A==" algorithmName="SHA-512" password="CC35"/>
  <autoFilter ref="C120:K14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Stavební úpravy SPŠ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939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27. 1. 2020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ROUND(J132,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ROUND((SUM(BE132:BE436)),  2)</f>
        <v>0</v>
      </c>
      <c r="G33" s="39"/>
      <c r="H33" s="39"/>
      <c r="I33" s="156">
        <v>0.20999999999999999</v>
      </c>
      <c r="J33" s="155">
        <f>ROUND(((SUM(BE132:BE436))*I33),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ROUND((SUM(BF132:BF436)),  2)</f>
        <v>0</v>
      </c>
      <c r="G34" s="39"/>
      <c r="H34" s="39"/>
      <c r="I34" s="156">
        <v>0.14999999999999999</v>
      </c>
      <c r="J34" s="155">
        <f>ROUND(((SUM(BF132:BF436))*I34),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ROUND((SUM(BG132:BG436)),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ROUND((SUM(BH132:BH436)),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ROUND((SUM(BI132:BI436)),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Stavební úpravy SPŠ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02 - Objekt B - stavební řešení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27. 1. 2020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J132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122</v>
      </c>
      <c r="E97" s="183"/>
      <c r="F97" s="183"/>
      <c r="G97" s="183"/>
      <c r="H97" s="183"/>
      <c r="I97" s="183"/>
      <c r="J97" s="184">
        <f>J133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940</v>
      </c>
      <c r="E98" s="183"/>
      <c r="F98" s="183"/>
      <c r="G98" s="183"/>
      <c r="H98" s="183"/>
      <c r="I98" s="183"/>
      <c r="J98" s="184">
        <f>J150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941</v>
      </c>
      <c r="E99" s="183"/>
      <c r="F99" s="183"/>
      <c r="G99" s="183"/>
      <c r="H99" s="183"/>
      <c r="I99" s="183"/>
      <c r="J99" s="184">
        <f>J159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942</v>
      </c>
      <c r="E100" s="183"/>
      <c r="F100" s="183"/>
      <c r="G100" s="183"/>
      <c r="H100" s="183"/>
      <c r="I100" s="183"/>
      <c r="J100" s="184">
        <f>J254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943</v>
      </c>
      <c r="E101" s="183"/>
      <c r="F101" s="183"/>
      <c r="G101" s="183"/>
      <c r="H101" s="183"/>
      <c r="I101" s="183"/>
      <c r="J101" s="184">
        <f>J282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0"/>
      <c r="C102" s="181"/>
      <c r="D102" s="182" t="s">
        <v>944</v>
      </c>
      <c r="E102" s="183"/>
      <c r="F102" s="183"/>
      <c r="G102" s="183"/>
      <c r="H102" s="183"/>
      <c r="I102" s="183"/>
      <c r="J102" s="184">
        <f>J307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0"/>
      <c r="C103" s="181"/>
      <c r="D103" s="182" t="s">
        <v>945</v>
      </c>
      <c r="E103" s="183"/>
      <c r="F103" s="183"/>
      <c r="G103" s="183"/>
      <c r="H103" s="183"/>
      <c r="I103" s="183"/>
      <c r="J103" s="184">
        <f>J330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0"/>
      <c r="C104" s="181"/>
      <c r="D104" s="182" t="s">
        <v>946</v>
      </c>
      <c r="E104" s="183"/>
      <c r="F104" s="183"/>
      <c r="G104" s="183"/>
      <c r="H104" s="183"/>
      <c r="I104" s="183"/>
      <c r="J104" s="184">
        <f>J337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0"/>
      <c r="C105" s="181"/>
      <c r="D105" s="182" t="s">
        <v>947</v>
      </c>
      <c r="E105" s="183"/>
      <c r="F105" s="183"/>
      <c r="G105" s="183"/>
      <c r="H105" s="183"/>
      <c r="I105" s="183"/>
      <c r="J105" s="184">
        <f>J374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0"/>
      <c r="C106" s="181"/>
      <c r="D106" s="182" t="s">
        <v>948</v>
      </c>
      <c r="E106" s="183"/>
      <c r="F106" s="183"/>
      <c r="G106" s="183"/>
      <c r="H106" s="183"/>
      <c r="I106" s="183"/>
      <c r="J106" s="184">
        <f>J392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0"/>
      <c r="C107" s="181"/>
      <c r="D107" s="182" t="s">
        <v>949</v>
      </c>
      <c r="E107" s="183"/>
      <c r="F107" s="183"/>
      <c r="G107" s="183"/>
      <c r="H107" s="183"/>
      <c r="I107" s="183"/>
      <c r="J107" s="184">
        <f>J403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0"/>
      <c r="C108" s="181"/>
      <c r="D108" s="182" t="s">
        <v>950</v>
      </c>
      <c r="E108" s="183"/>
      <c r="F108" s="183"/>
      <c r="G108" s="183"/>
      <c r="H108" s="183"/>
      <c r="I108" s="183"/>
      <c r="J108" s="184">
        <f>J418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0"/>
      <c r="C109" s="181"/>
      <c r="D109" s="182" t="s">
        <v>133</v>
      </c>
      <c r="E109" s="183"/>
      <c r="F109" s="183"/>
      <c r="G109" s="183"/>
      <c r="H109" s="183"/>
      <c r="I109" s="183"/>
      <c r="J109" s="184">
        <f>J421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6"/>
      <c r="C110" s="187"/>
      <c r="D110" s="188" t="s">
        <v>134</v>
      </c>
      <c r="E110" s="189"/>
      <c r="F110" s="189"/>
      <c r="G110" s="189"/>
      <c r="H110" s="189"/>
      <c r="I110" s="189"/>
      <c r="J110" s="190">
        <f>J422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0"/>
      <c r="C111" s="181"/>
      <c r="D111" s="182" t="s">
        <v>951</v>
      </c>
      <c r="E111" s="183"/>
      <c r="F111" s="183"/>
      <c r="G111" s="183"/>
      <c r="H111" s="183"/>
      <c r="I111" s="183"/>
      <c r="J111" s="184">
        <f>J424</f>
        <v>0</v>
      </c>
      <c r="K111" s="181"/>
      <c r="L111" s="185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6"/>
      <c r="C112" s="187"/>
      <c r="D112" s="188" t="s">
        <v>952</v>
      </c>
      <c r="E112" s="189"/>
      <c r="F112" s="189"/>
      <c r="G112" s="189"/>
      <c r="H112" s="189"/>
      <c r="I112" s="189"/>
      <c r="J112" s="190">
        <f>J428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137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75" t="str">
        <f>E7</f>
        <v>Stavební úpravy SPŠ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112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E9</f>
        <v>SO 02 - Objekt B - stavební řešení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F12</f>
        <v xml:space="preserve"> </v>
      </c>
      <c r="G126" s="41"/>
      <c r="H126" s="41"/>
      <c r="I126" s="33" t="s">
        <v>22</v>
      </c>
      <c r="J126" s="80" t="str">
        <f>IF(J12="","",J12)</f>
        <v>27. 1. 2020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E15</f>
        <v xml:space="preserve"> </v>
      </c>
      <c r="G128" s="41"/>
      <c r="H128" s="41"/>
      <c r="I128" s="33" t="s">
        <v>29</v>
      </c>
      <c r="J128" s="37" t="str">
        <f>E21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27</v>
      </c>
      <c r="D129" s="41"/>
      <c r="E129" s="41"/>
      <c r="F129" s="28" t="str">
        <f>IF(E18="","",E18)</f>
        <v>Vyplň údaj</v>
      </c>
      <c r="G129" s="41"/>
      <c r="H129" s="41"/>
      <c r="I129" s="33" t="s">
        <v>31</v>
      </c>
      <c r="J129" s="37" t="str">
        <f>E24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192"/>
      <c r="B131" s="193"/>
      <c r="C131" s="194" t="s">
        <v>138</v>
      </c>
      <c r="D131" s="195" t="s">
        <v>58</v>
      </c>
      <c r="E131" s="195" t="s">
        <v>54</v>
      </c>
      <c r="F131" s="195" t="s">
        <v>55</v>
      </c>
      <c r="G131" s="195" t="s">
        <v>139</v>
      </c>
      <c r="H131" s="195" t="s">
        <v>140</v>
      </c>
      <c r="I131" s="195" t="s">
        <v>141</v>
      </c>
      <c r="J131" s="195" t="s">
        <v>116</v>
      </c>
      <c r="K131" s="196" t="s">
        <v>142</v>
      </c>
      <c r="L131" s="197"/>
      <c r="M131" s="101" t="s">
        <v>1</v>
      </c>
      <c r="N131" s="102" t="s">
        <v>37</v>
      </c>
      <c r="O131" s="102" t="s">
        <v>143</v>
      </c>
      <c r="P131" s="102" t="s">
        <v>144</v>
      </c>
      <c r="Q131" s="102" t="s">
        <v>145</v>
      </c>
      <c r="R131" s="102" t="s">
        <v>146</v>
      </c>
      <c r="S131" s="102" t="s">
        <v>147</v>
      </c>
      <c r="T131" s="103" t="s">
        <v>148</v>
      </c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</row>
    <row r="132" s="2" customFormat="1" ht="22.8" customHeight="1">
      <c r="A132" s="39"/>
      <c r="B132" s="40"/>
      <c r="C132" s="108" t="s">
        <v>149</v>
      </c>
      <c r="D132" s="41"/>
      <c r="E132" s="41"/>
      <c r="F132" s="41"/>
      <c r="G132" s="41"/>
      <c r="H132" s="41"/>
      <c r="I132" s="41"/>
      <c r="J132" s="198">
        <f>BK132</f>
        <v>0</v>
      </c>
      <c r="K132" s="41"/>
      <c r="L132" s="45"/>
      <c r="M132" s="104"/>
      <c r="N132" s="199"/>
      <c r="O132" s="105"/>
      <c r="P132" s="200">
        <f>P133+P150+P159+P254+P282+P307+P330+P337+P374+P392+P403+P418+P421+P424</f>
        <v>0</v>
      </c>
      <c r="Q132" s="105"/>
      <c r="R132" s="200">
        <f>R133+R150+R159+R254+R282+R307+R330+R337+R374+R392+R403+R418+R421+R424</f>
        <v>39.572651900000011</v>
      </c>
      <c r="S132" s="105"/>
      <c r="T132" s="201">
        <f>T133+T150+T159+T254+T282+T307+T330+T337+T374+T392+T403+T418+T421+T424</f>
        <v>13.708113999999998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72</v>
      </c>
      <c r="AU132" s="18" t="s">
        <v>118</v>
      </c>
      <c r="BK132" s="202">
        <f>BK133+BK150+BK159+BK254+BK282+BK307+BK330+BK337+BK374+BK392+BK403+BK418+BK421+BK424</f>
        <v>0</v>
      </c>
    </row>
    <row r="133" s="12" customFormat="1" ht="25.92" customHeight="1">
      <c r="A133" s="12"/>
      <c r="B133" s="203"/>
      <c r="C133" s="204"/>
      <c r="D133" s="205" t="s">
        <v>72</v>
      </c>
      <c r="E133" s="206" t="s">
        <v>248</v>
      </c>
      <c r="F133" s="206" t="s">
        <v>249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SUM(P134:P149)</f>
        <v>0</v>
      </c>
      <c r="Q133" s="211"/>
      <c r="R133" s="212">
        <f>SUM(R134:R149)</f>
        <v>0.083172300000000018</v>
      </c>
      <c r="S133" s="211"/>
      <c r="T133" s="213">
        <f>SUM(T134:T149)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81</v>
      </c>
      <c r="AT133" s="215" t="s">
        <v>72</v>
      </c>
      <c r="AU133" s="215" t="s">
        <v>73</v>
      </c>
      <c r="AY133" s="214" t="s">
        <v>152</v>
      </c>
      <c r="BK133" s="216">
        <f>SUM(BK134:BK149)</f>
        <v>0</v>
      </c>
    </row>
    <row r="134" s="2" customFormat="1" ht="14.4" customHeight="1">
      <c r="A134" s="39"/>
      <c r="B134" s="40"/>
      <c r="C134" s="217" t="s">
        <v>81</v>
      </c>
      <c r="D134" s="217" t="s">
        <v>153</v>
      </c>
      <c r="E134" s="218" t="s">
        <v>154</v>
      </c>
      <c r="F134" s="219" t="s">
        <v>155</v>
      </c>
      <c r="G134" s="220" t="s">
        <v>156</v>
      </c>
      <c r="H134" s="221">
        <v>4.6159999999999997</v>
      </c>
      <c r="I134" s="222"/>
      <c r="J134" s="223">
        <f>ROUND(I134*H134,2)</f>
        <v>0</v>
      </c>
      <c r="K134" s="219" t="s">
        <v>1</v>
      </c>
      <c r="L134" s="45"/>
      <c r="M134" s="224" t="s">
        <v>1</v>
      </c>
      <c r="N134" s="225" t="s">
        <v>38</v>
      </c>
      <c r="O134" s="92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8" t="s">
        <v>157</v>
      </c>
      <c r="AT134" s="228" t="s">
        <v>153</v>
      </c>
      <c r="AU134" s="228" t="s">
        <v>81</v>
      </c>
      <c r="AY134" s="18" t="s">
        <v>152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8" t="s">
        <v>81</v>
      </c>
      <c r="BK134" s="229">
        <f>ROUND(I134*H134,2)</f>
        <v>0</v>
      </c>
      <c r="BL134" s="18" t="s">
        <v>157</v>
      </c>
      <c r="BM134" s="228" t="s">
        <v>157</v>
      </c>
    </row>
    <row r="135" s="14" customFormat="1">
      <c r="A135" s="14"/>
      <c r="B135" s="241"/>
      <c r="C135" s="242"/>
      <c r="D135" s="232" t="s">
        <v>195</v>
      </c>
      <c r="E135" s="243" t="s">
        <v>1</v>
      </c>
      <c r="F135" s="244" t="s">
        <v>953</v>
      </c>
      <c r="G135" s="242"/>
      <c r="H135" s="245">
        <v>4.6159999999999997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1" t="s">
        <v>195</v>
      </c>
      <c r="AU135" s="251" t="s">
        <v>81</v>
      </c>
      <c r="AV135" s="14" t="s">
        <v>83</v>
      </c>
      <c r="AW135" s="14" t="s">
        <v>30</v>
      </c>
      <c r="AX135" s="14" t="s">
        <v>81</v>
      </c>
      <c r="AY135" s="251" t="s">
        <v>152</v>
      </c>
    </row>
    <row r="136" s="2" customFormat="1" ht="14.4" customHeight="1">
      <c r="A136" s="39"/>
      <c r="B136" s="40"/>
      <c r="C136" s="217" t="s">
        <v>83</v>
      </c>
      <c r="D136" s="217" t="s">
        <v>153</v>
      </c>
      <c r="E136" s="218" t="s">
        <v>158</v>
      </c>
      <c r="F136" s="219" t="s">
        <v>159</v>
      </c>
      <c r="G136" s="220" t="s">
        <v>156</v>
      </c>
      <c r="H136" s="221">
        <v>4.6159999999999997</v>
      </c>
      <c r="I136" s="222"/>
      <c r="J136" s="223">
        <f>ROUND(I136*H136,2)</f>
        <v>0</v>
      </c>
      <c r="K136" s="219" t="s">
        <v>160</v>
      </c>
      <c r="L136" s="45"/>
      <c r="M136" s="224" t="s">
        <v>1</v>
      </c>
      <c r="N136" s="225" t="s">
        <v>38</v>
      </c>
      <c r="O136" s="92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8" t="s">
        <v>157</v>
      </c>
      <c r="AT136" s="228" t="s">
        <v>153</v>
      </c>
      <c r="AU136" s="228" t="s">
        <v>81</v>
      </c>
      <c r="AY136" s="18" t="s">
        <v>152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8" t="s">
        <v>81</v>
      </c>
      <c r="BK136" s="229">
        <f>ROUND(I136*H136,2)</f>
        <v>0</v>
      </c>
      <c r="BL136" s="18" t="s">
        <v>157</v>
      </c>
      <c r="BM136" s="228" t="s">
        <v>164</v>
      </c>
    </row>
    <row r="137" s="2" customFormat="1" ht="14.4" customHeight="1">
      <c r="A137" s="39"/>
      <c r="B137" s="40"/>
      <c r="C137" s="217" t="s">
        <v>161</v>
      </c>
      <c r="D137" s="217" t="s">
        <v>153</v>
      </c>
      <c r="E137" s="218" t="s">
        <v>162</v>
      </c>
      <c r="F137" s="219" t="s">
        <v>954</v>
      </c>
      <c r="G137" s="220" t="s">
        <v>156</v>
      </c>
      <c r="H137" s="221">
        <v>4.6159999999999997</v>
      </c>
      <c r="I137" s="222"/>
      <c r="J137" s="223">
        <f>ROUND(I137*H137,2)</f>
        <v>0</v>
      </c>
      <c r="K137" s="219" t="s">
        <v>160</v>
      </c>
      <c r="L137" s="45"/>
      <c r="M137" s="224" t="s">
        <v>1</v>
      </c>
      <c r="N137" s="225" t="s">
        <v>38</v>
      </c>
      <c r="O137" s="92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8" t="s">
        <v>157</v>
      </c>
      <c r="AT137" s="228" t="s">
        <v>153</v>
      </c>
      <c r="AU137" s="228" t="s">
        <v>81</v>
      </c>
      <c r="AY137" s="18" t="s">
        <v>152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8" t="s">
        <v>81</v>
      </c>
      <c r="BK137" s="229">
        <f>ROUND(I137*H137,2)</f>
        <v>0</v>
      </c>
      <c r="BL137" s="18" t="s">
        <v>157</v>
      </c>
      <c r="BM137" s="228" t="s">
        <v>167</v>
      </c>
    </row>
    <row r="138" s="2" customFormat="1" ht="14.4" customHeight="1">
      <c r="A138" s="39"/>
      <c r="B138" s="40"/>
      <c r="C138" s="217" t="s">
        <v>157</v>
      </c>
      <c r="D138" s="217" t="s">
        <v>153</v>
      </c>
      <c r="E138" s="218" t="s">
        <v>165</v>
      </c>
      <c r="F138" s="219" t="s">
        <v>166</v>
      </c>
      <c r="G138" s="220" t="s">
        <v>156</v>
      </c>
      <c r="H138" s="221">
        <v>4.6159999999999997</v>
      </c>
      <c r="I138" s="222"/>
      <c r="J138" s="223">
        <f>ROUND(I138*H138,2)</f>
        <v>0</v>
      </c>
      <c r="K138" s="219" t="s">
        <v>160</v>
      </c>
      <c r="L138" s="45"/>
      <c r="M138" s="224" t="s">
        <v>1</v>
      </c>
      <c r="N138" s="225" t="s">
        <v>38</v>
      </c>
      <c r="O138" s="92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8" t="s">
        <v>157</v>
      </c>
      <c r="AT138" s="228" t="s">
        <v>153</v>
      </c>
      <c r="AU138" s="228" t="s">
        <v>81</v>
      </c>
      <c r="AY138" s="18" t="s">
        <v>152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8" t="s">
        <v>81</v>
      </c>
      <c r="BK138" s="229">
        <f>ROUND(I138*H138,2)</f>
        <v>0</v>
      </c>
      <c r="BL138" s="18" t="s">
        <v>157</v>
      </c>
      <c r="BM138" s="228" t="s">
        <v>172</v>
      </c>
    </row>
    <row r="139" s="2" customFormat="1" ht="14.4" customHeight="1">
      <c r="A139" s="39"/>
      <c r="B139" s="40"/>
      <c r="C139" s="217" t="s">
        <v>168</v>
      </c>
      <c r="D139" s="217" t="s">
        <v>153</v>
      </c>
      <c r="E139" s="218" t="s">
        <v>169</v>
      </c>
      <c r="F139" s="219" t="s">
        <v>170</v>
      </c>
      <c r="G139" s="220" t="s">
        <v>171</v>
      </c>
      <c r="H139" s="221">
        <v>8.3089999999999993</v>
      </c>
      <c r="I139" s="222"/>
      <c r="J139" s="223">
        <f>ROUND(I139*H139,2)</f>
        <v>0</v>
      </c>
      <c r="K139" s="219" t="s">
        <v>160</v>
      </c>
      <c r="L139" s="45"/>
      <c r="M139" s="224" t="s">
        <v>1</v>
      </c>
      <c r="N139" s="225" t="s">
        <v>38</v>
      </c>
      <c r="O139" s="92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8" t="s">
        <v>157</v>
      </c>
      <c r="AT139" s="228" t="s">
        <v>153</v>
      </c>
      <c r="AU139" s="228" t="s">
        <v>81</v>
      </c>
      <c r="AY139" s="18" t="s">
        <v>152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8" t="s">
        <v>81</v>
      </c>
      <c r="BK139" s="229">
        <f>ROUND(I139*H139,2)</f>
        <v>0</v>
      </c>
      <c r="BL139" s="18" t="s">
        <v>157</v>
      </c>
      <c r="BM139" s="228" t="s">
        <v>207</v>
      </c>
    </row>
    <row r="140" s="2" customFormat="1" ht="24.15" customHeight="1">
      <c r="A140" s="39"/>
      <c r="B140" s="40"/>
      <c r="C140" s="217" t="s">
        <v>164</v>
      </c>
      <c r="D140" s="217" t="s">
        <v>153</v>
      </c>
      <c r="E140" s="218" t="s">
        <v>191</v>
      </c>
      <c r="F140" s="219" t="s">
        <v>192</v>
      </c>
      <c r="G140" s="220" t="s">
        <v>193</v>
      </c>
      <c r="H140" s="221">
        <v>38.463000000000001</v>
      </c>
      <c r="I140" s="222"/>
      <c r="J140" s="223">
        <f>ROUND(I140*H140,2)</f>
        <v>0</v>
      </c>
      <c r="K140" s="219" t="s">
        <v>160</v>
      </c>
      <c r="L140" s="45"/>
      <c r="M140" s="224" t="s">
        <v>1</v>
      </c>
      <c r="N140" s="225" t="s">
        <v>38</v>
      </c>
      <c r="O140" s="92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8" t="s">
        <v>157</v>
      </c>
      <c r="AT140" s="228" t="s">
        <v>153</v>
      </c>
      <c r="AU140" s="228" t="s">
        <v>81</v>
      </c>
      <c r="AY140" s="18" t="s">
        <v>152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8" t="s">
        <v>81</v>
      </c>
      <c r="BK140" s="229">
        <f>ROUND(I140*H140,2)</f>
        <v>0</v>
      </c>
      <c r="BL140" s="18" t="s">
        <v>157</v>
      </c>
      <c r="BM140" s="228" t="s">
        <v>194</v>
      </c>
    </row>
    <row r="141" s="13" customFormat="1">
      <c r="A141" s="13"/>
      <c r="B141" s="230"/>
      <c r="C141" s="231"/>
      <c r="D141" s="232" t="s">
        <v>195</v>
      </c>
      <c r="E141" s="233" t="s">
        <v>1</v>
      </c>
      <c r="F141" s="234" t="s">
        <v>196</v>
      </c>
      <c r="G141" s="231"/>
      <c r="H141" s="233" t="s">
        <v>1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195</v>
      </c>
      <c r="AU141" s="240" t="s">
        <v>81</v>
      </c>
      <c r="AV141" s="13" t="s">
        <v>81</v>
      </c>
      <c r="AW141" s="13" t="s">
        <v>30</v>
      </c>
      <c r="AX141" s="13" t="s">
        <v>73</v>
      </c>
      <c r="AY141" s="240" t="s">
        <v>152</v>
      </c>
    </row>
    <row r="142" s="13" customFormat="1">
      <c r="A142" s="13"/>
      <c r="B142" s="230"/>
      <c r="C142" s="231"/>
      <c r="D142" s="232" t="s">
        <v>195</v>
      </c>
      <c r="E142" s="233" t="s">
        <v>1</v>
      </c>
      <c r="F142" s="234" t="s">
        <v>197</v>
      </c>
      <c r="G142" s="231"/>
      <c r="H142" s="233" t="s">
        <v>1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195</v>
      </c>
      <c r="AU142" s="240" t="s">
        <v>81</v>
      </c>
      <c r="AV142" s="13" t="s">
        <v>81</v>
      </c>
      <c r="AW142" s="13" t="s">
        <v>30</v>
      </c>
      <c r="AX142" s="13" t="s">
        <v>73</v>
      </c>
      <c r="AY142" s="240" t="s">
        <v>152</v>
      </c>
    </row>
    <row r="143" s="14" customFormat="1">
      <c r="A143" s="14"/>
      <c r="B143" s="241"/>
      <c r="C143" s="242"/>
      <c r="D143" s="232" t="s">
        <v>195</v>
      </c>
      <c r="E143" s="243" t="s">
        <v>1</v>
      </c>
      <c r="F143" s="244" t="s">
        <v>955</v>
      </c>
      <c r="G143" s="242"/>
      <c r="H143" s="245">
        <v>38.463000000000001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1" t="s">
        <v>195</v>
      </c>
      <c r="AU143" s="251" t="s">
        <v>81</v>
      </c>
      <c r="AV143" s="14" t="s">
        <v>83</v>
      </c>
      <c r="AW143" s="14" t="s">
        <v>30</v>
      </c>
      <c r="AX143" s="14" t="s">
        <v>81</v>
      </c>
      <c r="AY143" s="251" t="s">
        <v>152</v>
      </c>
    </row>
    <row r="144" s="2" customFormat="1" ht="24.15" customHeight="1">
      <c r="A144" s="39"/>
      <c r="B144" s="40"/>
      <c r="C144" s="217" t="s">
        <v>178</v>
      </c>
      <c r="D144" s="217" t="s">
        <v>153</v>
      </c>
      <c r="E144" s="218" t="s">
        <v>200</v>
      </c>
      <c r="F144" s="219" t="s">
        <v>201</v>
      </c>
      <c r="G144" s="220" t="s">
        <v>202</v>
      </c>
      <c r="H144" s="221">
        <v>76.926000000000002</v>
      </c>
      <c r="I144" s="222"/>
      <c r="J144" s="223">
        <f>ROUND(I144*H144,2)</f>
        <v>0</v>
      </c>
      <c r="K144" s="219" t="s">
        <v>160</v>
      </c>
      <c r="L144" s="45"/>
      <c r="M144" s="224" t="s">
        <v>1</v>
      </c>
      <c r="N144" s="225" t="s">
        <v>38</v>
      </c>
      <c r="O144" s="92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8" t="s">
        <v>157</v>
      </c>
      <c r="AT144" s="228" t="s">
        <v>153</v>
      </c>
      <c r="AU144" s="228" t="s">
        <v>81</v>
      </c>
      <c r="AY144" s="18" t="s">
        <v>152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8" t="s">
        <v>81</v>
      </c>
      <c r="BK144" s="229">
        <f>ROUND(I144*H144,2)</f>
        <v>0</v>
      </c>
      <c r="BL144" s="18" t="s">
        <v>157</v>
      </c>
      <c r="BM144" s="228" t="s">
        <v>428</v>
      </c>
    </row>
    <row r="145" s="14" customFormat="1">
      <c r="A145" s="14"/>
      <c r="B145" s="241"/>
      <c r="C145" s="242"/>
      <c r="D145" s="232" t="s">
        <v>195</v>
      </c>
      <c r="E145" s="243" t="s">
        <v>1</v>
      </c>
      <c r="F145" s="244" t="s">
        <v>956</v>
      </c>
      <c r="G145" s="242"/>
      <c r="H145" s="245">
        <v>76.926000000000002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1" t="s">
        <v>195</v>
      </c>
      <c r="AU145" s="251" t="s">
        <v>81</v>
      </c>
      <c r="AV145" s="14" t="s">
        <v>83</v>
      </c>
      <c r="AW145" s="14" t="s">
        <v>30</v>
      </c>
      <c r="AX145" s="14" t="s">
        <v>81</v>
      </c>
      <c r="AY145" s="251" t="s">
        <v>152</v>
      </c>
    </row>
    <row r="146" s="2" customFormat="1" ht="24.15" customHeight="1">
      <c r="A146" s="39"/>
      <c r="B146" s="40"/>
      <c r="C146" s="217" t="s">
        <v>167</v>
      </c>
      <c r="D146" s="217" t="s">
        <v>153</v>
      </c>
      <c r="E146" s="218" t="s">
        <v>173</v>
      </c>
      <c r="F146" s="219" t="s">
        <v>174</v>
      </c>
      <c r="G146" s="220" t="s">
        <v>175</v>
      </c>
      <c r="H146" s="221">
        <v>76.926000000000002</v>
      </c>
      <c r="I146" s="222"/>
      <c r="J146" s="223">
        <f>ROUND(I146*H146,2)</f>
        <v>0</v>
      </c>
      <c r="K146" s="219" t="s">
        <v>160</v>
      </c>
      <c r="L146" s="45"/>
      <c r="M146" s="224" t="s">
        <v>1</v>
      </c>
      <c r="N146" s="225" t="s">
        <v>38</v>
      </c>
      <c r="O146" s="92"/>
      <c r="P146" s="226">
        <f>O146*H146</f>
        <v>0</v>
      </c>
      <c r="Q146" s="226">
        <v>0.00079000000000000001</v>
      </c>
      <c r="R146" s="226">
        <f>Q146*H146</f>
        <v>0.060771540000000006</v>
      </c>
      <c r="S146" s="226">
        <v>0</v>
      </c>
      <c r="T146" s="22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8" t="s">
        <v>176</v>
      </c>
      <c r="AT146" s="228" t="s">
        <v>153</v>
      </c>
      <c r="AU146" s="228" t="s">
        <v>81</v>
      </c>
      <c r="AY146" s="18" t="s">
        <v>152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8" t="s">
        <v>81</v>
      </c>
      <c r="BK146" s="229">
        <f>ROUND(I146*H146,2)</f>
        <v>0</v>
      </c>
      <c r="BL146" s="18" t="s">
        <v>176</v>
      </c>
      <c r="BM146" s="228" t="s">
        <v>957</v>
      </c>
    </row>
    <row r="147" s="2" customFormat="1" ht="24.15" customHeight="1">
      <c r="A147" s="39"/>
      <c r="B147" s="40"/>
      <c r="C147" s="217" t="s">
        <v>187</v>
      </c>
      <c r="D147" s="217" t="s">
        <v>153</v>
      </c>
      <c r="E147" s="218" t="s">
        <v>179</v>
      </c>
      <c r="F147" s="219" t="s">
        <v>180</v>
      </c>
      <c r="G147" s="220" t="s">
        <v>181</v>
      </c>
      <c r="H147" s="221">
        <v>76.926000000000002</v>
      </c>
      <c r="I147" s="222"/>
      <c r="J147" s="223">
        <f>ROUND(I147*H147,2)</f>
        <v>0</v>
      </c>
      <c r="K147" s="219" t="s">
        <v>160</v>
      </c>
      <c r="L147" s="45"/>
      <c r="M147" s="224" t="s">
        <v>1</v>
      </c>
      <c r="N147" s="225" t="s">
        <v>38</v>
      </c>
      <c r="O147" s="92"/>
      <c r="P147" s="226">
        <f>O147*H147</f>
        <v>0</v>
      </c>
      <c r="Q147" s="226">
        <v>0.00025999999999999998</v>
      </c>
      <c r="R147" s="226">
        <f>Q147*H147</f>
        <v>0.020000759999999999</v>
      </c>
      <c r="S147" s="226">
        <v>0</v>
      </c>
      <c r="T147" s="22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8" t="s">
        <v>176</v>
      </c>
      <c r="AT147" s="228" t="s">
        <v>153</v>
      </c>
      <c r="AU147" s="228" t="s">
        <v>81</v>
      </c>
      <c r="AY147" s="18" t="s">
        <v>152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8" t="s">
        <v>81</v>
      </c>
      <c r="BK147" s="229">
        <f>ROUND(I147*H147,2)</f>
        <v>0</v>
      </c>
      <c r="BL147" s="18" t="s">
        <v>176</v>
      </c>
      <c r="BM147" s="228" t="s">
        <v>958</v>
      </c>
    </row>
    <row r="148" s="2" customFormat="1" ht="24.15" customHeight="1">
      <c r="A148" s="39"/>
      <c r="B148" s="40"/>
      <c r="C148" s="217" t="s">
        <v>172</v>
      </c>
      <c r="D148" s="217" t="s">
        <v>153</v>
      </c>
      <c r="E148" s="218" t="s">
        <v>183</v>
      </c>
      <c r="F148" s="219" t="s">
        <v>184</v>
      </c>
      <c r="G148" s="220" t="s">
        <v>185</v>
      </c>
      <c r="H148" s="221">
        <v>8</v>
      </c>
      <c r="I148" s="222"/>
      <c r="J148" s="223">
        <f>ROUND(I148*H148,2)</f>
        <v>0</v>
      </c>
      <c r="K148" s="219" t="s">
        <v>160</v>
      </c>
      <c r="L148" s="45"/>
      <c r="M148" s="224" t="s">
        <v>1</v>
      </c>
      <c r="N148" s="225" t="s">
        <v>38</v>
      </c>
      <c r="O148" s="92"/>
      <c r="P148" s="226">
        <f>O148*H148</f>
        <v>0</v>
      </c>
      <c r="Q148" s="226">
        <v>0.00014999999999999999</v>
      </c>
      <c r="R148" s="226">
        <f>Q148*H148</f>
        <v>0.0011999999999999999</v>
      </c>
      <c r="S148" s="226">
        <v>0</v>
      </c>
      <c r="T148" s="22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8" t="s">
        <v>176</v>
      </c>
      <c r="AT148" s="228" t="s">
        <v>153</v>
      </c>
      <c r="AU148" s="228" t="s">
        <v>81</v>
      </c>
      <c r="AY148" s="18" t="s">
        <v>152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8" t="s">
        <v>81</v>
      </c>
      <c r="BK148" s="229">
        <f>ROUND(I148*H148,2)</f>
        <v>0</v>
      </c>
      <c r="BL148" s="18" t="s">
        <v>176</v>
      </c>
      <c r="BM148" s="228" t="s">
        <v>959</v>
      </c>
    </row>
    <row r="149" s="2" customFormat="1" ht="24.15" customHeight="1">
      <c r="A149" s="39"/>
      <c r="B149" s="40"/>
      <c r="C149" s="217" t="s">
        <v>199</v>
      </c>
      <c r="D149" s="217" t="s">
        <v>153</v>
      </c>
      <c r="E149" s="218" t="s">
        <v>188</v>
      </c>
      <c r="F149" s="219" t="s">
        <v>189</v>
      </c>
      <c r="G149" s="220" t="s">
        <v>185</v>
      </c>
      <c r="H149" s="221">
        <v>8</v>
      </c>
      <c r="I149" s="222"/>
      <c r="J149" s="223">
        <f>ROUND(I149*H149,2)</f>
        <v>0</v>
      </c>
      <c r="K149" s="219" t="s">
        <v>160</v>
      </c>
      <c r="L149" s="45"/>
      <c r="M149" s="224" t="s">
        <v>1</v>
      </c>
      <c r="N149" s="225" t="s">
        <v>38</v>
      </c>
      <c r="O149" s="92"/>
      <c r="P149" s="226">
        <f>O149*H149</f>
        <v>0</v>
      </c>
      <c r="Q149" s="226">
        <v>0.00014999999999999999</v>
      </c>
      <c r="R149" s="226">
        <f>Q149*H149</f>
        <v>0.0011999999999999999</v>
      </c>
      <c r="S149" s="226">
        <v>0</v>
      </c>
      <c r="T149" s="22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8" t="s">
        <v>176</v>
      </c>
      <c r="AT149" s="228" t="s">
        <v>153</v>
      </c>
      <c r="AU149" s="228" t="s">
        <v>81</v>
      </c>
      <c r="AY149" s="18" t="s">
        <v>152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8" t="s">
        <v>81</v>
      </c>
      <c r="BK149" s="229">
        <f>ROUND(I149*H149,2)</f>
        <v>0</v>
      </c>
      <c r="BL149" s="18" t="s">
        <v>176</v>
      </c>
      <c r="BM149" s="228" t="s">
        <v>960</v>
      </c>
    </row>
    <row r="150" s="12" customFormat="1" ht="25.92" customHeight="1">
      <c r="A150" s="12"/>
      <c r="B150" s="203"/>
      <c r="C150" s="204"/>
      <c r="D150" s="205" t="s">
        <v>72</v>
      </c>
      <c r="E150" s="206" t="s">
        <v>541</v>
      </c>
      <c r="F150" s="206" t="s">
        <v>240</v>
      </c>
      <c r="G150" s="204"/>
      <c r="H150" s="204"/>
      <c r="I150" s="207"/>
      <c r="J150" s="208">
        <f>BK150</f>
        <v>0</v>
      </c>
      <c r="K150" s="204"/>
      <c r="L150" s="209"/>
      <c r="M150" s="210"/>
      <c r="N150" s="211"/>
      <c r="O150" s="211"/>
      <c r="P150" s="212">
        <f>SUM(P151:P158)</f>
        <v>0</v>
      </c>
      <c r="Q150" s="211"/>
      <c r="R150" s="212">
        <f>SUM(R151:R158)</f>
        <v>0</v>
      </c>
      <c r="S150" s="211"/>
      <c r="T150" s="213">
        <f>SUM(T151:T158)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81</v>
      </c>
      <c r="AT150" s="215" t="s">
        <v>72</v>
      </c>
      <c r="AU150" s="215" t="s">
        <v>73</v>
      </c>
      <c r="AY150" s="214" t="s">
        <v>152</v>
      </c>
      <c r="BK150" s="216">
        <f>SUM(BK151:BK158)</f>
        <v>0</v>
      </c>
    </row>
    <row r="151" s="2" customFormat="1" ht="24.15" customHeight="1">
      <c r="A151" s="39"/>
      <c r="B151" s="40"/>
      <c r="C151" s="217" t="s">
        <v>207</v>
      </c>
      <c r="D151" s="217" t="s">
        <v>153</v>
      </c>
      <c r="E151" s="218" t="s">
        <v>961</v>
      </c>
      <c r="F151" s="219" t="s">
        <v>962</v>
      </c>
      <c r="G151" s="220" t="s">
        <v>156</v>
      </c>
      <c r="H151" s="221">
        <v>32.706000000000003</v>
      </c>
      <c r="I151" s="222"/>
      <c r="J151" s="223">
        <f>ROUND(I151*H151,2)</f>
        <v>0</v>
      </c>
      <c r="K151" s="219" t="s">
        <v>1</v>
      </c>
      <c r="L151" s="45"/>
      <c r="M151" s="224" t="s">
        <v>1</v>
      </c>
      <c r="N151" s="225" t="s">
        <v>38</v>
      </c>
      <c r="O151" s="92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8" t="s">
        <v>157</v>
      </c>
      <c r="AT151" s="228" t="s">
        <v>153</v>
      </c>
      <c r="AU151" s="228" t="s">
        <v>81</v>
      </c>
      <c r="AY151" s="18" t="s">
        <v>152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8" t="s">
        <v>81</v>
      </c>
      <c r="BK151" s="229">
        <f>ROUND(I151*H151,2)</f>
        <v>0</v>
      </c>
      <c r="BL151" s="18" t="s">
        <v>157</v>
      </c>
      <c r="BM151" s="228" t="s">
        <v>327</v>
      </c>
    </row>
    <row r="152" s="13" customFormat="1">
      <c r="A152" s="13"/>
      <c r="B152" s="230"/>
      <c r="C152" s="231"/>
      <c r="D152" s="232" t="s">
        <v>195</v>
      </c>
      <c r="E152" s="233" t="s">
        <v>1</v>
      </c>
      <c r="F152" s="234" t="s">
        <v>963</v>
      </c>
      <c r="G152" s="231"/>
      <c r="H152" s="233" t="s">
        <v>1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195</v>
      </c>
      <c r="AU152" s="240" t="s">
        <v>81</v>
      </c>
      <c r="AV152" s="13" t="s">
        <v>81</v>
      </c>
      <c r="AW152" s="13" t="s">
        <v>30</v>
      </c>
      <c r="AX152" s="13" t="s">
        <v>73</v>
      </c>
      <c r="AY152" s="240" t="s">
        <v>152</v>
      </c>
    </row>
    <row r="153" s="14" customFormat="1">
      <c r="A153" s="14"/>
      <c r="B153" s="241"/>
      <c r="C153" s="242"/>
      <c r="D153" s="232" t="s">
        <v>195</v>
      </c>
      <c r="E153" s="243" t="s">
        <v>1</v>
      </c>
      <c r="F153" s="244" t="s">
        <v>964</v>
      </c>
      <c r="G153" s="242"/>
      <c r="H153" s="245">
        <v>2.3490000000000002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1" t="s">
        <v>195</v>
      </c>
      <c r="AU153" s="251" t="s">
        <v>81</v>
      </c>
      <c r="AV153" s="14" t="s">
        <v>83</v>
      </c>
      <c r="AW153" s="14" t="s">
        <v>30</v>
      </c>
      <c r="AX153" s="14" t="s">
        <v>73</v>
      </c>
      <c r="AY153" s="251" t="s">
        <v>152</v>
      </c>
    </row>
    <row r="154" s="14" customFormat="1">
      <c r="A154" s="14"/>
      <c r="B154" s="241"/>
      <c r="C154" s="242"/>
      <c r="D154" s="232" t="s">
        <v>195</v>
      </c>
      <c r="E154" s="243" t="s">
        <v>1</v>
      </c>
      <c r="F154" s="244" t="s">
        <v>965</v>
      </c>
      <c r="G154" s="242"/>
      <c r="H154" s="245">
        <v>1.6279999999999999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1" t="s">
        <v>195</v>
      </c>
      <c r="AU154" s="251" t="s">
        <v>81</v>
      </c>
      <c r="AV154" s="14" t="s">
        <v>83</v>
      </c>
      <c r="AW154" s="14" t="s">
        <v>30</v>
      </c>
      <c r="AX154" s="14" t="s">
        <v>73</v>
      </c>
      <c r="AY154" s="251" t="s">
        <v>152</v>
      </c>
    </row>
    <row r="155" s="14" customFormat="1">
      <c r="A155" s="14"/>
      <c r="B155" s="241"/>
      <c r="C155" s="242"/>
      <c r="D155" s="232" t="s">
        <v>195</v>
      </c>
      <c r="E155" s="243" t="s">
        <v>1</v>
      </c>
      <c r="F155" s="244" t="s">
        <v>966</v>
      </c>
      <c r="G155" s="242"/>
      <c r="H155" s="245">
        <v>28.728999999999999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195</v>
      </c>
      <c r="AU155" s="251" t="s">
        <v>81</v>
      </c>
      <c r="AV155" s="14" t="s">
        <v>83</v>
      </c>
      <c r="AW155" s="14" t="s">
        <v>30</v>
      </c>
      <c r="AX155" s="14" t="s">
        <v>73</v>
      </c>
      <c r="AY155" s="251" t="s">
        <v>152</v>
      </c>
    </row>
    <row r="156" s="15" customFormat="1">
      <c r="A156" s="15"/>
      <c r="B156" s="252"/>
      <c r="C156" s="253"/>
      <c r="D156" s="232" t="s">
        <v>195</v>
      </c>
      <c r="E156" s="254" t="s">
        <v>1</v>
      </c>
      <c r="F156" s="255" t="s">
        <v>218</v>
      </c>
      <c r="G156" s="253"/>
      <c r="H156" s="256">
        <v>32.706000000000003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2" t="s">
        <v>195</v>
      </c>
      <c r="AU156" s="262" t="s">
        <v>81</v>
      </c>
      <c r="AV156" s="15" t="s">
        <v>157</v>
      </c>
      <c r="AW156" s="15" t="s">
        <v>30</v>
      </c>
      <c r="AX156" s="15" t="s">
        <v>81</v>
      </c>
      <c r="AY156" s="262" t="s">
        <v>152</v>
      </c>
    </row>
    <row r="157" s="2" customFormat="1" ht="24.15" customHeight="1">
      <c r="A157" s="39"/>
      <c r="B157" s="40"/>
      <c r="C157" s="217" t="s">
        <v>212</v>
      </c>
      <c r="D157" s="217" t="s">
        <v>153</v>
      </c>
      <c r="E157" s="218" t="s">
        <v>967</v>
      </c>
      <c r="F157" s="219" t="s">
        <v>968</v>
      </c>
      <c r="G157" s="220" t="s">
        <v>175</v>
      </c>
      <c r="H157" s="221">
        <v>208.53999999999999</v>
      </c>
      <c r="I157" s="222"/>
      <c r="J157" s="223">
        <f>ROUND(I157*H157,2)</f>
        <v>0</v>
      </c>
      <c r="K157" s="219" t="s">
        <v>1</v>
      </c>
      <c r="L157" s="45"/>
      <c r="M157" s="224" t="s">
        <v>1</v>
      </c>
      <c r="N157" s="225" t="s">
        <v>38</v>
      </c>
      <c r="O157" s="92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8" t="s">
        <v>157</v>
      </c>
      <c r="AT157" s="228" t="s">
        <v>153</v>
      </c>
      <c r="AU157" s="228" t="s">
        <v>81</v>
      </c>
      <c r="AY157" s="18" t="s">
        <v>152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8" t="s">
        <v>81</v>
      </c>
      <c r="BK157" s="229">
        <f>ROUND(I157*H157,2)</f>
        <v>0</v>
      </c>
      <c r="BL157" s="18" t="s">
        <v>157</v>
      </c>
      <c r="BM157" s="228" t="s">
        <v>969</v>
      </c>
    </row>
    <row r="158" s="2" customFormat="1" ht="24.15" customHeight="1">
      <c r="A158" s="39"/>
      <c r="B158" s="40"/>
      <c r="C158" s="217" t="s">
        <v>219</v>
      </c>
      <c r="D158" s="217" t="s">
        <v>153</v>
      </c>
      <c r="E158" s="218" t="s">
        <v>393</v>
      </c>
      <c r="F158" s="219" t="s">
        <v>970</v>
      </c>
      <c r="G158" s="220" t="s">
        <v>175</v>
      </c>
      <c r="H158" s="221">
        <v>208.53999999999999</v>
      </c>
      <c r="I158" s="222"/>
      <c r="J158" s="223">
        <f>ROUND(I158*H158,2)</f>
        <v>0</v>
      </c>
      <c r="K158" s="219" t="s">
        <v>1</v>
      </c>
      <c r="L158" s="45"/>
      <c r="M158" s="224" t="s">
        <v>1</v>
      </c>
      <c r="N158" s="225" t="s">
        <v>38</v>
      </c>
      <c r="O158" s="92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8" t="s">
        <v>157</v>
      </c>
      <c r="AT158" s="228" t="s">
        <v>153</v>
      </c>
      <c r="AU158" s="228" t="s">
        <v>81</v>
      </c>
      <c r="AY158" s="18" t="s">
        <v>152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8" t="s">
        <v>81</v>
      </c>
      <c r="BK158" s="229">
        <f>ROUND(I158*H158,2)</f>
        <v>0</v>
      </c>
      <c r="BL158" s="18" t="s">
        <v>157</v>
      </c>
      <c r="BM158" s="228" t="s">
        <v>971</v>
      </c>
    </row>
    <row r="159" s="12" customFormat="1" ht="25.92" customHeight="1">
      <c r="A159" s="12"/>
      <c r="B159" s="203"/>
      <c r="C159" s="204"/>
      <c r="D159" s="205" t="s">
        <v>72</v>
      </c>
      <c r="E159" s="206" t="s">
        <v>581</v>
      </c>
      <c r="F159" s="206" t="s">
        <v>249</v>
      </c>
      <c r="G159" s="204"/>
      <c r="H159" s="204"/>
      <c r="I159" s="207"/>
      <c r="J159" s="208">
        <f>BK159</f>
        <v>0</v>
      </c>
      <c r="K159" s="204"/>
      <c r="L159" s="209"/>
      <c r="M159" s="210"/>
      <c r="N159" s="211"/>
      <c r="O159" s="211"/>
      <c r="P159" s="212">
        <f>SUM(P160:P253)</f>
        <v>0</v>
      </c>
      <c r="Q159" s="211"/>
      <c r="R159" s="212">
        <f>SUM(R160:R253)</f>
        <v>39.428061600000007</v>
      </c>
      <c r="S159" s="211"/>
      <c r="T159" s="213">
        <f>SUM(T160:T253)</f>
        <v>13.708113999999998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81</v>
      </c>
      <c r="AT159" s="215" t="s">
        <v>72</v>
      </c>
      <c r="AU159" s="215" t="s">
        <v>73</v>
      </c>
      <c r="AY159" s="214" t="s">
        <v>152</v>
      </c>
      <c r="BK159" s="216">
        <f>SUM(BK160:BK253)</f>
        <v>0</v>
      </c>
    </row>
    <row r="160" s="2" customFormat="1" ht="24.15" customHeight="1">
      <c r="A160" s="39"/>
      <c r="B160" s="40"/>
      <c r="C160" s="217" t="s">
        <v>8</v>
      </c>
      <c r="D160" s="217" t="s">
        <v>153</v>
      </c>
      <c r="E160" s="218" t="s">
        <v>254</v>
      </c>
      <c r="F160" s="219" t="s">
        <v>255</v>
      </c>
      <c r="G160" s="220" t="s">
        <v>175</v>
      </c>
      <c r="H160" s="221">
        <v>838.08699999999999</v>
      </c>
      <c r="I160" s="222"/>
      <c r="J160" s="223">
        <f>ROUND(I160*H160,2)</f>
        <v>0</v>
      </c>
      <c r="K160" s="219" t="s">
        <v>160</v>
      </c>
      <c r="L160" s="45"/>
      <c r="M160" s="224" t="s">
        <v>1</v>
      </c>
      <c r="N160" s="225" t="s">
        <v>38</v>
      </c>
      <c r="O160" s="92"/>
      <c r="P160" s="226">
        <f>O160*H160</f>
        <v>0</v>
      </c>
      <c r="Q160" s="226">
        <v>0.020480000000000002</v>
      </c>
      <c r="R160" s="226">
        <f>Q160*H160</f>
        <v>17.164021760000001</v>
      </c>
      <c r="S160" s="226">
        <v>0</v>
      </c>
      <c r="T160" s="22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8" t="s">
        <v>157</v>
      </c>
      <c r="AT160" s="228" t="s">
        <v>153</v>
      </c>
      <c r="AU160" s="228" t="s">
        <v>81</v>
      </c>
      <c r="AY160" s="18" t="s">
        <v>152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8" t="s">
        <v>81</v>
      </c>
      <c r="BK160" s="229">
        <f>ROUND(I160*H160,2)</f>
        <v>0</v>
      </c>
      <c r="BL160" s="18" t="s">
        <v>157</v>
      </c>
      <c r="BM160" s="228" t="s">
        <v>972</v>
      </c>
    </row>
    <row r="161" s="14" customFormat="1">
      <c r="A161" s="14"/>
      <c r="B161" s="241"/>
      <c r="C161" s="242"/>
      <c r="D161" s="232" t="s">
        <v>195</v>
      </c>
      <c r="E161" s="243" t="s">
        <v>1</v>
      </c>
      <c r="F161" s="244" t="s">
        <v>973</v>
      </c>
      <c r="G161" s="242"/>
      <c r="H161" s="245">
        <v>838.08699999999999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195</v>
      </c>
      <c r="AU161" s="251" t="s">
        <v>81</v>
      </c>
      <c r="AV161" s="14" t="s">
        <v>83</v>
      </c>
      <c r="AW161" s="14" t="s">
        <v>30</v>
      </c>
      <c r="AX161" s="14" t="s">
        <v>81</v>
      </c>
      <c r="AY161" s="251" t="s">
        <v>152</v>
      </c>
    </row>
    <row r="162" s="2" customFormat="1" ht="14.4" customHeight="1">
      <c r="A162" s="39"/>
      <c r="B162" s="40"/>
      <c r="C162" s="217" t="s">
        <v>176</v>
      </c>
      <c r="D162" s="217" t="s">
        <v>153</v>
      </c>
      <c r="E162" s="218" t="s">
        <v>257</v>
      </c>
      <c r="F162" s="219" t="s">
        <v>258</v>
      </c>
      <c r="G162" s="220" t="s">
        <v>175</v>
      </c>
      <c r="H162" s="221">
        <v>838.08699999999999</v>
      </c>
      <c r="I162" s="222"/>
      <c r="J162" s="223">
        <f>ROUND(I162*H162,2)</f>
        <v>0</v>
      </c>
      <c r="K162" s="219" t="s">
        <v>160</v>
      </c>
      <c r="L162" s="45"/>
      <c r="M162" s="224" t="s">
        <v>1</v>
      </c>
      <c r="N162" s="225" t="s">
        <v>38</v>
      </c>
      <c r="O162" s="92"/>
      <c r="P162" s="226">
        <f>O162*H162</f>
        <v>0</v>
      </c>
      <c r="Q162" s="226">
        <v>0.0054599999999999996</v>
      </c>
      <c r="R162" s="226">
        <f>Q162*H162</f>
        <v>4.5759550199999994</v>
      </c>
      <c r="S162" s="226">
        <v>0</v>
      </c>
      <c r="T162" s="22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8" t="s">
        <v>157</v>
      </c>
      <c r="AT162" s="228" t="s">
        <v>153</v>
      </c>
      <c r="AU162" s="228" t="s">
        <v>81</v>
      </c>
      <c r="AY162" s="18" t="s">
        <v>152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8" t="s">
        <v>81</v>
      </c>
      <c r="BK162" s="229">
        <f>ROUND(I162*H162,2)</f>
        <v>0</v>
      </c>
      <c r="BL162" s="18" t="s">
        <v>157</v>
      </c>
      <c r="BM162" s="228" t="s">
        <v>974</v>
      </c>
    </row>
    <row r="163" s="2" customFormat="1" ht="24.15" customHeight="1">
      <c r="A163" s="39"/>
      <c r="B163" s="40"/>
      <c r="C163" s="217" t="s">
        <v>230</v>
      </c>
      <c r="D163" s="217" t="s">
        <v>153</v>
      </c>
      <c r="E163" s="218" t="s">
        <v>261</v>
      </c>
      <c r="F163" s="219" t="s">
        <v>262</v>
      </c>
      <c r="G163" s="220" t="s">
        <v>175</v>
      </c>
      <c r="H163" s="221">
        <v>838.08699999999999</v>
      </c>
      <c r="I163" s="222"/>
      <c r="J163" s="223">
        <f>ROUND(I163*H163,2)</f>
        <v>0</v>
      </c>
      <c r="K163" s="219" t="s">
        <v>160</v>
      </c>
      <c r="L163" s="45"/>
      <c r="M163" s="224" t="s">
        <v>1</v>
      </c>
      <c r="N163" s="225" t="s">
        <v>38</v>
      </c>
      <c r="O163" s="92"/>
      <c r="P163" s="226">
        <f>O163*H163</f>
        <v>0</v>
      </c>
      <c r="Q163" s="226">
        <v>0.0020999999999999999</v>
      </c>
      <c r="R163" s="226">
        <f>Q163*H163</f>
        <v>1.7599826999999999</v>
      </c>
      <c r="S163" s="226">
        <v>0</v>
      </c>
      <c r="T163" s="22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8" t="s">
        <v>157</v>
      </c>
      <c r="AT163" s="228" t="s">
        <v>153</v>
      </c>
      <c r="AU163" s="228" t="s">
        <v>81</v>
      </c>
      <c r="AY163" s="18" t="s">
        <v>152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8" t="s">
        <v>81</v>
      </c>
      <c r="BK163" s="229">
        <f>ROUND(I163*H163,2)</f>
        <v>0</v>
      </c>
      <c r="BL163" s="18" t="s">
        <v>157</v>
      </c>
      <c r="BM163" s="228" t="s">
        <v>975</v>
      </c>
    </row>
    <row r="164" s="2" customFormat="1" ht="24.15" customHeight="1">
      <c r="A164" s="39"/>
      <c r="B164" s="40"/>
      <c r="C164" s="217" t="s">
        <v>235</v>
      </c>
      <c r="D164" s="217" t="s">
        <v>153</v>
      </c>
      <c r="E164" s="218" t="s">
        <v>264</v>
      </c>
      <c r="F164" s="219" t="s">
        <v>265</v>
      </c>
      <c r="G164" s="220" t="s">
        <v>175</v>
      </c>
      <c r="H164" s="221">
        <v>838.08699999999999</v>
      </c>
      <c r="I164" s="222"/>
      <c r="J164" s="223">
        <f>ROUND(I164*H164,2)</f>
        <v>0</v>
      </c>
      <c r="K164" s="219" t="s">
        <v>160</v>
      </c>
      <c r="L164" s="45"/>
      <c r="M164" s="224" t="s">
        <v>1</v>
      </c>
      <c r="N164" s="225" t="s">
        <v>38</v>
      </c>
      <c r="O164" s="92"/>
      <c r="P164" s="226">
        <f>O164*H164</f>
        <v>0</v>
      </c>
      <c r="Q164" s="226">
        <v>0.0043800000000000002</v>
      </c>
      <c r="R164" s="226">
        <f>Q164*H164</f>
        <v>3.6708210600000002</v>
      </c>
      <c r="S164" s="226">
        <v>0</v>
      </c>
      <c r="T164" s="22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8" t="s">
        <v>157</v>
      </c>
      <c r="AT164" s="228" t="s">
        <v>153</v>
      </c>
      <c r="AU164" s="228" t="s">
        <v>81</v>
      </c>
      <c r="AY164" s="18" t="s">
        <v>152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8" t="s">
        <v>81</v>
      </c>
      <c r="BK164" s="229">
        <f>ROUND(I164*H164,2)</f>
        <v>0</v>
      </c>
      <c r="BL164" s="18" t="s">
        <v>157</v>
      </c>
      <c r="BM164" s="228" t="s">
        <v>976</v>
      </c>
    </row>
    <row r="165" s="2" customFormat="1" ht="14.4" customHeight="1">
      <c r="A165" s="39"/>
      <c r="B165" s="40"/>
      <c r="C165" s="217" t="s">
        <v>241</v>
      </c>
      <c r="D165" s="217" t="s">
        <v>153</v>
      </c>
      <c r="E165" s="218" t="s">
        <v>268</v>
      </c>
      <c r="F165" s="219" t="s">
        <v>269</v>
      </c>
      <c r="G165" s="220" t="s">
        <v>175</v>
      </c>
      <c r="H165" s="221">
        <v>838.08699999999999</v>
      </c>
      <c r="I165" s="222"/>
      <c r="J165" s="223">
        <f>ROUND(I165*H165,2)</f>
        <v>0</v>
      </c>
      <c r="K165" s="219" t="s">
        <v>160</v>
      </c>
      <c r="L165" s="45"/>
      <c r="M165" s="224" t="s">
        <v>1</v>
      </c>
      <c r="N165" s="225" t="s">
        <v>38</v>
      </c>
      <c r="O165" s="92"/>
      <c r="P165" s="226">
        <f>O165*H165</f>
        <v>0</v>
      </c>
      <c r="Q165" s="226">
        <v>0.00038999999999999999</v>
      </c>
      <c r="R165" s="226">
        <f>Q165*H165</f>
        <v>0.32685393000000001</v>
      </c>
      <c r="S165" s="226">
        <v>0</v>
      </c>
      <c r="T165" s="22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8" t="s">
        <v>157</v>
      </c>
      <c r="AT165" s="228" t="s">
        <v>153</v>
      </c>
      <c r="AU165" s="228" t="s">
        <v>81</v>
      </c>
      <c r="AY165" s="18" t="s">
        <v>152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8" t="s">
        <v>81</v>
      </c>
      <c r="BK165" s="229">
        <f>ROUND(I165*H165,2)</f>
        <v>0</v>
      </c>
      <c r="BL165" s="18" t="s">
        <v>157</v>
      </c>
      <c r="BM165" s="228" t="s">
        <v>977</v>
      </c>
    </row>
    <row r="166" s="2" customFormat="1" ht="24.15" customHeight="1">
      <c r="A166" s="39"/>
      <c r="B166" s="40"/>
      <c r="C166" s="217" t="s">
        <v>222</v>
      </c>
      <c r="D166" s="217" t="s">
        <v>153</v>
      </c>
      <c r="E166" s="218" t="s">
        <v>271</v>
      </c>
      <c r="F166" s="219" t="s">
        <v>272</v>
      </c>
      <c r="G166" s="220" t="s">
        <v>175</v>
      </c>
      <c r="H166" s="221">
        <v>838.08699999999999</v>
      </c>
      <c r="I166" s="222"/>
      <c r="J166" s="223">
        <f>ROUND(I166*H166,2)</f>
        <v>0</v>
      </c>
      <c r="K166" s="219" t="s">
        <v>160</v>
      </c>
      <c r="L166" s="45"/>
      <c r="M166" s="224" t="s">
        <v>1</v>
      </c>
      <c r="N166" s="225" t="s">
        <v>38</v>
      </c>
      <c r="O166" s="92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8" t="s">
        <v>157</v>
      </c>
      <c r="AT166" s="228" t="s">
        <v>153</v>
      </c>
      <c r="AU166" s="228" t="s">
        <v>81</v>
      </c>
      <c r="AY166" s="18" t="s">
        <v>152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8" t="s">
        <v>81</v>
      </c>
      <c r="BK166" s="229">
        <f>ROUND(I166*H166,2)</f>
        <v>0</v>
      </c>
      <c r="BL166" s="18" t="s">
        <v>157</v>
      </c>
      <c r="BM166" s="228" t="s">
        <v>978</v>
      </c>
    </row>
    <row r="167" s="2" customFormat="1" ht="24.15" customHeight="1">
      <c r="A167" s="39"/>
      <c r="B167" s="40"/>
      <c r="C167" s="217" t="s">
        <v>7</v>
      </c>
      <c r="D167" s="217" t="s">
        <v>153</v>
      </c>
      <c r="E167" s="218" t="s">
        <v>250</v>
      </c>
      <c r="F167" s="219" t="s">
        <v>251</v>
      </c>
      <c r="G167" s="220" t="s">
        <v>175</v>
      </c>
      <c r="H167" s="221">
        <v>838.08699999999999</v>
      </c>
      <c r="I167" s="222"/>
      <c r="J167" s="223">
        <f>ROUND(I167*H167,2)</f>
        <v>0</v>
      </c>
      <c r="K167" s="219" t="s">
        <v>160</v>
      </c>
      <c r="L167" s="45"/>
      <c r="M167" s="224" t="s">
        <v>1</v>
      </c>
      <c r="N167" s="225" t="s">
        <v>38</v>
      </c>
      <c r="O167" s="92"/>
      <c r="P167" s="226">
        <f>O167*H167</f>
        <v>0</v>
      </c>
      <c r="Q167" s="226">
        <v>0.00025999999999999998</v>
      </c>
      <c r="R167" s="226">
        <f>Q167*H167</f>
        <v>0.21790261999999999</v>
      </c>
      <c r="S167" s="226">
        <v>0</v>
      </c>
      <c r="T167" s="22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8" t="s">
        <v>157</v>
      </c>
      <c r="AT167" s="228" t="s">
        <v>153</v>
      </c>
      <c r="AU167" s="228" t="s">
        <v>81</v>
      </c>
      <c r="AY167" s="18" t="s">
        <v>152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8" t="s">
        <v>81</v>
      </c>
      <c r="BK167" s="229">
        <f>ROUND(I167*H167,2)</f>
        <v>0</v>
      </c>
      <c r="BL167" s="18" t="s">
        <v>157</v>
      </c>
      <c r="BM167" s="228" t="s">
        <v>979</v>
      </c>
    </row>
    <row r="168" s="2" customFormat="1" ht="37.8" customHeight="1">
      <c r="A168" s="39"/>
      <c r="B168" s="40"/>
      <c r="C168" s="217" t="s">
        <v>226</v>
      </c>
      <c r="D168" s="217" t="s">
        <v>153</v>
      </c>
      <c r="E168" s="218" t="s">
        <v>275</v>
      </c>
      <c r="F168" s="219" t="s">
        <v>276</v>
      </c>
      <c r="G168" s="220" t="s">
        <v>175</v>
      </c>
      <c r="H168" s="221">
        <v>291.66199999999998</v>
      </c>
      <c r="I168" s="222"/>
      <c r="J168" s="223">
        <f>ROUND(I168*H168,2)</f>
        <v>0</v>
      </c>
      <c r="K168" s="219" t="s">
        <v>160</v>
      </c>
      <c r="L168" s="45"/>
      <c r="M168" s="224" t="s">
        <v>1</v>
      </c>
      <c r="N168" s="225" t="s">
        <v>38</v>
      </c>
      <c r="O168" s="92"/>
      <c r="P168" s="226">
        <f>O168*H168</f>
        <v>0</v>
      </c>
      <c r="Q168" s="226">
        <v>0</v>
      </c>
      <c r="R168" s="226">
        <f>Q168*H168</f>
        <v>0</v>
      </c>
      <c r="S168" s="226">
        <v>0.047</v>
      </c>
      <c r="T168" s="227">
        <f>S168*H168</f>
        <v>13.708113999999998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8" t="s">
        <v>157</v>
      </c>
      <c r="AT168" s="228" t="s">
        <v>153</v>
      </c>
      <c r="AU168" s="228" t="s">
        <v>81</v>
      </c>
      <c r="AY168" s="18" t="s">
        <v>152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8" t="s">
        <v>81</v>
      </c>
      <c r="BK168" s="229">
        <f>ROUND(I168*H168,2)</f>
        <v>0</v>
      </c>
      <c r="BL168" s="18" t="s">
        <v>157</v>
      </c>
      <c r="BM168" s="228" t="s">
        <v>980</v>
      </c>
    </row>
    <row r="169" s="14" customFormat="1">
      <c r="A169" s="14"/>
      <c r="B169" s="241"/>
      <c r="C169" s="242"/>
      <c r="D169" s="232" t="s">
        <v>195</v>
      </c>
      <c r="E169" s="243" t="s">
        <v>1</v>
      </c>
      <c r="F169" s="244" t="s">
        <v>981</v>
      </c>
      <c r="G169" s="242"/>
      <c r="H169" s="245">
        <v>47.311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1" t="s">
        <v>195</v>
      </c>
      <c r="AU169" s="251" t="s">
        <v>81</v>
      </c>
      <c r="AV169" s="14" t="s">
        <v>83</v>
      </c>
      <c r="AW169" s="14" t="s">
        <v>30</v>
      </c>
      <c r="AX169" s="14" t="s">
        <v>73</v>
      </c>
      <c r="AY169" s="251" t="s">
        <v>152</v>
      </c>
    </row>
    <row r="170" s="14" customFormat="1">
      <c r="A170" s="14"/>
      <c r="B170" s="241"/>
      <c r="C170" s="242"/>
      <c r="D170" s="232" t="s">
        <v>195</v>
      </c>
      <c r="E170" s="243" t="s">
        <v>1</v>
      </c>
      <c r="F170" s="244" t="s">
        <v>982</v>
      </c>
      <c r="G170" s="242"/>
      <c r="H170" s="245">
        <v>-6.4800000000000004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195</v>
      </c>
      <c r="AU170" s="251" t="s">
        <v>81</v>
      </c>
      <c r="AV170" s="14" t="s">
        <v>83</v>
      </c>
      <c r="AW170" s="14" t="s">
        <v>30</v>
      </c>
      <c r="AX170" s="14" t="s">
        <v>73</v>
      </c>
      <c r="AY170" s="251" t="s">
        <v>152</v>
      </c>
    </row>
    <row r="171" s="14" customFormat="1">
      <c r="A171" s="14"/>
      <c r="B171" s="241"/>
      <c r="C171" s="242"/>
      <c r="D171" s="232" t="s">
        <v>195</v>
      </c>
      <c r="E171" s="243" t="s">
        <v>1</v>
      </c>
      <c r="F171" s="244" t="s">
        <v>983</v>
      </c>
      <c r="G171" s="242"/>
      <c r="H171" s="245">
        <v>-5.5899999999999999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1" t="s">
        <v>195</v>
      </c>
      <c r="AU171" s="251" t="s">
        <v>81</v>
      </c>
      <c r="AV171" s="14" t="s">
        <v>83</v>
      </c>
      <c r="AW171" s="14" t="s">
        <v>30</v>
      </c>
      <c r="AX171" s="14" t="s">
        <v>73</v>
      </c>
      <c r="AY171" s="251" t="s">
        <v>152</v>
      </c>
    </row>
    <row r="172" s="14" customFormat="1">
      <c r="A172" s="14"/>
      <c r="B172" s="241"/>
      <c r="C172" s="242"/>
      <c r="D172" s="232" t="s">
        <v>195</v>
      </c>
      <c r="E172" s="243" t="s">
        <v>1</v>
      </c>
      <c r="F172" s="244" t="s">
        <v>984</v>
      </c>
      <c r="G172" s="242"/>
      <c r="H172" s="245">
        <v>161.82599999999999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1" t="s">
        <v>195</v>
      </c>
      <c r="AU172" s="251" t="s">
        <v>81</v>
      </c>
      <c r="AV172" s="14" t="s">
        <v>83</v>
      </c>
      <c r="AW172" s="14" t="s">
        <v>30</v>
      </c>
      <c r="AX172" s="14" t="s">
        <v>73</v>
      </c>
      <c r="AY172" s="251" t="s">
        <v>152</v>
      </c>
    </row>
    <row r="173" s="14" customFormat="1">
      <c r="A173" s="14"/>
      <c r="B173" s="241"/>
      <c r="C173" s="242"/>
      <c r="D173" s="232" t="s">
        <v>195</v>
      </c>
      <c r="E173" s="243" t="s">
        <v>1</v>
      </c>
      <c r="F173" s="244" t="s">
        <v>985</v>
      </c>
      <c r="G173" s="242"/>
      <c r="H173" s="245">
        <v>-8.3399999999999999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1" t="s">
        <v>195</v>
      </c>
      <c r="AU173" s="251" t="s">
        <v>81</v>
      </c>
      <c r="AV173" s="14" t="s">
        <v>83</v>
      </c>
      <c r="AW173" s="14" t="s">
        <v>30</v>
      </c>
      <c r="AX173" s="14" t="s">
        <v>73</v>
      </c>
      <c r="AY173" s="251" t="s">
        <v>152</v>
      </c>
    </row>
    <row r="174" s="14" customFormat="1">
      <c r="A174" s="14"/>
      <c r="B174" s="241"/>
      <c r="C174" s="242"/>
      <c r="D174" s="232" t="s">
        <v>195</v>
      </c>
      <c r="E174" s="243" t="s">
        <v>1</v>
      </c>
      <c r="F174" s="244" t="s">
        <v>986</v>
      </c>
      <c r="G174" s="242"/>
      <c r="H174" s="245">
        <v>55.624000000000002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1" t="s">
        <v>195</v>
      </c>
      <c r="AU174" s="251" t="s">
        <v>81</v>
      </c>
      <c r="AV174" s="14" t="s">
        <v>83</v>
      </c>
      <c r="AW174" s="14" t="s">
        <v>30</v>
      </c>
      <c r="AX174" s="14" t="s">
        <v>73</v>
      </c>
      <c r="AY174" s="251" t="s">
        <v>152</v>
      </c>
    </row>
    <row r="175" s="14" customFormat="1">
      <c r="A175" s="14"/>
      <c r="B175" s="241"/>
      <c r="C175" s="242"/>
      <c r="D175" s="232" t="s">
        <v>195</v>
      </c>
      <c r="E175" s="243" t="s">
        <v>1</v>
      </c>
      <c r="F175" s="244" t="s">
        <v>981</v>
      </c>
      <c r="G175" s="242"/>
      <c r="H175" s="245">
        <v>47.311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1" t="s">
        <v>195</v>
      </c>
      <c r="AU175" s="251" t="s">
        <v>81</v>
      </c>
      <c r="AV175" s="14" t="s">
        <v>83</v>
      </c>
      <c r="AW175" s="14" t="s">
        <v>30</v>
      </c>
      <c r="AX175" s="14" t="s">
        <v>73</v>
      </c>
      <c r="AY175" s="251" t="s">
        <v>152</v>
      </c>
    </row>
    <row r="176" s="15" customFormat="1">
      <c r="A176" s="15"/>
      <c r="B176" s="252"/>
      <c r="C176" s="253"/>
      <c r="D176" s="232" t="s">
        <v>195</v>
      </c>
      <c r="E176" s="254" t="s">
        <v>1</v>
      </c>
      <c r="F176" s="255" t="s">
        <v>218</v>
      </c>
      <c r="G176" s="253"/>
      <c r="H176" s="256">
        <v>291.66199999999998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2" t="s">
        <v>195</v>
      </c>
      <c r="AU176" s="262" t="s">
        <v>81</v>
      </c>
      <c r="AV176" s="15" t="s">
        <v>157</v>
      </c>
      <c r="AW176" s="15" t="s">
        <v>30</v>
      </c>
      <c r="AX176" s="15" t="s">
        <v>81</v>
      </c>
      <c r="AY176" s="262" t="s">
        <v>152</v>
      </c>
    </row>
    <row r="177" s="2" customFormat="1" ht="24.15" customHeight="1">
      <c r="A177" s="39"/>
      <c r="B177" s="40"/>
      <c r="C177" s="217" t="s">
        <v>260</v>
      </c>
      <c r="D177" s="217" t="s">
        <v>153</v>
      </c>
      <c r="E177" s="218" t="s">
        <v>282</v>
      </c>
      <c r="F177" s="219" t="s">
        <v>283</v>
      </c>
      <c r="G177" s="220" t="s">
        <v>175</v>
      </c>
      <c r="H177" s="221">
        <v>291.66199999999998</v>
      </c>
      <c r="I177" s="222"/>
      <c r="J177" s="223">
        <f>ROUND(I177*H177,2)</f>
        <v>0</v>
      </c>
      <c r="K177" s="219" t="s">
        <v>160</v>
      </c>
      <c r="L177" s="45"/>
      <c r="M177" s="224" t="s">
        <v>1</v>
      </c>
      <c r="N177" s="225" t="s">
        <v>38</v>
      </c>
      <c r="O177" s="92"/>
      <c r="P177" s="226">
        <f>O177*H177</f>
        <v>0</v>
      </c>
      <c r="Q177" s="226">
        <v>0.031530000000000002</v>
      </c>
      <c r="R177" s="226">
        <f>Q177*H177</f>
        <v>9.1961028599999999</v>
      </c>
      <c r="S177" s="226">
        <v>0</v>
      </c>
      <c r="T177" s="22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8" t="s">
        <v>157</v>
      </c>
      <c r="AT177" s="228" t="s">
        <v>153</v>
      </c>
      <c r="AU177" s="228" t="s">
        <v>81</v>
      </c>
      <c r="AY177" s="18" t="s">
        <v>152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8" t="s">
        <v>81</v>
      </c>
      <c r="BK177" s="229">
        <f>ROUND(I177*H177,2)</f>
        <v>0</v>
      </c>
      <c r="BL177" s="18" t="s">
        <v>157</v>
      </c>
      <c r="BM177" s="228" t="s">
        <v>987</v>
      </c>
    </row>
    <row r="178" s="2" customFormat="1" ht="37.8" customHeight="1">
      <c r="A178" s="39"/>
      <c r="B178" s="40"/>
      <c r="C178" s="217" t="s">
        <v>229</v>
      </c>
      <c r="D178" s="217" t="s">
        <v>153</v>
      </c>
      <c r="E178" s="218" t="s">
        <v>286</v>
      </c>
      <c r="F178" s="219" t="s">
        <v>988</v>
      </c>
      <c r="G178" s="220" t="s">
        <v>193</v>
      </c>
      <c r="H178" s="221">
        <v>631.52499999999998</v>
      </c>
      <c r="I178" s="222"/>
      <c r="J178" s="223">
        <f>ROUND(I178*H178,2)</f>
        <v>0</v>
      </c>
      <c r="K178" s="219" t="s">
        <v>1</v>
      </c>
      <c r="L178" s="45"/>
      <c r="M178" s="224" t="s">
        <v>1</v>
      </c>
      <c r="N178" s="225" t="s">
        <v>38</v>
      </c>
      <c r="O178" s="92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8" t="s">
        <v>157</v>
      </c>
      <c r="AT178" s="228" t="s">
        <v>153</v>
      </c>
      <c r="AU178" s="228" t="s">
        <v>81</v>
      </c>
      <c r="AY178" s="18" t="s">
        <v>152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8" t="s">
        <v>81</v>
      </c>
      <c r="BK178" s="229">
        <f>ROUND(I178*H178,2)</f>
        <v>0</v>
      </c>
      <c r="BL178" s="18" t="s">
        <v>157</v>
      </c>
      <c r="BM178" s="228" t="s">
        <v>379</v>
      </c>
    </row>
    <row r="179" s="14" customFormat="1">
      <c r="A179" s="14"/>
      <c r="B179" s="241"/>
      <c r="C179" s="242"/>
      <c r="D179" s="232" t="s">
        <v>195</v>
      </c>
      <c r="E179" s="243" t="s">
        <v>1</v>
      </c>
      <c r="F179" s="244" t="s">
        <v>989</v>
      </c>
      <c r="G179" s="242"/>
      <c r="H179" s="245">
        <v>346.14299999999997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1" t="s">
        <v>195</v>
      </c>
      <c r="AU179" s="251" t="s">
        <v>81</v>
      </c>
      <c r="AV179" s="14" t="s">
        <v>83</v>
      </c>
      <c r="AW179" s="14" t="s">
        <v>30</v>
      </c>
      <c r="AX179" s="14" t="s">
        <v>73</v>
      </c>
      <c r="AY179" s="251" t="s">
        <v>152</v>
      </c>
    </row>
    <row r="180" s="14" customFormat="1">
      <c r="A180" s="14"/>
      <c r="B180" s="241"/>
      <c r="C180" s="242"/>
      <c r="D180" s="232" t="s">
        <v>195</v>
      </c>
      <c r="E180" s="243" t="s">
        <v>1</v>
      </c>
      <c r="F180" s="244" t="s">
        <v>990</v>
      </c>
      <c r="G180" s="242"/>
      <c r="H180" s="245">
        <v>-3.2400000000000002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1" t="s">
        <v>195</v>
      </c>
      <c r="AU180" s="251" t="s">
        <v>81</v>
      </c>
      <c r="AV180" s="14" t="s">
        <v>83</v>
      </c>
      <c r="AW180" s="14" t="s">
        <v>30</v>
      </c>
      <c r="AX180" s="14" t="s">
        <v>73</v>
      </c>
      <c r="AY180" s="251" t="s">
        <v>152</v>
      </c>
    </row>
    <row r="181" s="14" customFormat="1">
      <c r="A181" s="14"/>
      <c r="B181" s="241"/>
      <c r="C181" s="242"/>
      <c r="D181" s="232" t="s">
        <v>195</v>
      </c>
      <c r="E181" s="243" t="s">
        <v>1</v>
      </c>
      <c r="F181" s="244" t="s">
        <v>991</v>
      </c>
      <c r="G181" s="242"/>
      <c r="H181" s="245">
        <v>-63.75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1" t="s">
        <v>195</v>
      </c>
      <c r="AU181" s="251" t="s">
        <v>81</v>
      </c>
      <c r="AV181" s="14" t="s">
        <v>83</v>
      </c>
      <c r="AW181" s="14" t="s">
        <v>30</v>
      </c>
      <c r="AX181" s="14" t="s">
        <v>73</v>
      </c>
      <c r="AY181" s="251" t="s">
        <v>152</v>
      </c>
    </row>
    <row r="182" s="14" customFormat="1">
      <c r="A182" s="14"/>
      <c r="B182" s="241"/>
      <c r="C182" s="242"/>
      <c r="D182" s="232" t="s">
        <v>195</v>
      </c>
      <c r="E182" s="243" t="s">
        <v>1</v>
      </c>
      <c r="F182" s="244" t="s">
        <v>992</v>
      </c>
      <c r="G182" s="242"/>
      <c r="H182" s="245">
        <v>76.405000000000001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195</v>
      </c>
      <c r="AU182" s="251" t="s">
        <v>81</v>
      </c>
      <c r="AV182" s="14" t="s">
        <v>83</v>
      </c>
      <c r="AW182" s="14" t="s">
        <v>30</v>
      </c>
      <c r="AX182" s="14" t="s">
        <v>73</v>
      </c>
      <c r="AY182" s="251" t="s">
        <v>152</v>
      </c>
    </row>
    <row r="183" s="14" customFormat="1">
      <c r="A183" s="14"/>
      <c r="B183" s="241"/>
      <c r="C183" s="242"/>
      <c r="D183" s="232" t="s">
        <v>195</v>
      </c>
      <c r="E183" s="243" t="s">
        <v>1</v>
      </c>
      <c r="F183" s="244" t="s">
        <v>981</v>
      </c>
      <c r="G183" s="242"/>
      <c r="H183" s="245">
        <v>47.311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1" t="s">
        <v>195</v>
      </c>
      <c r="AU183" s="251" t="s">
        <v>81</v>
      </c>
      <c r="AV183" s="14" t="s">
        <v>83</v>
      </c>
      <c r="AW183" s="14" t="s">
        <v>30</v>
      </c>
      <c r="AX183" s="14" t="s">
        <v>73</v>
      </c>
      <c r="AY183" s="251" t="s">
        <v>152</v>
      </c>
    </row>
    <row r="184" s="14" customFormat="1">
      <c r="A184" s="14"/>
      <c r="B184" s="241"/>
      <c r="C184" s="242"/>
      <c r="D184" s="232" t="s">
        <v>195</v>
      </c>
      <c r="E184" s="243" t="s">
        <v>1</v>
      </c>
      <c r="F184" s="244" t="s">
        <v>982</v>
      </c>
      <c r="G184" s="242"/>
      <c r="H184" s="245">
        <v>-6.4800000000000004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195</v>
      </c>
      <c r="AU184" s="251" t="s">
        <v>81</v>
      </c>
      <c r="AV184" s="14" t="s">
        <v>83</v>
      </c>
      <c r="AW184" s="14" t="s">
        <v>30</v>
      </c>
      <c r="AX184" s="14" t="s">
        <v>73</v>
      </c>
      <c r="AY184" s="251" t="s">
        <v>152</v>
      </c>
    </row>
    <row r="185" s="14" customFormat="1">
      <c r="A185" s="14"/>
      <c r="B185" s="241"/>
      <c r="C185" s="242"/>
      <c r="D185" s="232" t="s">
        <v>195</v>
      </c>
      <c r="E185" s="243" t="s">
        <v>1</v>
      </c>
      <c r="F185" s="244" t="s">
        <v>983</v>
      </c>
      <c r="G185" s="242"/>
      <c r="H185" s="245">
        <v>-5.5899999999999999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1" t="s">
        <v>195</v>
      </c>
      <c r="AU185" s="251" t="s">
        <v>81</v>
      </c>
      <c r="AV185" s="14" t="s">
        <v>83</v>
      </c>
      <c r="AW185" s="14" t="s">
        <v>30</v>
      </c>
      <c r="AX185" s="14" t="s">
        <v>73</v>
      </c>
      <c r="AY185" s="251" t="s">
        <v>152</v>
      </c>
    </row>
    <row r="186" s="14" customFormat="1">
      <c r="A186" s="14"/>
      <c r="B186" s="241"/>
      <c r="C186" s="242"/>
      <c r="D186" s="232" t="s">
        <v>195</v>
      </c>
      <c r="E186" s="243" t="s">
        <v>1</v>
      </c>
      <c r="F186" s="244" t="s">
        <v>984</v>
      </c>
      <c r="G186" s="242"/>
      <c r="H186" s="245">
        <v>161.82599999999999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1" t="s">
        <v>195</v>
      </c>
      <c r="AU186" s="251" t="s">
        <v>81</v>
      </c>
      <c r="AV186" s="14" t="s">
        <v>83</v>
      </c>
      <c r="AW186" s="14" t="s">
        <v>30</v>
      </c>
      <c r="AX186" s="14" t="s">
        <v>73</v>
      </c>
      <c r="AY186" s="251" t="s">
        <v>152</v>
      </c>
    </row>
    <row r="187" s="14" customFormat="1">
      <c r="A187" s="14"/>
      <c r="B187" s="241"/>
      <c r="C187" s="242"/>
      <c r="D187" s="232" t="s">
        <v>195</v>
      </c>
      <c r="E187" s="243" t="s">
        <v>1</v>
      </c>
      <c r="F187" s="244" t="s">
        <v>993</v>
      </c>
      <c r="G187" s="242"/>
      <c r="H187" s="245">
        <v>37.860999999999997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1" t="s">
        <v>195</v>
      </c>
      <c r="AU187" s="251" t="s">
        <v>81</v>
      </c>
      <c r="AV187" s="14" t="s">
        <v>83</v>
      </c>
      <c r="AW187" s="14" t="s">
        <v>30</v>
      </c>
      <c r="AX187" s="14" t="s">
        <v>73</v>
      </c>
      <c r="AY187" s="251" t="s">
        <v>152</v>
      </c>
    </row>
    <row r="188" s="14" customFormat="1">
      <c r="A188" s="14"/>
      <c r="B188" s="241"/>
      <c r="C188" s="242"/>
      <c r="D188" s="232" t="s">
        <v>195</v>
      </c>
      <c r="E188" s="243" t="s">
        <v>1</v>
      </c>
      <c r="F188" s="244" t="s">
        <v>994</v>
      </c>
      <c r="G188" s="242"/>
      <c r="H188" s="245">
        <v>-12.75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1" t="s">
        <v>195</v>
      </c>
      <c r="AU188" s="251" t="s">
        <v>81</v>
      </c>
      <c r="AV188" s="14" t="s">
        <v>83</v>
      </c>
      <c r="AW188" s="14" t="s">
        <v>30</v>
      </c>
      <c r="AX188" s="14" t="s">
        <v>73</v>
      </c>
      <c r="AY188" s="251" t="s">
        <v>152</v>
      </c>
    </row>
    <row r="189" s="14" customFormat="1">
      <c r="A189" s="14"/>
      <c r="B189" s="241"/>
      <c r="C189" s="242"/>
      <c r="D189" s="232" t="s">
        <v>195</v>
      </c>
      <c r="E189" s="243" t="s">
        <v>1</v>
      </c>
      <c r="F189" s="244" t="s">
        <v>995</v>
      </c>
      <c r="G189" s="242"/>
      <c r="H189" s="245">
        <v>-39.299999999999997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1" t="s">
        <v>195</v>
      </c>
      <c r="AU189" s="251" t="s">
        <v>81</v>
      </c>
      <c r="AV189" s="14" t="s">
        <v>83</v>
      </c>
      <c r="AW189" s="14" t="s">
        <v>30</v>
      </c>
      <c r="AX189" s="14" t="s">
        <v>73</v>
      </c>
      <c r="AY189" s="251" t="s">
        <v>152</v>
      </c>
    </row>
    <row r="190" s="14" customFormat="1">
      <c r="A190" s="14"/>
      <c r="B190" s="241"/>
      <c r="C190" s="242"/>
      <c r="D190" s="232" t="s">
        <v>195</v>
      </c>
      <c r="E190" s="243" t="s">
        <v>1</v>
      </c>
      <c r="F190" s="244" t="s">
        <v>985</v>
      </c>
      <c r="G190" s="242"/>
      <c r="H190" s="245">
        <v>-8.3399999999999999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1" t="s">
        <v>195</v>
      </c>
      <c r="AU190" s="251" t="s">
        <v>81</v>
      </c>
      <c r="AV190" s="14" t="s">
        <v>83</v>
      </c>
      <c r="AW190" s="14" t="s">
        <v>30</v>
      </c>
      <c r="AX190" s="14" t="s">
        <v>73</v>
      </c>
      <c r="AY190" s="251" t="s">
        <v>152</v>
      </c>
    </row>
    <row r="191" s="14" customFormat="1">
      <c r="A191" s="14"/>
      <c r="B191" s="241"/>
      <c r="C191" s="242"/>
      <c r="D191" s="232" t="s">
        <v>195</v>
      </c>
      <c r="E191" s="243" t="s">
        <v>1</v>
      </c>
      <c r="F191" s="244" t="s">
        <v>986</v>
      </c>
      <c r="G191" s="242"/>
      <c r="H191" s="245">
        <v>55.624000000000002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1" t="s">
        <v>195</v>
      </c>
      <c r="AU191" s="251" t="s">
        <v>81</v>
      </c>
      <c r="AV191" s="14" t="s">
        <v>83</v>
      </c>
      <c r="AW191" s="14" t="s">
        <v>30</v>
      </c>
      <c r="AX191" s="14" t="s">
        <v>73</v>
      </c>
      <c r="AY191" s="251" t="s">
        <v>152</v>
      </c>
    </row>
    <row r="192" s="14" customFormat="1">
      <c r="A192" s="14"/>
      <c r="B192" s="241"/>
      <c r="C192" s="242"/>
      <c r="D192" s="232" t="s">
        <v>195</v>
      </c>
      <c r="E192" s="243" t="s">
        <v>1</v>
      </c>
      <c r="F192" s="244" t="s">
        <v>996</v>
      </c>
      <c r="G192" s="242"/>
      <c r="H192" s="245">
        <v>44.634999999999998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1" t="s">
        <v>195</v>
      </c>
      <c r="AU192" s="251" t="s">
        <v>81</v>
      </c>
      <c r="AV192" s="14" t="s">
        <v>83</v>
      </c>
      <c r="AW192" s="14" t="s">
        <v>30</v>
      </c>
      <c r="AX192" s="14" t="s">
        <v>73</v>
      </c>
      <c r="AY192" s="251" t="s">
        <v>152</v>
      </c>
    </row>
    <row r="193" s="14" customFormat="1">
      <c r="A193" s="14"/>
      <c r="B193" s="241"/>
      <c r="C193" s="242"/>
      <c r="D193" s="232" t="s">
        <v>195</v>
      </c>
      <c r="E193" s="243" t="s">
        <v>1</v>
      </c>
      <c r="F193" s="244" t="s">
        <v>997</v>
      </c>
      <c r="G193" s="242"/>
      <c r="H193" s="245">
        <v>-2.4300000000000002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1" t="s">
        <v>195</v>
      </c>
      <c r="AU193" s="251" t="s">
        <v>81</v>
      </c>
      <c r="AV193" s="14" t="s">
        <v>83</v>
      </c>
      <c r="AW193" s="14" t="s">
        <v>30</v>
      </c>
      <c r="AX193" s="14" t="s">
        <v>73</v>
      </c>
      <c r="AY193" s="251" t="s">
        <v>152</v>
      </c>
    </row>
    <row r="194" s="14" customFormat="1">
      <c r="A194" s="14"/>
      <c r="B194" s="241"/>
      <c r="C194" s="242"/>
      <c r="D194" s="232" t="s">
        <v>195</v>
      </c>
      <c r="E194" s="243" t="s">
        <v>1</v>
      </c>
      <c r="F194" s="244" t="s">
        <v>998</v>
      </c>
      <c r="G194" s="242"/>
      <c r="H194" s="245">
        <v>3.6000000000000001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195</v>
      </c>
      <c r="AU194" s="251" t="s">
        <v>81</v>
      </c>
      <c r="AV194" s="14" t="s">
        <v>83</v>
      </c>
      <c r="AW194" s="14" t="s">
        <v>30</v>
      </c>
      <c r="AX194" s="14" t="s">
        <v>73</v>
      </c>
      <c r="AY194" s="251" t="s">
        <v>152</v>
      </c>
    </row>
    <row r="195" s="15" customFormat="1">
      <c r="A195" s="15"/>
      <c r="B195" s="252"/>
      <c r="C195" s="253"/>
      <c r="D195" s="232" t="s">
        <v>195</v>
      </c>
      <c r="E195" s="254" t="s">
        <v>1</v>
      </c>
      <c r="F195" s="255" t="s">
        <v>218</v>
      </c>
      <c r="G195" s="253"/>
      <c r="H195" s="256">
        <v>631.52499999999998</v>
      </c>
      <c r="I195" s="257"/>
      <c r="J195" s="253"/>
      <c r="K195" s="253"/>
      <c r="L195" s="258"/>
      <c r="M195" s="259"/>
      <c r="N195" s="260"/>
      <c r="O195" s="260"/>
      <c r="P195" s="260"/>
      <c r="Q195" s="260"/>
      <c r="R195" s="260"/>
      <c r="S195" s="260"/>
      <c r="T195" s="261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2" t="s">
        <v>195</v>
      </c>
      <c r="AU195" s="262" t="s">
        <v>81</v>
      </c>
      <c r="AV195" s="15" t="s">
        <v>157</v>
      </c>
      <c r="AW195" s="15" t="s">
        <v>30</v>
      </c>
      <c r="AX195" s="15" t="s">
        <v>81</v>
      </c>
      <c r="AY195" s="262" t="s">
        <v>152</v>
      </c>
    </row>
    <row r="196" s="2" customFormat="1" ht="37.8" customHeight="1">
      <c r="A196" s="39"/>
      <c r="B196" s="40"/>
      <c r="C196" s="217" t="s">
        <v>267</v>
      </c>
      <c r="D196" s="217" t="s">
        <v>153</v>
      </c>
      <c r="E196" s="218" t="s">
        <v>296</v>
      </c>
      <c r="F196" s="219" t="s">
        <v>999</v>
      </c>
      <c r="G196" s="220" t="s">
        <v>193</v>
      </c>
      <c r="H196" s="221">
        <v>110.346</v>
      </c>
      <c r="I196" s="222"/>
      <c r="J196" s="223">
        <f>ROUND(I196*H196,2)</f>
        <v>0</v>
      </c>
      <c r="K196" s="219" t="s">
        <v>1</v>
      </c>
      <c r="L196" s="45"/>
      <c r="M196" s="224" t="s">
        <v>1</v>
      </c>
      <c r="N196" s="225" t="s">
        <v>38</v>
      </c>
      <c r="O196" s="92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8" t="s">
        <v>157</v>
      </c>
      <c r="AT196" s="228" t="s">
        <v>153</v>
      </c>
      <c r="AU196" s="228" t="s">
        <v>81</v>
      </c>
      <c r="AY196" s="18" t="s">
        <v>152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8" t="s">
        <v>81</v>
      </c>
      <c r="BK196" s="229">
        <f>ROUND(I196*H196,2)</f>
        <v>0</v>
      </c>
      <c r="BL196" s="18" t="s">
        <v>157</v>
      </c>
      <c r="BM196" s="228" t="s">
        <v>531</v>
      </c>
    </row>
    <row r="197" s="14" customFormat="1">
      <c r="A197" s="14"/>
      <c r="B197" s="241"/>
      <c r="C197" s="242"/>
      <c r="D197" s="232" t="s">
        <v>195</v>
      </c>
      <c r="E197" s="243" t="s">
        <v>1</v>
      </c>
      <c r="F197" s="244" t="s">
        <v>1000</v>
      </c>
      <c r="G197" s="242"/>
      <c r="H197" s="245">
        <v>54.140999999999998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1" t="s">
        <v>195</v>
      </c>
      <c r="AU197" s="251" t="s">
        <v>81</v>
      </c>
      <c r="AV197" s="14" t="s">
        <v>83</v>
      </c>
      <c r="AW197" s="14" t="s">
        <v>30</v>
      </c>
      <c r="AX197" s="14" t="s">
        <v>73</v>
      </c>
      <c r="AY197" s="251" t="s">
        <v>152</v>
      </c>
    </row>
    <row r="198" s="14" customFormat="1">
      <c r="A198" s="14"/>
      <c r="B198" s="241"/>
      <c r="C198" s="242"/>
      <c r="D198" s="232" t="s">
        <v>195</v>
      </c>
      <c r="E198" s="243" t="s">
        <v>1</v>
      </c>
      <c r="F198" s="244" t="s">
        <v>1001</v>
      </c>
      <c r="G198" s="242"/>
      <c r="H198" s="245">
        <v>26.091000000000001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1" t="s">
        <v>195</v>
      </c>
      <c r="AU198" s="251" t="s">
        <v>81</v>
      </c>
      <c r="AV198" s="14" t="s">
        <v>83</v>
      </c>
      <c r="AW198" s="14" t="s">
        <v>30</v>
      </c>
      <c r="AX198" s="14" t="s">
        <v>73</v>
      </c>
      <c r="AY198" s="251" t="s">
        <v>152</v>
      </c>
    </row>
    <row r="199" s="14" customFormat="1">
      <c r="A199" s="14"/>
      <c r="B199" s="241"/>
      <c r="C199" s="242"/>
      <c r="D199" s="232" t="s">
        <v>195</v>
      </c>
      <c r="E199" s="243" t="s">
        <v>1</v>
      </c>
      <c r="F199" s="244" t="s">
        <v>1002</v>
      </c>
      <c r="G199" s="242"/>
      <c r="H199" s="245">
        <v>5.5419999999999998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1" t="s">
        <v>195</v>
      </c>
      <c r="AU199" s="251" t="s">
        <v>81</v>
      </c>
      <c r="AV199" s="14" t="s">
        <v>83</v>
      </c>
      <c r="AW199" s="14" t="s">
        <v>30</v>
      </c>
      <c r="AX199" s="14" t="s">
        <v>73</v>
      </c>
      <c r="AY199" s="251" t="s">
        <v>152</v>
      </c>
    </row>
    <row r="200" s="14" customFormat="1">
      <c r="A200" s="14"/>
      <c r="B200" s="241"/>
      <c r="C200" s="242"/>
      <c r="D200" s="232" t="s">
        <v>195</v>
      </c>
      <c r="E200" s="243" t="s">
        <v>1</v>
      </c>
      <c r="F200" s="244" t="s">
        <v>1003</v>
      </c>
      <c r="G200" s="242"/>
      <c r="H200" s="245">
        <v>6.5780000000000003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1" t="s">
        <v>195</v>
      </c>
      <c r="AU200" s="251" t="s">
        <v>81</v>
      </c>
      <c r="AV200" s="14" t="s">
        <v>83</v>
      </c>
      <c r="AW200" s="14" t="s">
        <v>30</v>
      </c>
      <c r="AX200" s="14" t="s">
        <v>73</v>
      </c>
      <c r="AY200" s="251" t="s">
        <v>152</v>
      </c>
    </row>
    <row r="201" s="14" customFormat="1">
      <c r="A201" s="14"/>
      <c r="B201" s="241"/>
      <c r="C201" s="242"/>
      <c r="D201" s="232" t="s">
        <v>195</v>
      </c>
      <c r="E201" s="243" t="s">
        <v>1</v>
      </c>
      <c r="F201" s="244" t="s">
        <v>1004</v>
      </c>
      <c r="G201" s="242"/>
      <c r="H201" s="245">
        <v>4.2960000000000003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1" t="s">
        <v>195</v>
      </c>
      <c r="AU201" s="251" t="s">
        <v>81</v>
      </c>
      <c r="AV201" s="14" t="s">
        <v>83</v>
      </c>
      <c r="AW201" s="14" t="s">
        <v>30</v>
      </c>
      <c r="AX201" s="14" t="s">
        <v>73</v>
      </c>
      <c r="AY201" s="251" t="s">
        <v>152</v>
      </c>
    </row>
    <row r="202" s="14" customFormat="1">
      <c r="A202" s="14"/>
      <c r="B202" s="241"/>
      <c r="C202" s="242"/>
      <c r="D202" s="232" t="s">
        <v>195</v>
      </c>
      <c r="E202" s="243" t="s">
        <v>1</v>
      </c>
      <c r="F202" s="244" t="s">
        <v>1005</v>
      </c>
      <c r="G202" s="242"/>
      <c r="H202" s="245">
        <v>13.698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1" t="s">
        <v>195</v>
      </c>
      <c r="AU202" s="251" t="s">
        <v>81</v>
      </c>
      <c r="AV202" s="14" t="s">
        <v>83</v>
      </c>
      <c r="AW202" s="14" t="s">
        <v>30</v>
      </c>
      <c r="AX202" s="14" t="s">
        <v>73</v>
      </c>
      <c r="AY202" s="251" t="s">
        <v>152</v>
      </c>
    </row>
    <row r="203" s="15" customFormat="1">
      <c r="A203" s="15"/>
      <c r="B203" s="252"/>
      <c r="C203" s="253"/>
      <c r="D203" s="232" t="s">
        <v>195</v>
      </c>
      <c r="E203" s="254" t="s">
        <v>1</v>
      </c>
      <c r="F203" s="255" t="s">
        <v>218</v>
      </c>
      <c r="G203" s="253"/>
      <c r="H203" s="256">
        <v>110.346</v>
      </c>
      <c r="I203" s="257"/>
      <c r="J203" s="253"/>
      <c r="K203" s="253"/>
      <c r="L203" s="258"/>
      <c r="M203" s="259"/>
      <c r="N203" s="260"/>
      <c r="O203" s="260"/>
      <c r="P203" s="260"/>
      <c r="Q203" s="260"/>
      <c r="R203" s="260"/>
      <c r="S203" s="260"/>
      <c r="T203" s="261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2" t="s">
        <v>195</v>
      </c>
      <c r="AU203" s="262" t="s">
        <v>81</v>
      </c>
      <c r="AV203" s="15" t="s">
        <v>157</v>
      </c>
      <c r="AW203" s="15" t="s">
        <v>30</v>
      </c>
      <c r="AX203" s="15" t="s">
        <v>81</v>
      </c>
      <c r="AY203" s="262" t="s">
        <v>152</v>
      </c>
    </row>
    <row r="204" s="2" customFormat="1" ht="62.7" customHeight="1">
      <c r="A204" s="39"/>
      <c r="B204" s="40"/>
      <c r="C204" s="217" t="s">
        <v>233</v>
      </c>
      <c r="D204" s="217" t="s">
        <v>153</v>
      </c>
      <c r="E204" s="218" t="s">
        <v>1006</v>
      </c>
      <c r="F204" s="219" t="s">
        <v>1007</v>
      </c>
      <c r="G204" s="220" t="s">
        <v>202</v>
      </c>
      <c r="H204" s="221">
        <v>240.53999999999999</v>
      </c>
      <c r="I204" s="222"/>
      <c r="J204" s="223">
        <f>ROUND(I204*H204,2)</f>
        <v>0</v>
      </c>
      <c r="K204" s="219" t="s">
        <v>1</v>
      </c>
      <c r="L204" s="45"/>
      <c r="M204" s="224" t="s">
        <v>1</v>
      </c>
      <c r="N204" s="225" t="s">
        <v>38</v>
      </c>
      <c r="O204" s="92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8" t="s">
        <v>157</v>
      </c>
      <c r="AT204" s="228" t="s">
        <v>153</v>
      </c>
      <c r="AU204" s="228" t="s">
        <v>81</v>
      </c>
      <c r="AY204" s="18" t="s">
        <v>152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8" t="s">
        <v>81</v>
      </c>
      <c r="BK204" s="229">
        <f>ROUND(I204*H204,2)</f>
        <v>0</v>
      </c>
      <c r="BL204" s="18" t="s">
        <v>157</v>
      </c>
      <c r="BM204" s="228" t="s">
        <v>597</v>
      </c>
    </row>
    <row r="205" s="14" customFormat="1">
      <c r="A205" s="14"/>
      <c r="B205" s="241"/>
      <c r="C205" s="242"/>
      <c r="D205" s="232" t="s">
        <v>195</v>
      </c>
      <c r="E205" s="243" t="s">
        <v>1</v>
      </c>
      <c r="F205" s="244" t="s">
        <v>1008</v>
      </c>
      <c r="G205" s="242"/>
      <c r="H205" s="245">
        <v>51.299999999999997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195</v>
      </c>
      <c r="AU205" s="251" t="s">
        <v>81</v>
      </c>
      <c r="AV205" s="14" t="s">
        <v>83</v>
      </c>
      <c r="AW205" s="14" t="s">
        <v>30</v>
      </c>
      <c r="AX205" s="14" t="s">
        <v>73</v>
      </c>
      <c r="AY205" s="251" t="s">
        <v>152</v>
      </c>
    </row>
    <row r="206" s="14" customFormat="1">
      <c r="A206" s="14"/>
      <c r="B206" s="241"/>
      <c r="C206" s="242"/>
      <c r="D206" s="232" t="s">
        <v>195</v>
      </c>
      <c r="E206" s="243" t="s">
        <v>1</v>
      </c>
      <c r="F206" s="244" t="s">
        <v>1009</v>
      </c>
      <c r="G206" s="242"/>
      <c r="H206" s="245">
        <v>9.9000000000000004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1" t="s">
        <v>195</v>
      </c>
      <c r="AU206" s="251" t="s">
        <v>81</v>
      </c>
      <c r="AV206" s="14" t="s">
        <v>83</v>
      </c>
      <c r="AW206" s="14" t="s">
        <v>30</v>
      </c>
      <c r="AX206" s="14" t="s">
        <v>73</v>
      </c>
      <c r="AY206" s="251" t="s">
        <v>152</v>
      </c>
    </row>
    <row r="207" s="14" customFormat="1">
      <c r="A207" s="14"/>
      <c r="B207" s="241"/>
      <c r="C207" s="242"/>
      <c r="D207" s="232" t="s">
        <v>195</v>
      </c>
      <c r="E207" s="243" t="s">
        <v>1</v>
      </c>
      <c r="F207" s="244" t="s">
        <v>1010</v>
      </c>
      <c r="G207" s="242"/>
      <c r="H207" s="245">
        <v>9.6999999999999993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1" t="s">
        <v>195</v>
      </c>
      <c r="AU207" s="251" t="s">
        <v>81</v>
      </c>
      <c r="AV207" s="14" t="s">
        <v>83</v>
      </c>
      <c r="AW207" s="14" t="s">
        <v>30</v>
      </c>
      <c r="AX207" s="14" t="s">
        <v>73</v>
      </c>
      <c r="AY207" s="251" t="s">
        <v>152</v>
      </c>
    </row>
    <row r="208" s="14" customFormat="1">
      <c r="A208" s="14"/>
      <c r="B208" s="241"/>
      <c r="C208" s="242"/>
      <c r="D208" s="232" t="s">
        <v>195</v>
      </c>
      <c r="E208" s="243" t="s">
        <v>1</v>
      </c>
      <c r="F208" s="244" t="s">
        <v>1011</v>
      </c>
      <c r="G208" s="242"/>
      <c r="H208" s="245">
        <v>25.199999999999999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1" t="s">
        <v>195</v>
      </c>
      <c r="AU208" s="251" t="s">
        <v>81</v>
      </c>
      <c r="AV208" s="14" t="s">
        <v>83</v>
      </c>
      <c r="AW208" s="14" t="s">
        <v>30</v>
      </c>
      <c r="AX208" s="14" t="s">
        <v>73</v>
      </c>
      <c r="AY208" s="251" t="s">
        <v>152</v>
      </c>
    </row>
    <row r="209" s="14" customFormat="1">
      <c r="A209" s="14"/>
      <c r="B209" s="241"/>
      <c r="C209" s="242"/>
      <c r="D209" s="232" t="s">
        <v>195</v>
      </c>
      <c r="E209" s="243" t="s">
        <v>1</v>
      </c>
      <c r="F209" s="244" t="s">
        <v>1012</v>
      </c>
      <c r="G209" s="242"/>
      <c r="H209" s="245">
        <v>66</v>
      </c>
      <c r="I209" s="246"/>
      <c r="J209" s="242"/>
      <c r="K209" s="242"/>
      <c r="L209" s="247"/>
      <c r="M209" s="248"/>
      <c r="N209" s="249"/>
      <c r="O209" s="249"/>
      <c r="P209" s="249"/>
      <c r="Q209" s="249"/>
      <c r="R209" s="249"/>
      <c r="S209" s="249"/>
      <c r="T209" s="25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1" t="s">
        <v>195</v>
      </c>
      <c r="AU209" s="251" t="s">
        <v>81</v>
      </c>
      <c r="AV209" s="14" t="s">
        <v>83</v>
      </c>
      <c r="AW209" s="14" t="s">
        <v>30</v>
      </c>
      <c r="AX209" s="14" t="s">
        <v>73</v>
      </c>
      <c r="AY209" s="251" t="s">
        <v>152</v>
      </c>
    </row>
    <row r="210" s="14" customFormat="1">
      <c r="A210" s="14"/>
      <c r="B210" s="241"/>
      <c r="C210" s="242"/>
      <c r="D210" s="232" t="s">
        <v>195</v>
      </c>
      <c r="E210" s="243" t="s">
        <v>1</v>
      </c>
      <c r="F210" s="244" t="s">
        <v>1013</v>
      </c>
      <c r="G210" s="242"/>
      <c r="H210" s="245">
        <v>78.439999999999998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1" t="s">
        <v>195</v>
      </c>
      <c r="AU210" s="251" t="s">
        <v>81</v>
      </c>
      <c r="AV210" s="14" t="s">
        <v>83</v>
      </c>
      <c r="AW210" s="14" t="s">
        <v>30</v>
      </c>
      <c r="AX210" s="14" t="s">
        <v>73</v>
      </c>
      <c r="AY210" s="251" t="s">
        <v>152</v>
      </c>
    </row>
    <row r="211" s="15" customFormat="1">
      <c r="A211" s="15"/>
      <c r="B211" s="252"/>
      <c r="C211" s="253"/>
      <c r="D211" s="232" t="s">
        <v>195</v>
      </c>
      <c r="E211" s="254" t="s">
        <v>1</v>
      </c>
      <c r="F211" s="255" t="s">
        <v>218</v>
      </c>
      <c r="G211" s="253"/>
      <c r="H211" s="256">
        <v>240.53999999999999</v>
      </c>
      <c r="I211" s="257"/>
      <c r="J211" s="253"/>
      <c r="K211" s="253"/>
      <c r="L211" s="258"/>
      <c r="M211" s="259"/>
      <c r="N211" s="260"/>
      <c r="O211" s="260"/>
      <c r="P211" s="260"/>
      <c r="Q211" s="260"/>
      <c r="R211" s="260"/>
      <c r="S211" s="260"/>
      <c r="T211" s="261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2" t="s">
        <v>195</v>
      </c>
      <c r="AU211" s="262" t="s">
        <v>81</v>
      </c>
      <c r="AV211" s="15" t="s">
        <v>157</v>
      </c>
      <c r="AW211" s="15" t="s">
        <v>30</v>
      </c>
      <c r="AX211" s="15" t="s">
        <v>81</v>
      </c>
      <c r="AY211" s="262" t="s">
        <v>152</v>
      </c>
    </row>
    <row r="212" s="2" customFormat="1" ht="24.15" customHeight="1">
      <c r="A212" s="39"/>
      <c r="B212" s="40"/>
      <c r="C212" s="217" t="s">
        <v>274</v>
      </c>
      <c r="D212" s="217" t="s">
        <v>153</v>
      </c>
      <c r="E212" s="218" t="s">
        <v>1014</v>
      </c>
      <c r="F212" s="219" t="s">
        <v>1015</v>
      </c>
      <c r="G212" s="220" t="s">
        <v>175</v>
      </c>
      <c r="H212" s="221">
        <v>727.74099999999999</v>
      </c>
      <c r="I212" s="222"/>
      <c r="J212" s="223">
        <f>ROUND(I212*H212,2)</f>
        <v>0</v>
      </c>
      <c r="K212" s="219" t="s">
        <v>160</v>
      </c>
      <c r="L212" s="45"/>
      <c r="M212" s="224" t="s">
        <v>1</v>
      </c>
      <c r="N212" s="225" t="s">
        <v>38</v>
      </c>
      <c r="O212" s="92"/>
      <c r="P212" s="226">
        <f>O212*H212</f>
        <v>0</v>
      </c>
      <c r="Q212" s="226">
        <v>0.0034499999999999999</v>
      </c>
      <c r="R212" s="226">
        <f>Q212*H212</f>
        <v>2.5107064499999998</v>
      </c>
      <c r="S212" s="226">
        <v>0</v>
      </c>
      <c r="T212" s="22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8" t="s">
        <v>157</v>
      </c>
      <c r="AT212" s="228" t="s">
        <v>153</v>
      </c>
      <c r="AU212" s="228" t="s">
        <v>81</v>
      </c>
      <c r="AY212" s="18" t="s">
        <v>152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8" t="s">
        <v>81</v>
      </c>
      <c r="BK212" s="229">
        <f>ROUND(I212*H212,2)</f>
        <v>0</v>
      </c>
      <c r="BL212" s="18" t="s">
        <v>157</v>
      </c>
      <c r="BM212" s="228" t="s">
        <v>1016</v>
      </c>
    </row>
    <row r="213" s="14" customFormat="1">
      <c r="A213" s="14"/>
      <c r="B213" s="241"/>
      <c r="C213" s="242"/>
      <c r="D213" s="232" t="s">
        <v>195</v>
      </c>
      <c r="E213" s="243" t="s">
        <v>1</v>
      </c>
      <c r="F213" s="244" t="s">
        <v>1017</v>
      </c>
      <c r="G213" s="242"/>
      <c r="H213" s="245">
        <v>727.74099999999999</v>
      </c>
      <c r="I213" s="246"/>
      <c r="J213" s="242"/>
      <c r="K213" s="242"/>
      <c r="L213" s="247"/>
      <c r="M213" s="248"/>
      <c r="N213" s="249"/>
      <c r="O213" s="249"/>
      <c r="P213" s="249"/>
      <c r="Q213" s="249"/>
      <c r="R213" s="249"/>
      <c r="S213" s="249"/>
      <c r="T213" s="25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1" t="s">
        <v>195</v>
      </c>
      <c r="AU213" s="251" t="s">
        <v>81</v>
      </c>
      <c r="AV213" s="14" t="s">
        <v>83</v>
      </c>
      <c r="AW213" s="14" t="s">
        <v>30</v>
      </c>
      <c r="AX213" s="14" t="s">
        <v>81</v>
      </c>
      <c r="AY213" s="251" t="s">
        <v>152</v>
      </c>
    </row>
    <row r="214" s="2" customFormat="1" ht="24.15" customHeight="1">
      <c r="A214" s="39"/>
      <c r="B214" s="40"/>
      <c r="C214" s="217" t="s">
        <v>238</v>
      </c>
      <c r="D214" s="217" t="s">
        <v>153</v>
      </c>
      <c r="E214" s="218" t="s">
        <v>332</v>
      </c>
      <c r="F214" s="219" t="s">
        <v>333</v>
      </c>
      <c r="G214" s="220" t="s">
        <v>193</v>
      </c>
      <c r="H214" s="221">
        <v>110.346</v>
      </c>
      <c r="I214" s="222"/>
      <c r="J214" s="223">
        <f>ROUND(I214*H214,2)</f>
        <v>0</v>
      </c>
      <c r="K214" s="219" t="s">
        <v>160</v>
      </c>
      <c r="L214" s="45"/>
      <c r="M214" s="224" t="s">
        <v>1</v>
      </c>
      <c r="N214" s="225" t="s">
        <v>38</v>
      </c>
      <c r="O214" s="92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8" t="s">
        <v>157</v>
      </c>
      <c r="AT214" s="228" t="s">
        <v>153</v>
      </c>
      <c r="AU214" s="228" t="s">
        <v>81</v>
      </c>
      <c r="AY214" s="18" t="s">
        <v>152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8" t="s">
        <v>81</v>
      </c>
      <c r="BK214" s="229">
        <f>ROUND(I214*H214,2)</f>
        <v>0</v>
      </c>
      <c r="BL214" s="18" t="s">
        <v>157</v>
      </c>
      <c r="BM214" s="228" t="s">
        <v>340</v>
      </c>
    </row>
    <row r="215" s="14" customFormat="1">
      <c r="A215" s="14"/>
      <c r="B215" s="241"/>
      <c r="C215" s="242"/>
      <c r="D215" s="232" t="s">
        <v>195</v>
      </c>
      <c r="E215" s="243" t="s">
        <v>1</v>
      </c>
      <c r="F215" s="244" t="s">
        <v>1018</v>
      </c>
      <c r="G215" s="242"/>
      <c r="H215" s="245">
        <v>54.140999999999998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1" t="s">
        <v>195</v>
      </c>
      <c r="AU215" s="251" t="s">
        <v>81</v>
      </c>
      <c r="AV215" s="14" t="s">
        <v>83</v>
      </c>
      <c r="AW215" s="14" t="s">
        <v>30</v>
      </c>
      <c r="AX215" s="14" t="s">
        <v>73</v>
      </c>
      <c r="AY215" s="251" t="s">
        <v>152</v>
      </c>
    </row>
    <row r="216" s="14" customFormat="1">
      <c r="A216" s="14"/>
      <c r="B216" s="241"/>
      <c r="C216" s="242"/>
      <c r="D216" s="232" t="s">
        <v>195</v>
      </c>
      <c r="E216" s="243" t="s">
        <v>1</v>
      </c>
      <c r="F216" s="244" t="s">
        <v>1001</v>
      </c>
      <c r="G216" s="242"/>
      <c r="H216" s="245">
        <v>26.091000000000001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1" t="s">
        <v>195</v>
      </c>
      <c r="AU216" s="251" t="s">
        <v>81</v>
      </c>
      <c r="AV216" s="14" t="s">
        <v>83</v>
      </c>
      <c r="AW216" s="14" t="s">
        <v>30</v>
      </c>
      <c r="AX216" s="14" t="s">
        <v>73</v>
      </c>
      <c r="AY216" s="251" t="s">
        <v>152</v>
      </c>
    </row>
    <row r="217" s="14" customFormat="1">
      <c r="A217" s="14"/>
      <c r="B217" s="241"/>
      <c r="C217" s="242"/>
      <c r="D217" s="232" t="s">
        <v>195</v>
      </c>
      <c r="E217" s="243" t="s">
        <v>1</v>
      </c>
      <c r="F217" s="244" t="s">
        <v>1002</v>
      </c>
      <c r="G217" s="242"/>
      <c r="H217" s="245">
        <v>5.5419999999999998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1" t="s">
        <v>195</v>
      </c>
      <c r="AU217" s="251" t="s">
        <v>81</v>
      </c>
      <c r="AV217" s="14" t="s">
        <v>83</v>
      </c>
      <c r="AW217" s="14" t="s">
        <v>30</v>
      </c>
      <c r="AX217" s="14" t="s">
        <v>73</v>
      </c>
      <c r="AY217" s="251" t="s">
        <v>152</v>
      </c>
    </row>
    <row r="218" s="14" customFormat="1">
      <c r="A218" s="14"/>
      <c r="B218" s="241"/>
      <c r="C218" s="242"/>
      <c r="D218" s="232" t="s">
        <v>195</v>
      </c>
      <c r="E218" s="243" t="s">
        <v>1</v>
      </c>
      <c r="F218" s="244" t="s">
        <v>1003</v>
      </c>
      <c r="G218" s="242"/>
      <c r="H218" s="245">
        <v>6.5780000000000003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1" t="s">
        <v>195</v>
      </c>
      <c r="AU218" s="251" t="s">
        <v>81</v>
      </c>
      <c r="AV218" s="14" t="s">
        <v>83</v>
      </c>
      <c r="AW218" s="14" t="s">
        <v>30</v>
      </c>
      <c r="AX218" s="14" t="s">
        <v>73</v>
      </c>
      <c r="AY218" s="251" t="s">
        <v>152</v>
      </c>
    </row>
    <row r="219" s="14" customFormat="1">
      <c r="A219" s="14"/>
      <c r="B219" s="241"/>
      <c r="C219" s="242"/>
      <c r="D219" s="232" t="s">
        <v>195</v>
      </c>
      <c r="E219" s="243" t="s">
        <v>1</v>
      </c>
      <c r="F219" s="244" t="s">
        <v>1004</v>
      </c>
      <c r="G219" s="242"/>
      <c r="H219" s="245">
        <v>4.2960000000000003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1" t="s">
        <v>195</v>
      </c>
      <c r="AU219" s="251" t="s">
        <v>81</v>
      </c>
      <c r="AV219" s="14" t="s">
        <v>83</v>
      </c>
      <c r="AW219" s="14" t="s">
        <v>30</v>
      </c>
      <c r="AX219" s="14" t="s">
        <v>73</v>
      </c>
      <c r="AY219" s="251" t="s">
        <v>152</v>
      </c>
    </row>
    <row r="220" s="14" customFormat="1">
      <c r="A220" s="14"/>
      <c r="B220" s="241"/>
      <c r="C220" s="242"/>
      <c r="D220" s="232" t="s">
        <v>195</v>
      </c>
      <c r="E220" s="243" t="s">
        <v>1</v>
      </c>
      <c r="F220" s="244" t="s">
        <v>1005</v>
      </c>
      <c r="G220" s="242"/>
      <c r="H220" s="245">
        <v>13.698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1" t="s">
        <v>195</v>
      </c>
      <c r="AU220" s="251" t="s">
        <v>81</v>
      </c>
      <c r="AV220" s="14" t="s">
        <v>83</v>
      </c>
      <c r="AW220" s="14" t="s">
        <v>30</v>
      </c>
      <c r="AX220" s="14" t="s">
        <v>73</v>
      </c>
      <c r="AY220" s="251" t="s">
        <v>152</v>
      </c>
    </row>
    <row r="221" s="15" customFormat="1">
      <c r="A221" s="15"/>
      <c r="B221" s="252"/>
      <c r="C221" s="253"/>
      <c r="D221" s="232" t="s">
        <v>195</v>
      </c>
      <c r="E221" s="254" t="s">
        <v>1</v>
      </c>
      <c r="F221" s="255" t="s">
        <v>218</v>
      </c>
      <c r="G221" s="253"/>
      <c r="H221" s="256">
        <v>110.346</v>
      </c>
      <c r="I221" s="257"/>
      <c r="J221" s="253"/>
      <c r="K221" s="253"/>
      <c r="L221" s="258"/>
      <c r="M221" s="259"/>
      <c r="N221" s="260"/>
      <c r="O221" s="260"/>
      <c r="P221" s="260"/>
      <c r="Q221" s="260"/>
      <c r="R221" s="260"/>
      <c r="S221" s="260"/>
      <c r="T221" s="261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2" t="s">
        <v>195</v>
      </c>
      <c r="AU221" s="262" t="s">
        <v>81</v>
      </c>
      <c r="AV221" s="15" t="s">
        <v>157</v>
      </c>
      <c r="AW221" s="15" t="s">
        <v>30</v>
      </c>
      <c r="AX221" s="15" t="s">
        <v>81</v>
      </c>
      <c r="AY221" s="262" t="s">
        <v>152</v>
      </c>
    </row>
    <row r="222" s="2" customFormat="1" ht="14.4" customHeight="1">
      <c r="A222" s="39"/>
      <c r="B222" s="40"/>
      <c r="C222" s="217" t="s">
        <v>285</v>
      </c>
      <c r="D222" s="217" t="s">
        <v>153</v>
      </c>
      <c r="E222" s="218" t="s">
        <v>338</v>
      </c>
      <c r="F222" s="219" t="s">
        <v>339</v>
      </c>
      <c r="G222" s="220" t="s">
        <v>202</v>
      </c>
      <c r="H222" s="221">
        <v>97.140000000000001</v>
      </c>
      <c r="I222" s="222"/>
      <c r="J222" s="223">
        <f>ROUND(I222*H222,2)</f>
        <v>0</v>
      </c>
      <c r="K222" s="219" t="s">
        <v>1</v>
      </c>
      <c r="L222" s="45"/>
      <c r="M222" s="224" t="s">
        <v>1</v>
      </c>
      <c r="N222" s="225" t="s">
        <v>38</v>
      </c>
      <c r="O222" s="92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8" t="s">
        <v>157</v>
      </c>
      <c r="AT222" s="228" t="s">
        <v>153</v>
      </c>
      <c r="AU222" s="228" t="s">
        <v>81</v>
      </c>
      <c r="AY222" s="18" t="s">
        <v>152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8" t="s">
        <v>81</v>
      </c>
      <c r="BK222" s="229">
        <f>ROUND(I222*H222,2)</f>
        <v>0</v>
      </c>
      <c r="BL222" s="18" t="s">
        <v>157</v>
      </c>
      <c r="BM222" s="228" t="s">
        <v>727</v>
      </c>
    </row>
    <row r="223" s="14" customFormat="1">
      <c r="A223" s="14"/>
      <c r="B223" s="241"/>
      <c r="C223" s="242"/>
      <c r="D223" s="232" t="s">
        <v>195</v>
      </c>
      <c r="E223" s="243" t="s">
        <v>1</v>
      </c>
      <c r="F223" s="244" t="s">
        <v>1019</v>
      </c>
      <c r="G223" s="242"/>
      <c r="H223" s="245">
        <v>30.699999999999999</v>
      </c>
      <c r="I223" s="246"/>
      <c r="J223" s="242"/>
      <c r="K223" s="242"/>
      <c r="L223" s="247"/>
      <c r="M223" s="248"/>
      <c r="N223" s="249"/>
      <c r="O223" s="249"/>
      <c r="P223" s="249"/>
      <c r="Q223" s="249"/>
      <c r="R223" s="249"/>
      <c r="S223" s="249"/>
      <c r="T223" s="25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1" t="s">
        <v>195</v>
      </c>
      <c r="AU223" s="251" t="s">
        <v>81</v>
      </c>
      <c r="AV223" s="14" t="s">
        <v>83</v>
      </c>
      <c r="AW223" s="14" t="s">
        <v>30</v>
      </c>
      <c r="AX223" s="14" t="s">
        <v>73</v>
      </c>
      <c r="AY223" s="251" t="s">
        <v>152</v>
      </c>
    </row>
    <row r="224" s="14" customFormat="1">
      <c r="A224" s="14"/>
      <c r="B224" s="241"/>
      <c r="C224" s="242"/>
      <c r="D224" s="232" t="s">
        <v>195</v>
      </c>
      <c r="E224" s="243" t="s">
        <v>1</v>
      </c>
      <c r="F224" s="244" t="s">
        <v>1020</v>
      </c>
      <c r="G224" s="242"/>
      <c r="H224" s="245">
        <v>19.300000000000001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1" t="s">
        <v>195</v>
      </c>
      <c r="AU224" s="251" t="s">
        <v>81</v>
      </c>
      <c r="AV224" s="14" t="s">
        <v>83</v>
      </c>
      <c r="AW224" s="14" t="s">
        <v>30</v>
      </c>
      <c r="AX224" s="14" t="s">
        <v>73</v>
      </c>
      <c r="AY224" s="251" t="s">
        <v>152</v>
      </c>
    </row>
    <row r="225" s="14" customFormat="1">
      <c r="A225" s="14"/>
      <c r="B225" s="241"/>
      <c r="C225" s="242"/>
      <c r="D225" s="232" t="s">
        <v>195</v>
      </c>
      <c r="E225" s="243" t="s">
        <v>1</v>
      </c>
      <c r="F225" s="244" t="s">
        <v>1021</v>
      </c>
      <c r="G225" s="242"/>
      <c r="H225" s="245">
        <v>30.850000000000001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1" t="s">
        <v>195</v>
      </c>
      <c r="AU225" s="251" t="s">
        <v>81</v>
      </c>
      <c r="AV225" s="14" t="s">
        <v>83</v>
      </c>
      <c r="AW225" s="14" t="s">
        <v>30</v>
      </c>
      <c r="AX225" s="14" t="s">
        <v>73</v>
      </c>
      <c r="AY225" s="251" t="s">
        <v>152</v>
      </c>
    </row>
    <row r="226" s="14" customFormat="1">
      <c r="A226" s="14"/>
      <c r="B226" s="241"/>
      <c r="C226" s="242"/>
      <c r="D226" s="232" t="s">
        <v>195</v>
      </c>
      <c r="E226" s="243" t="s">
        <v>1</v>
      </c>
      <c r="F226" s="244" t="s">
        <v>1022</v>
      </c>
      <c r="G226" s="242"/>
      <c r="H226" s="245">
        <v>16.289999999999999</v>
      </c>
      <c r="I226" s="246"/>
      <c r="J226" s="242"/>
      <c r="K226" s="242"/>
      <c r="L226" s="247"/>
      <c r="M226" s="248"/>
      <c r="N226" s="249"/>
      <c r="O226" s="249"/>
      <c r="P226" s="249"/>
      <c r="Q226" s="249"/>
      <c r="R226" s="249"/>
      <c r="S226" s="249"/>
      <c r="T226" s="25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1" t="s">
        <v>195</v>
      </c>
      <c r="AU226" s="251" t="s">
        <v>81</v>
      </c>
      <c r="AV226" s="14" t="s">
        <v>83</v>
      </c>
      <c r="AW226" s="14" t="s">
        <v>30</v>
      </c>
      <c r="AX226" s="14" t="s">
        <v>73</v>
      </c>
      <c r="AY226" s="251" t="s">
        <v>152</v>
      </c>
    </row>
    <row r="227" s="15" customFormat="1">
      <c r="A227" s="15"/>
      <c r="B227" s="252"/>
      <c r="C227" s="253"/>
      <c r="D227" s="232" t="s">
        <v>195</v>
      </c>
      <c r="E227" s="254" t="s">
        <v>1</v>
      </c>
      <c r="F227" s="255" t="s">
        <v>218</v>
      </c>
      <c r="G227" s="253"/>
      <c r="H227" s="256">
        <v>97.140000000000001</v>
      </c>
      <c r="I227" s="257"/>
      <c r="J227" s="253"/>
      <c r="K227" s="253"/>
      <c r="L227" s="258"/>
      <c r="M227" s="259"/>
      <c r="N227" s="260"/>
      <c r="O227" s="260"/>
      <c r="P227" s="260"/>
      <c r="Q227" s="260"/>
      <c r="R227" s="260"/>
      <c r="S227" s="260"/>
      <c r="T227" s="261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2" t="s">
        <v>195</v>
      </c>
      <c r="AU227" s="262" t="s">
        <v>81</v>
      </c>
      <c r="AV227" s="15" t="s">
        <v>157</v>
      </c>
      <c r="AW227" s="15" t="s">
        <v>30</v>
      </c>
      <c r="AX227" s="15" t="s">
        <v>81</v>
      </c>
      <c r="AY227" s="262" t="s">
        <v>152</v>
      </c>
    </row>
    <row r="228" s="2" customFormat="1" ht="14.4" customHeight="1">
      <c r="A228" s="39"/>
      <c r="B228" s="40"/>
      <c r="C228" s="217" t="s">
        <v>244</v>
      </c>
      <c r="D228" s="217" t="s">
        <v>153</v>
      </c>
      <c r="E228" s="218" t="s">
        <v>345</v>
      </c>
      <c r="F228" s="219" t="s">
        <v>346</v>
      </c>
      <c r="G228" s="220" t="s">
        <v>202</v>
      </c>
      <c r="H228" s="221">
        <v>240.53999999999999</v>
      </c>
      <c r="I228" s="222"/>
      <c r="J228" s="223">
        <f>ROUND(I228*H228,2)</f>
        <v>0</v>
      </c>
      <c r="K228" s="219" t="s">
        <v>1</v>
      </c>
      <c r="L228" s="45"/>
      <c r="M228" s="224" t="s">
        <v>1</v>
      </c>
      <c r="N228" s="225" t="s">
        <v>38</v>
      </c>
      <c r="O228" s="92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8" t="s">
        <v>157</v>
      </c>
      <c r="AT228" s="228" t="s">
        <v>153</v>
      </c>
      <c r="AU228" s="228" t="s">
        <v>81</v>
      </c>
      <c r="AY228" s="18" t="s">
        <v>152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8" t="s">
        <v>81</v>
      </c>
      <c r="BK228" s="229">
        <f>ROUND(I228*H228,2)</f>
        <v>0</v>
      </c>
      <c r="BL228" s="18" t="s">
        <v>157</v>
      </c>
      <c r="BM228" s="228" t="s">
        <v>773</v>
      </c>
    </row>
    <row r="229" s="14" customFormat="1">
      <c r="A229" s="14"/>
      <c r="B229" s="241"/>
      <c r="C229" s="242"/>
      <c r="D229" s="232" t="s">
        <v>195</v>
      </c>
      <c r="E229" s="243" t="s">
        <v>1</v>
      </c>
      <c r="F229" s="244" t="s">
        <v>1023</v>
      </c>
      <c r="G229" s="242"/>
      <c r="H229" s="245">
        <v>240.53999999999999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1" t="s">
        <v>195</v>
      </c>
      <c r="AU229" s="251" t="s">
        <v>81</v>
      </c>
      <c r="AV229" s="14" t="s">
        <v>83</v>
      </c>
      <c r="AW229" s="14" t="s">
        <v>30</v>
      </c>
      <c r="AX229" s="14" t="s">
        <v>81</v>
      </c>
      <c r="AY229" s="251" t="s">
        <v>152</v>
      </c>
    </row>
    <row r="230" s="2" customFormat="1" ht="14.4" customHeight="1">
      <c r="A230" s="39"/>
      <c r="B230" s="40"/>
      <c r="C230" s="217" t="s">
        <v>306</v>
      </c>
      <c r="D230" s="217" t="s">
        <v>153</v>
      </c>
      <c r="E230" s="218" t="s">
        <v>1024</v>
      </c>
      <c r="F230" s="219" t="s">
        <v>1025</v>
      </c>
      <c r="G230" s="220" t="s">
        <v>181</v>
      </c>
      <c r="H230" s="221">
        <v>14.75</v>
      </c>
      <c r="I230" s="222"/>
      <c r="J230" s="223">
        <f>ROUND(I230*H230,2)</f>
        <v>0</v>
      </c>
      <c r="K230" s="219" t="s">
        <v>1</v>
      </c>
      <c r="L230" s="45"/>
      <c r="M230" s="224" t="s">
        <v>1</v>
      </c>
      <c r="N230" s="225" t="s">
        <v>38</v>
      </c>
      <c r="O230" s="92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8" t="s">
        <v>157</v>
      </c>
      <c r="AT230" s="228" t="s">
        <v>153</v>
      </c>
      <c r="AU230" s="228" t="s">
        <v>81</v>
      </c>
      <c r="AY230" s="18" t="s">
        <v>152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8" t="s">
        <v>81</v>
      </c>
      <c r="BK230" s="229">
        <f>ROUND(I230*H230,2)</f>
        <v>0</v>
      </c>
      <c r="BL230" s="18" t="s">
        <v>157</v>
      </c>
      <c r="BM230" s="228" t="s">
        <v>783</v>
      </c>
    </row>
    <row r="231" s="14" customFormat="1">
      <c r="A231" s="14"/>
      <c r="B231" s="241"/>
      <c r="C231" s="242"/>
      <c r="D231" s="232" t="s">
        <v>195</v>
      </c>
      <c r="E231" s="243" t="s">
        <v>1</v>
      </c>
      <c r="F231" s="244" t="s">
        <v>1026</v>
      </c>
      <c r="G231" s="242"/>
      <c r="H231" s="245">
        <v>14.75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1" t="s">
        <v>195</v>
      </c>
      <c r="AU231" s="251" t="s">
        <v>81</v>
      </c>
      <c r="AV231" s="14" t="s">
        <v>83</v>
      </c>
      <c r="AW231" s="14" t="s">
        <v>30</v>
      </c>
      <c r="AX231" s="14" t="s">
        <v>81</v>
      </c>
      <c r="AY231" s="251" t="s">
        <v>152</v>
      </c>
    </row>
    <row r="232" s="2" customFormat="1" ht="14.4" customHeight="1">
      <c r="A232" s="39"/>
      <c r="B232" s="40"/>
      <c r="C232" s="217" t="s">
        <v>318</v>
      </c>
      <c r="D232" s="217" t="s">
        <v>153</v>
      </c>
      <c r="E232" s="218" t="s">
        <v>364</v>
      </c>
      <c r="F232" s="219" t="s">
        <v>365</v>
      </c>
      <c r="G232" s="220" t="s">
        <v>193</v>
      </c>
      <c r="H232" s="221">
        <v>141.88</v>
      </c>
      <c r="I232" s="222"/>
      <c r="J232" s="223">
        <f>ROUND(I232*H232,2)</f>
        <v>0</v>
      </c>
      <c r="K232" s="219" t="s">
        <v>1</v>
      </c>
      <c r="L232" s="45"/>
      <c r="M232" s="224" t="s">
        <v>1</v>
      </c>
      <c r="N232" s="225" t="s">
        <v>38</v>
      </c>
      <c r="O232" s="92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8" t="s">
        <v>157</v>
      </c>
      <c r="AT232" s="228" t="s">
        <v>153</v>
      </c>
      <c r="AU232" s="228" t="s">
        <v>81</v>
      </c>
      <c r="AY232" s="18" t="s">
        <v>152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8" t="s">
        <v>81</v>
      </c>
      <c r="BK232" s="229">
        <f>ROUND(I232*H232,2)</f>
        <v>0</v>
      </c>
      <c r="BL232" s="18" t="s">
        <v>157</v>
      </c>
      <c r="BM232" s="228" t="s">
        <v>1027</v>
      </c>
    </row>
    <row r="233" s="13" customFormat="1">
      <c r="A233" s="13"/>
      <c r="B233" s="230"/>
      <c r="C233" s="231"/>
      <c r="D233" s="232" t="s">
        <v>195</v>
      </c>
      <c r="E233" s="233" t="s">
        <v>1</v>
      </c>
      <c r="F233" s="234" t="s">
        <v>367</v>
      </c>
      <c r="G233" s="231"/>
      <c r="H233" s="233" t="s">
        <v>1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0" t="s">
        <v>195</v>
      </c>
      <c r="AU233" s="240" t="s">
        <v>81</v>
      </c>
      <c r="AV233" s="13" t="s">
        <v>81</v>
      </c>
      <c r="AW233" s="13" t="s">
        <v>30</v>
      </c>
      <c r="AX233" s="13" t="s">
        <v>73</v>
      </c>
      <c r="AY233" s="240" t="s">
        <v>152</v>
      </c>
    </row>
    <row r="234" s="14" customFormat="1">
      <c r="A234" s="14"/>
      <c r="B234" s="241"/>
      <c r="C234" s="242"/>
      <c r="D234" s="232" t="s">
        <v>195</v>
      </c>
      <c r="E234" s="243" t="s">
        <v>1</v>
      </c>
      <c r="F234" s="244" t="s">
        <v>1028</v>
      </c>
      <c r="G234" s="242"/>
      <c r="H234" s="245">
        <v>15.390000000000001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1" t="s">
        <v>195</v>
      </c>
      <c r="AU234" s="251" t="s">
        <v>81</v>
      </c>
      <c r="AV234" s="14" t="s">
        <v>83</v>
      </c>
      <c r="AW234" s="14" t="s">
        <v>30</v>
      </c>
      <c r="AX234" s="14" t="s">
        <v>73</v>
      </c>
      <c r="AY234" s="251" t="s">
        <v>152</v>
      </c>
    </row>
    <row r="235" s="14" customFormat="1">
      <c r="A235" s="14"/>
      <c r="B235" s="241"/>
      <c r="C235" s="242"/>
      <c r="D235" s="232" t="s">
        <v>195</v>
      </c>
      <c r="E235" s="243" t="s">
        <v>1</v>
      </c>
      <c r="F235" s="244" t="s">
        <v>1029</v>
      </c>
      <c r="G235" s="242"/>
      <c r="H235" s="245">
        <v>5.5899999999999999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1" t="s">
        <v>195</v>
      </c>
      <c r="AU235" s="251" t="s">
        <v>81</v>
      </c>
      <c r="AV235" s="14" t="s">
        <v>83</v>
      </c>
      <c r="AW235" s="14" t="s">
        <v>30</v>
      </c>
      <c r="AX235" s="14" t="s">
        <v>73</v>
      </c>
      <c r="AY235" s="251" t="s">
        <v>152</v>
      </c>
    </row>
    <row r="236" s="14" customFormat="1">
      <c r="A236" s="14"/>
      <c r="B236" s="241"/>
      <c r="C236" s="242"/>
      <c r="D236" s="232" t="s">
        <v>195</v>
      </c>
      <c r="E236" s="243" t="s">
        <v>1</v>
      </c>
      <c r="F236" s="244" t="s">
        <v>1030</v>
      </c>
      <c r="G236" s="242"/>
      <c r="H236" s="245">
        <v>5.0999999999999996</v>
      </c>
      <c r="I236" s="246"/>
      <c r="J236" s="242"/>
      <c r="K236" s="242"/>
      <c r="L236" s="247"/>
      <c r="M236" s="248"/>
      <c r="N236" s="249"/>
      <c r="O236" s="249"/>
      <c r="P236" s="249"/>
      <c r="Q236" s="249"/>
      <c r="R236" s="249"/>
      <c r="S236" s="249"/>
      <c r="T236" s="25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1" t="s">
        <v>195</v>
      </c>
      <c r="AU236" s="251" t="s">
        <v>81</v>
      </c>
      <c r="AV236" s="14" t="s">
        <v>83</v>
      </c>
      <c r="AW236" s="14" t="s">
        <v>30</v>
      </c>
      <c r="AX236" s="14" t="s">
        <v>73</v>
      </c>
      <c r="AY236" s="251" t="s">
        <v>152</v>
      </c>
    </row>
    <row r="237" s="14" customFormat="1">
      <c r="A237" s="14"/>
      <c r="B237" s="241"/>
      <c r="C237" s="242"/>
      <c r="D237" s="232" t="s">
        <v>195</v>
      </c>
      <c r="E237" s="243" t="s">
        <v>1</v>
      </c>
      <c r="F237" s="244" t="s">
        <v>1031</v>
      </c>
      <c r="G237" s="242"/>
      <c r="H237" s="245">
        <v>12.75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1" t="s">
        <v>195</v>
      </c>
      <c r="AU237" s="251" t="s">
        <v>81</v>
      </c>
      <c r="AV237" s="14" t="s">
        <v>83</v>
      </c>
      <c r="AW237" s="14" t="s">
        <v>30</v>
      </c>
      <c r="AX237" s="14" t="s">
        <v>73</v>
      </c>
      <c r="AY237" s="251" t="s">
        <v>152</v>
      </c>
    </row>
    <row r="238" s="14" customFormat="1">
      <c r="A238" s="14"/>
      <c r="B238" s="241"/>
      <c r="C238" s="242"/>
      <c r="D238" s="232" t="s">
        <v>195</v>
      </c>
      <c r="E238" s="243" t="s">
        <v>1</v>
      </c>
      <c r="F238" s="244" t="s">
        <v>1032</v>
      </c>
      <c r="G238" s="242"/>
      <c r="H238" s="245">
        <v>63.75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1" t="s">
        <v>195</v>
      </c>
      <c r="AU238" s="251" t="s">
        <v>81</v>
      </c>
      <c r="AV238" s="14" t="s">
        <v>83</v>
      </c>
      <c r="AW238" s="14" t="s">
        <v>30</v>
      </c>
      <c r="AX238" s="14" t="s">
        <v>73</v>
      </c>
      <c r="AY238" s="251" t="s">
        <v>152</v>
      </c>
    </row>
    <row r="239" s="14" customFormat="1">
      <c r="A239" s="14"/>
      <c r="B239" s="241"/>
      <c r="C239" s="242"/>
      <c r="D239" s="232" t="s">
        <v>195</v>
      </c>
      <c r="E239" s="243" t="s">
        <v>1</v>
      </c>
      <c r="F239" s="244" t="s">
        <v>1033</v>
      </c>
      <c r="G239" s="242"/>
      <c r="H239" s="245">
        <v>39.299999999999997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1" t="s">
        <v>195</v>
      </c>
      <c r="AU239" s="251" t="s">
        <v>81</v>
      </c>
      <c r="AV239" s="14" t="s">
        <v>83</v>
      </c>
      <c r="AW239" s="14" t="s">
        <v>30</v>
      </c>
      <c r="AX239" s="14" t="s">
        <v>73</v>
      </c>
      <c r="AY239" s="251" t="s">
        <v>152</v>
      </c>
    </row>
    <row r="240" s="15" customFormat="1">
      <c r="A240" s="15"/>
      <c r="B240" s="252"/>
      <c r="C240" s="253"/>
      <c r="D240" s="232" t="s">
        <v>195</v>
      </c>
      <c r="E240" s="254" t="s">
        <v>1</v>
      </c>
      <c r="F240" s="255" t="s">
        <v>218</v>
      </c>
      <c r="G240" s="253"/>
      <c r="H240" s="256">
        <v>141.88</v>
      </c>
      <c r="I240" s="257"/>
      <c r="J240" s="253"/>
      <c r="K240" s="253"/>
      <c r="L240" s="258"/>
      <c r="M240" s="259"/>
      <c r="N240" s="260"/>
      <c r="O240" s="260"/>
      <c r="P240" s="260"/>
      <c r="Q240" s="260"/>
      <c r="R240" s="260"/>
      <c r="S240" s="260"/>
      <c r="T240" s="261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2" t="s">
        <v>195</v>
      </c>
      <c r="AU240" s="262" t="s">
        <v>81</v>
      </c>
      <c r="AV240" s="15" t="s">
        <v>157</v>
      </c>
      <c r="AW240" s="15" t="s">
        <v>30</v>
      </c>
      <c r="AX240" s="15" t="s">
        <v>81</v>
      </c>
      <c r="AY240" s="262" t="s">
        <v>152</v>
      </c>
    </row>
    <row r="241" s="2" customFormat="1" ht="24.15" customHeight="1">
      <c r="A241" s="39"/>
      <c r="B241" s="40"/>
      <c r="C241" s="217" t="s">
        <v>323</v>
      </c>
      <c r="D241" s="217" t="s">
        <v>153</v>
      </c>
      <c r="E241" s="218" t="s">
        <v>380</v>
      </c>
      <c r="F241" s="219" t="s">
        <v>381</v>
      </c>
      <c r="G241" s="220" t="s">
        <v>175</v>
      </c>
      <c r="H241" s="221">
        <v>283.75999999999999</v>
      </c>
      <c r="I241" s="222"/>
      <c r="J241" s="223">
        <f>ROUND(I241*H241,2)</f>
        <v>0</v>
      </c>
      <c r="K241" s="219" t="s">
        <v>160</v>
      </c>
      <c r="L241" s="45"/>
      <c r="M241" s="224" t="s">
        <v>1</v>
      </c>
      <c r="N241" s="225" t="s">
        <v>38</v>
      </c>
      <c r="O241" s="92"/>
      <c r="P241" s="226">
        <f>O241*H241</f>
        <v>0</v>
      </c>
      <c r="Q241" s="226">
        <v>2.0000000000000002E-05</v>
      </c>
      <c r="R241" s="226">
        <f>Q241*H241</f>
        <v>0.0056752</v>
      </c>
      <c r="S241" s="226">
        <v>0</v>
      </c>
      <c r="T241" s="22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8" t="s">
        <v>157</v>
      </c>
      <c r="AT241" s="228" t="s">
        <v>153</v>
      </c>
      <c r="AU241" s="228" t="s">
        <v>81</v>
      </c>
      <c r="AY241" s="18" t="s">
        <v>152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8" t="s">
        <v>81</v>
      </c>
      <c r="BK241" s="229">
        <f>ROUND(I241*H241,2)</f>
        <v>0</v>
      </c>
      <c r="BL241" s="18" t="s">
        <v>157</v>
      </c>
      <c r="BM241" s="228" t="s">
        <v>1034</v>
      </c>
    </row>
    <row r="242" s="14" customFormat="1">
      <c r="A242" s="14"/>
      <c r="B242" s="241"/>
      <c r="C242" s="242"/>
      <c r="D242" s="232" t="s">
        <v>195</v>
      </c>
      <c r="E242" s="243" t="s">
        <v>1</v>
      </c>
      <c r="F242" s="244" t="s">
        <v>1035</v>
      </c>
      <c r="G242" s="242"/>
      <c r="H242" s="245">
        <v>283.75999999999999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1" t="s">
        <v>195</v>
      </c>
      <c r="AU242" s="251" t="s">
        <v>81</v>
      </c>
      <c r="AV242" s="14" t="s">
        <v>83</v>
      </c>
      <c r="AW242" s="14" t="s">
        <v>30</v>
      </c>
      <c r="AX242" s="14" t="s">
        <v>81</v>
      </c>
      <c r="AY242" s="251" t="s">
        <v>152</v>
      </c>
    </row>
    <row r="243" s="2" customFormat="1" ht="24.15" customHeight="1">
      <c r="A243" s="39"/>
      <c r="B243" s="40"/>
      <c r="C243" s="217" t="s">
        <v>327</v>
      </c>
      <c r="D243" s="217" t="s">
        <v>153</v>
      </c>
      <c r="E243" s="218" t="s">
        <v>385</v>
      </c>
      <c r="F243" s="219" t="s">
        <v>386</v>
      </c>
      <c r="G243" s="220" t="s">
        <v>210</v>
      </c>
      <c r="H243" s="221">
        <v>1</v>
      </c>
      <c r="I243" s="222"/>
      <c r="J243" s="223">
        <f>ROUND(I243*H243,2)</f>
        <v>0</v>
      </c>
      <c r="K243" s="219" t="s">
        <v>1</v>
      </c>
      <c r="L243" s="45"/>
      <c r="M243" s="224" t="s">
        <v>1</v>
      </c>
      <c r="N243" s="225" t="s">
        <v>38</v>
      </c>
      <c r="O243" s="92"/>
      <c r="P243" s="226">
        <f>O243*H243</f>
        <v>0</v>
      </c>
      <c r="Q243" s="226">
        <v>4.0000000000000003E-05</v>
      </c>
      <c r="R243" s="226">
        <f>Q243*H243</f>
        <v>4.0000000000000003E-05</v>
      </c>
      <c r="S243" s="226">
        <v>0</v>
      </c>
      <c r="T243" s="22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8" t="s">
        <v>157</v>
      </c>
      <c r="AT243" s="228" t="s">
        <v>153</v>
      </c>
      <c r="AU243" s="228" t="s">
        <v>81</v>
      </c>
      <c r="AY243" s="18" t="s">
        <v>152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8" t="s">
        <v>81</v>
      </c>
      <c r="BK243" s="229">
        <f>ROUND(I243*H243,2)</f>
        <v>0</v>
      </c>
      <c r="BL243" s="18" t="s">
        <v>157</v>
      </c>
      <c r="BM243" s="228" t="s">
        <v>1036</v>
      </c>
    </row>
    <row r="244" s="2" customFormat="1" ht="14.4" customHeight="1">
      <c r="A244" s="39"/>
      <c r="B244" s="40"/>
      <c r="C244" s="217" t="s">
        <v>331</v>
      </c>
      <c r="D244" s="217" t="s">
        <v>153</v>
      </c>
      <c r="E244" s="218" t="s">
        <v>402</v>
      </c>
      <c r="F244" s="219" t="s">
        <v>403</v>
      </c>
      <c r="G244" s="220" t="s">
        <v>193</v>
      </c>
      <c r="H244" s="221">
        <v>87.799999999999997</v>
      </c>
      <c r="I244" s="222"/>
      <c r="J244" s="223">
        <f>ROUND(I244*H244,2)</f>
        <v>0</v>
      </c>
      <c r="K244" s="219" t="s">
        <v>160</v>
      </c>
      <c r="L244" s="45"/>
      <c r="M244" s="224" t="s">
        <v>1</v>
      </c>
      <c r="N244" s="225" t="s">
        <v>38</v>
      </c>
      <c r="O244" s="92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8" t="s">
        <v>157</v>
      </c>
      <c r="AT244" s="228" t="s">
        <v>153</v>
      </c>
      <c r="AU244" s="228" t="s">
        <v>81</v>
      </c>
      <c r="AY244" s="18" t="s">
        <v>152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8" t="s">
        <v>81</v>
      </c>
      <c r="BK244" s="229">
        <f>ROUND(I244*H244,2)</f>
        <v>0</v>
      </c>
      <c r="BL244" s="18" t="s">
        <v>157</v>
      </c>
      <c r="BM244" s="228" t="s">
        <v>404</v>
      </c>
    </row>
    <row r="245" s="13" customFormat="1">
      <c r="A245" s="13"/>
      <c r="B245" s="230"/>
      <c r="C245" s="231"/>
      <c r="D245" s="232" t="s">
        <v>195</v>
      </c>
      <c r="E245" s="233" t="s">
        <v>1</v>
      </c>
      <c r="F245" s="234" t="s">
        <v>1037</v>
      </c>
      <c r="G245" s="231"/>
      <c r="H245" s="233" t="s">
        <v>1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195</v>
      </c>
      <c r="AU245" s="240" t="s">
        <v>81</v>
      </c>
      <c r="AV245" s="13" t="s">
        <v>81</v>
      </c>
      <c r="AW245" s="13" t="s">
        <v>30</v>
      </c>
      <c r="AX245" s="13" t="s">
        <v>73</v>
      </c>
      <c r="AY245" s="240" t="s">
        <v>152</v>
      </c>
    </row>
    <row r="246" s="14" customFormat="1">
      <c r="A246" s="14"/>
      <c r="B246" s="241"/>
      <c r="C246" s="242"/>
      <c r="D246" s="232" t="s">
        <v>195</v>
      </c>
      <c r="E246" s="243" t="s">
        <v>1</v>
      </c>
      <c r="F246" s="244" t="s">
        <v>1038</v>
      </c>
      <c r="G246" s="242"/>
      <c r="H246" s="245">
        <v>32.299999999999997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1" t="s">
        <v>195</v>
      </c>
      <c r="AU246" s="251" t="s">
        <v>81</v>
      </c>
      <c r="AV246" s="14" t="s">
        <v>83</v>
      </c>
      <c r="AW246" s="14" t="s">
        <v>30</v>
      </c>
      <c r="AX246" s="14" t="s">
        <v>73</v>
      </c>
      <c r="AY246" s="251" t="s">
        <v>152</v>
      </c>
    </row>
    <row r="247" s="13" customFormat="1">
      <c r="A247" s="13"/>
      <c r="B247" s="230"/>
      <c r="C247" s="231"/>
      <c r="D247" s="232" t="s">
        <v>195</v>
      </c>
      <c r="E247" s="233" t="s">
        <v>1</v>
      </c>
      <c r="F247" s="234" t="s">
        <v>1039</v>
      </c>
      <c r="G247" s="231"/>
      <c r="H247" s="233" t="s">
        <v>1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0" t="s">
        <v>195</v>
      </c>
      <c r="AU247" s="240" t="s">
        <v>81</v>
      </c>
      <c r="AV247" s="13" t="s">
        <v>81</v>
      </c>
      <c r="AW247" s="13" t="s">
        <v>30</v>
      </c>
      <c r="AX247" s="13" t="s">
        <v>73</v>
      </c>
      <c r="AY247" s="240" t="s">
        <v>152</v>
      </c>
    </row>
    <row r="248" s="14" customFormat="1">
      <c r="A248" s="14"/>
      <c r="B248" s="241"/>
      <c r="C248" s="242"/>
      <c r="D248" s="232" t="s">
        <v>195</v>
      </c>
      <c r="E248" s="243" t="s">
        <v>1</v>
      </c>
      <c r="F248" s="244" t="s">
        <v>1040</v>
      </c>
      <c r="G248" s="242"/>
      <c r="H248" s="245">
        <v>55.5</v>
      </c>
      <c r="I248" s="246"/>
      <c r="J248" s="242"/>
      <c r="K248" s="242"/>
      <c r="L248" s="247"/>
      <c r="M248" s="248"/>
      <c r="N248" s="249"/>
      <c r="O248" s="249"/>
      <c r="P248" s="249"/>
      <c r="Q248" s="249"/>
      <c r="R248" s="249"/>
      <c r="S248" s="249"/>
      <c r="T248" s="25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1" t="s">
        <v>195</v>
      </c>
      <c r="AU248" s="251" t="s">
        <v>81</v>
      </c>
      <c r="AV248" s="14" t="s">
        <v>83</v>
      </c>
      <c r="AW248" s="14" t="s">
        <v>30</v>
      </c>
      <c r="AX248" s="14" t="s">
        <v>73</v>
      </c>
      <c r="AY248" s="251" t="s">
        <v>152</v>
      </c>
    </row>
    <row r="249" s="15" customFormat="1">
      <c r="A249" s="15"/>
      <c r="B249" s="252"/>
      <c r="C249" s="253"/>
      <c r="D249" s="232" t="s">
        <v>195</v>
      </c>
      <c r="E249" s="254" t="s">
        <v>1</v>
      </c>
      <c r="F249" s="255" t="s">
        <v>218</v>
      </c>
      <c r="G249" s="253"/>
      <c r="H249" s="256">
        <v>87.799999999999997</v>
      </c>
      <c r="I249" s="257"/>
      <c r="J249" s="253"/>
      <c r="K249" s="253"/>
      <c r="L249" s="258"/>
      <c r="M249" s="259"/>
      <c r="N249" s="260"/>
      <c r="O249" s="260"/>
      <c r="P249" s="260"/>
      <c r="Q249" s="260"/>
      <c r="R249" s="260"/>
      <c r="S249" s="260"/>
      <c r="T249" s="261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2" t="s">
        <v>195</v>
      </c>
      <c r="AU249" s="262" t="s">
        <v>81</v>
      </c>
      <c r="AV249" s="15" t="s">
        <v>157</v>
      </c>
      <c r="AW249" s="15" t="s">
        <v>30</v>
      </c>
      <c r="AX249" s="15" t="s">
        <v>81</v>
      </c>
      <c r="AY249" s="262" t="s">
        <v>152</v>
      </c>
    </row>
    <row r="250" s="2" customFormat="1" ht="24.15" customHeight="1">
      <c r="A250" s="39"/>
      <c r="B250" s="40"/>
      <c r="C250" s="217" t="s">
        <v>337</v>
      </c>
      <c r="D250" s="217" t="s">
        <v>153</v>
      </c>
      <c r="E250" s="218" t="s">
        <v>408</v>
      </c>
      <c r="F250" s="219" t="s">
        <v>409</v>
      </c>
      <c r="G250" s="220" t="s">
        <v>185</v>
      </c>
      <c r="H250" s="221">
        <v>1</v>
      </c>
      <c r="I250" s="222"/>
      <c r="J250" s="223">
        <f>ROUND(I250*H250,2)</f>
        <v>0</v>
      </c>
      <c r="K250" s="219" t="s">
        <v>1</v>
      </c>
      <c r="L250" s="45"/>
      <c r="M250" s="224" t="s">
        <v>1</v>
      </c>
      <c r="N250" s="225" t="s">
        <v>38</v>
      </c>
      <c r="O250" s="92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8" t="s">
        <v>157</v>
      </c>
      <c r="AT250" s="228" t="s">
        <v>153</v>
      </c>
      <c r="AU250" s="228" t="s">
        <v>81</v>
      </c>
      <c r="AY250" s="18" t="s">
        <v>152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8" t="s">
        <v>81</v>
      </c>
      <c r="BK250" s="229">
        <f>ROUND(I250*H250,2)</f>
        <v>0</v>
      </c>
      <c r="BL250" s="18" t="s">
        <v>157</v>
      </c>
      <c r="BM250" s="228" t="s">
        <v>1041</v>
      </c>
    </row>
    <row r="251" s="2" customFormat="1" ht="24.15" customHeight="1">
      <c r="A251" s="39"/>
      <c r="B251" s="40"/>
      <c r="C251" s="217" t="s">
        <v>344</v>
      </c>
      <c r="D251" s="217" t="s">
        <v>153</v>
      </c>
      <c r="E251" s="218" t="s">
        <v>412</v>
      </c>
      <c r="F251" s="219" t="s">
        <v>413</v>
      </c>
      <c r="G251" s="220" t="s">
        <v>185</v>
      </c>
      <c r="H251" s="221">
        <v>3</v>
      </c>
      <c r="I251" s="222"/>
      <c r="J251" s="223">
        <f>ROUND(I251*H251,2)</f>
        <v>0</v>
      </c>
      <c r="K251" s="219" t="s">
        <v>1</v>
      </c>
      <c r="L251" s="45"/>
      <c r="M251" s="224" t="s">
        <v>1</v>
      </c>
      <c r="N251" s="225" t="s">
        <v>38</v>
      </c>
      <c r="O251" s="92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8" t="s">
        <v>157</v>
      </c>
      <c r="AT251" s="228" t="s">
        <v>153</v>
      </c>
      <c r="AU251" s="228" t="s">
        <v>81</v>
      </c>
      <c r="AY251" s="18" t="s">
        <v>152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8" t="s">
        <v>81</v>
      </c>
      <c r="BK251" s="229">
        <f>ROUND(I251*H251,2)</f>
        <v>0</v>
      </c>
      <c r="BL251" s="18" t="s">
        <v>157</v>
      </c>
      <c r="BM251" s="228" t="s">
        <v>1042</v>
      </c>
    </row>
    <row r="252" s="2" customFormat="1" ht="24.15" customHeight="1">
      <c r="A252" s="39"/>
      <c r="B252" s="40"/>
      <c r="C252" s="217" t="s">
        <v>288</v>
      </c>
      <c r="D252" s="217" t="s">
        <v>153</v>
      </c>
      <c r="E252" s="218" t="s">
        <v>416</v>
      </c>
      <c r="F252" s="219" t="s">
        <v>417</v>
      </c>
      <c r="G252" s="220" t="s">
        <v>185</v>
      </c>
      <c r="H252" s="221">
        <v>1</v>
      </c>
      <c r="I252" s="222"/>
      <c r="J252" s="223">
        <f>ROUND(I252*H252,2)</f>
        <v>0</v>
      </c>
      <c r="K252" s="219" t="s">
        <v>1</v>
      </c>
      <c r="L252" s="45"/>
      <c r="M252" s="224" t="s">
        <v>1</v>
      </c>
      <c r="N252" s="225" t="s">
        <v>38</v>
      </c>
      <c r="O252" s="92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8" t="s">
        <v>157</v>
      </c>
      <c r="AT252" s="228" t="s">
        <v>153</v>
      </c>
      <c r="AU252" s="228" t="s">
        <v>81</v>
      </c>
      <c r="AY252" s="18" t="s">
        <v>152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8" t="s">
        <v>81</v>
      </c>
      <c r="BK252" s="229">
        <f>ROUND(I252*H252,2)</f>
        <v>0</v>
      </c>
      <c r="BL252" s="18" t="s">
        <v>157</v>
      </c>
      <c r="BM252" s="228" t="s">
        <v>1043</v>
      </c>
    </row>
    <row r="253" s="2" customFormat="1" ht="14.4" customHeight="1">
      <c r="A253" s="39"/>
      <c r="B253" s="40"/>
      <c r="C253" s="217" t="s">
        <v>353</v>
      </c>
      <c r="D253" s="217" t="s">
        <v>153</v>
      </c>
      <c r="E253" s="218" t="s">
        <v>420</v>
      </c>
      <c r="F253" s="219" t="s">
        <v>421</v>
      </c>
      <c r="G253" s="220" t="s">
        <v>185</v>
      </c>
      <c r="H253" s="221">
        <v>5</v>
      </c>
      <c r="I253" s="222"/>
      <c r="J253" s="223">
        <f>ROUND(I253*H253,2)</f>
        <v>0</v>
      </c>
      <c r="K253" s="219" t="s">
        <v>1</v>
      </c>
      <c r="L253" s="45"/>
      <c r="M253" s="224" t="s">
        <v>1</v>
      </c>
      <c r="N253" s="225" t="s">
        <v>38</v>
      </c>
      <c r="O253" s="92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8" t="s">
        <v>157</v>
      </c>
      <c r="AT253" s="228" t="s">
        <v>153</v>
      </c>
      <c r="AU253" s="228" t="s">
        <v>81</v>
      </c>
      <c r="AY253" s="18" t="s">
        <v>152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8" t="s">
        <v>81</v>
      </c>
      <c r="BK253" s="229">
        <f>ROUND(I253*H253,2)</f>
        <v>0</v>
      </c>
      <c r="BL253" s="18" t="s">
        <v>157</v>
      </c>
      <c r="BM253" s="228" t="s">
        <v>1044</v>
      </c>
    </row>
    <row r="254" s="12" customFormat="1" ht="25.92" customHeight="1">
      <c r="A254" s="12"/>
      <c r="B254" s="203"/>
      <c r="C254" s="204"/>
      <c r="D254" s="205" t="s">
        <v>72</v>
      </c>
      <c r="E254" s="206" t="s">
        <v>595</v>
      </c>
      <c r="F254" s="206" t="s">
        <v>1045</v>
      </c>
      <c r="G254" s="204"/>
      <c r="H254" s="204"/>
      <c r="I254" s="207"/>
      <c r="J254" s="208">
        <f>BK254</f>
        <v>0</v>
      </c>
      <c r="K254" s="204"/>
      <c r="L254" s="209"/>
      <c r="M254" s="210"/>
      <c r="N254" s="211"/>
      <c r="O254" s="211"/>
      <c r="P254" s="212">
        <f>SUM(P255:P281)</f>
        <v>0</v>
      </c>
      <c r="Q254" s="211"/>
      <c r="R254" s="212">
        <f>SUM(R255:R281)</f>
        <v>0</v>
      </c>
      <c r="S254" s="211"/>
      <c r="T254" s="213">
        <f>SUM(T255:T281)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4" t="s">
        <v>81</v>
      </c>
      <c r="AT254" s="215" t="s">
        <v>72</v>
      </c>
      <c r="AU254" s="215" t="s">
        <v>73</v>
      </c>
      <c r="AY254" s="214" t="s">
        <v>152</v>
      </c>
      <c r="BK254" s="216">
        <f>SUM(BK255:BK281)</f>
        <v>0</v>
      </c>
    </row>
    <row r="255" s="2" customFormat="1" ht="14.4" customHeight="1">
      <c r="A255" s="39"/>
      <c r="B255" s="40"/>
      <c r="C255" s="217" t="s">
        <v>359</v>
      </c>
      <c r="D255" s="217" t="s">
        <v>153</v>
      </c>
      <c r="E255" s="218" t="s">
        <v>208</v>
      </c>
      <c r="F255" s="219" t="s">
        <v>209</v>
      </c>
      <c r="G255" s="220" t="s">
        <v>210</v>
      </c>
      <c r="H255" s="221">
        <v>1</v>
      </c>
      <c r="I255" s="222"/>
      <c r="J255" s="223">
        <f>ROUND(I255*H255,2)</f>
        <v>0</v>
      </c>
      <c r="K255" s="219" t="s">
        <v>1</v>
      </c>
      <c r="L255" s="45"/>
      <c r="M255" s="224" t="s">
        <v>1</v>
      </c>
      <c r="N255" s="225" t="s">
        <v>38</v>
      </c>
      <c r="O255" s="92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8" t="s">
        <v>157</v>
      </c>
      <c r="AT255" s="228" t="s">
        <v>153</v>
      </c>
      <c r="AU255" s="228" t="s">
        <v>81</v>
      </c>
      <c r="AY255" s="18" t="s">
        <v>152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8" t="s">
        <v>81</v>
      </c>
      <c r="BK255" s="229">
        <f>ROUND(I255*H255,2)</f>
        <v>0</v>
      </c>
      <c r="BL255" s="18" t="s">
        <v>157</v>
      </c>
      <c r="BM255" s="228" t="s">
        <v>1046</v>
      </c>
    </row>
    <row r="256" s="2" customFormat="1" ht="14.4" customHeight="1">
      <c r="A256" s="39"/>
      <c r="B256" s="40"/>
      <c r="C256" s="217" t="s">
        <v>363</v>
      </c>
      <c r="D256" s="217" t="s">
        <v>153</v>
      </c>
      <c r="E256" s="218" t="s">
        <v>213</v>
      </c>
      <c r="F256" s="219" t="s">
        <v>214</v>
      </c>
      <c r="G256" s="220" t="s">
        <v>193</v>
      </c>
      <c r="H256" s="221">
        <v>722.74900000000002</v>
      </c>
      <c r="I256" s="222"/>
      <c r="J256" s="223">
        <f>ROUND(I256*H256,2)</f>
        <v>0</v>
      </c>
      <c r="K256" s="219" t="s">
        <v>1</v>
      </c>
      <c r="L256" s="45"/>
      <c r="M256" s="224" t="s">
        <v>1</v>
      </c>
      <c r="N256" s="225" t="s">
        <v>38</v>
      </c>
      <c r="O256" s="92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8" t="s">
        <v>157</v>
      </c>
      <c r="AT256" s="228" t="s">
        <v>153</v>
      </c>
      <c r="AU256" s="228" t="s">
        <v>81</v>
      </c>
      <c r="AY256" s="18" t="s">
        <v>152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8" t="s">
        <v>81</v>
      </c>
      <c r="BK256" s="229">
        <f>ROUND(I256*H256,2)</f>
        <v>0</v>
      </c>
      <c r="BL256" s="18" t="s">
        <v>157</v>
      </c>
      <c r="BM256" s="228" t="s">
        <v>219</v>
      </c>
    </row>
    <row r="257" s="14" customFormat="1">
      <c r="A257" s="14"/>
      <c r="B257" s="241"/>
      <c r="C257" s="242"/>
      <c r="D257" s="232" t="s">
        <v>195</v>
      </c>
      <c r="E257" s="243" t="s">
        <v>1</v>
      </c>
      <c r="F257" s="244" t="s">
        <v>1047</v>
      </c>
      <c r="G257" s="242"/>
      <c r="H257" s="245">
        <v>245.834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1" t="s">
        <v>195</v>
      </c>
      <c r="AU257" s="251" t="s">
        <v>81</v>
      </c>
      <c r="AV257" s="14" t="s">
        <v>83</v>
      </c>
      <c r="AW257" s="14" t="s">
        <v>30</v>
      </c>
      <c r="AX257" s="14" t="s">
        <v>73</v>
      </c>
      <c r="AY257" s="251" t="s">
        <v>152</v>
      </c>
    </row>
    <row r="258" s="14" customFormat="1">
      <c r="A258" s="14"/>
      <c r="B258" s="241"/>
      <c r="C258" s="242"/>
      <c r="D258" s="232" t="s">
        <v>195</v>
      </c>
      <c r="E258" s="243" t="s">
        <v>1</v>
      </c>
      <c r="F258" s="244" t="s">
        <v>1048</v>
      </c>
      <c r="G258" s="242"/>
      <c r="H258" s="245">
        <v>154.21600000000001</v>
      </c>
      <c r="I258" s="246"/>
      <c r="J258" s="242"/>
      <c r="K258" s="242"/>
      <c r="L258" s="247"/>
      <c r="M258" s="248"/>
      <c r="N258" s="249"/>
      <c r="O258" s="249"/>
      <c r="P258" s="249"/>
      <c r="Q258" s="249"/>
      <c r="R258" s="249"/>
      <c r="S258" s="249"/>
      <c r="T258" s="25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1" t="s">
        <v>195</v>
      </c>
      <c r="AU258" s="251" t="s">
        <v>81</v>
      </c>
      <c r="AV258" s="14" t="s">
        <v>83</v>
      </c>
      <c r="AW258" s="14" t="s">
        <v>30</v>
      </c>
      <c r="AX258" s="14" t="s">
        <v>73</v>
      </c>
      <c r="AY258" s="251" t="s">
        <v>152</v>
      </c>
    </row>
    <row r="259" s="14" customFormat="1">
      <c r="A259" s="14"/>
      <c r="B259" s="241"/>
      <c r="C259" s="242"/>
      <c r="D259" s="232" t="s">
        <v>195</v>
      </c>
      <c r="E259" s="243" t="s">
        <v>1</v>
      </c>
      <c r="F259" s="244" t="s">
        <v>1049</v>
      </c>
      <c r="G259" s="242"/>
      <c r="H259" s="245">
        <v>147.011</v>
      </c>
      <c r="I259" s="246"/>
      <c r="J259" s="242"/>
      <c r="K259" s="242"/>
      <c r="L259" s="247"/>
      <c r="M259" s="248"/>
      <c r="N259" s="249"/>
      <c r="O259" s="249"/>
      <c r="P259" s="249"/>
      <c r="Q259" s="249"/>
      <c r="R259" s="249"/>
      <c r="S259" s="249"/>
      <c r="T259" s="25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1" t="s">
        <v>195</v>
      </c>
      <c r="AU259" s="251" t="s">
        <v>81</v>
      </c>
      <c r="AV259" s="14" t="s">
        <v>83</v>
      </c>
      <c r="AW259" s="14" t="s">
        <v>30</v>
      </c>
      <c r="AX259" s="14" t="s">
        <v>73</v>
      </c>
      <c r="AY259" s="251" t="s">
        <v>152</v>
      </c>
    </row>
    <row r="260" s="14" customFormat="1">
      <c r="A260" s="14"/>
      <c r="B260" s="241"/>
      <c r="C260" s="242"/>
      <c r="D260" s="232" t="s">
        <v>195</v>
      </c>
      <c r="E260" s="243" t="s">
        <v>1</v>
      </c>
      <c r="F260" s="244" t="s">
        <v>1050</v>
      </c>
      <c r="G260" s="242"/>
      <c r="H260" s="245">
        <v>175.68799999999999</v>
      </c>
      <c r="I260" s="246"/>
      <c r="J260" s="242"/>
      <c r="K260" s="242"/>
      <c r="L260" s="247"/>
      <c r="M260" s="248"/>
      <c r="N260" s="249"/>
      <c r="O260" s="249"/>
      <c r="P260" s="249"/>
      <c r="Q260" s="249"/>
      <c r="R260" s="249"/>
      <c r="S260" s="249"/>
      <c r="T260" s="25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1" t="s">
        <v>195</v>
      </c>
      <c r="AU260" s="251" t="s">
        <v>81</v>
      </c>
      <c r="AV260" s="14" t="s">
        <v>83</v>
      </c>
      <c r="AW260" s="14" t="s">
        <v>30</v>
      </c>
      <c r="AX260" s="14" t="s">
        <v>73</v>
      </c>
      <c r="AY260" s="251" t="s">
        <v>152</v>
      </c>
    </row>
    <row r="261" s="15" customFormat="1">
      <c r="A261" s="15"/>
      <c r="B261" s="252"/>
      <c r="C261" s="253"/>
      <c r="D261" s="232" t="s">
        <v>195</v>
      </c>
      <c r="E261" s="254" t="s">
        <v>1</v>
      </c>
      <c r="F261" s="255" t="s">
        <v>218</v>
      </c>
      <c r="G261" s="253"/>
      <c r="H261" s="256">
        <v>722.74900000000002</v>
      </c>
      <c r="I261" s="257"/>
      <c r="J261" s="253"/>
      <c r="K261" s="253"/>
      <c r="L261" s="258"/>
      <c r="M261" s="259"/>
      <c r="N261" s="260"/>
      <c r="O261" s="260"/>
      <c r="P261" s="260"/>
      <c r="Q261" s="260"/>
      <c r="R261" s="260"/>
      <c r="S261" s="260"/>
      <c r="T261" s="261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2" t="s">
        <v>195</v>
      </c>
      <c r="AU261" s="262" t="s">
        <v>81</v>
      </c>
      <c r="AV261" s="15" t="s">
        <v>157</v>
      </c>
      <c r="AW261" s="15" t="s">
        <v>30</v>
      </c>
      <c r="AX261" s="15" t="s">
        <v>81</v>
      </c>
      <c r="AY261" s="262" t="s">
        <v>152</v>
      </c>
    </row>
    <row r="262" s="2" customFormat="1" ht="24.15" customHeight="1">
      <c r="A262" s="39"/>
      <c r="B262" s="40"/>
      <c r="C262" s="217" t="s">
        <v>379</v>
      </c>
      <c r="D262" s="217" t="s">
        <v>153</v>
      </c>
      <c r="E262" s="218" t="s">
        <v>220</v>
      </c>
      <c r="F262" s="219" t="s">
        <v>1051</v>
      </c>
      <c r="G262" s="220" t="s">
        <v>193</v>
      </c>
      <c r="H262" s="221">
        <v>2168.2469999999998</v>
      </c>
      <c r="I262" s="222"/>
      <c r="J262" s="223">
        <f>ROUND(I262*H262,2)</f>
        <v>0</v>
      </c>
      <c r="K262" s="219" t="s">
        <v>1</v>
      </c>
      <c r="L262" s="45"/>
      <c r="M262" s="224" t="s">
        <v>1</v>
      </c>
      <c r="N262" s="225" t="s">
        <v>38</v>
      </c>
      <c r="O262" s="92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8" t="s">
        <v>157</v>
      </c>
      <c r="AT262" s="228" t="s">
        <v>153</v>
      </c>
      <c r="AU262" s="228" t="s">
        <v>81</v>
      </c>
      <c r="AY262" s="18" t="s">
        <v>152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8" t="s">
        <v>81</v>
      </c>
      <c r="BK262" s="229">
        <f>ROUND(I262*H262,2)</f>
        <v>0</v>
      </c>
      <c r="BL262" s="18" t="s">
        <v>157</v>
      </c>
      <c r="BM262" s="228" t="s">
        <v>229</v>
      </c>
    </row>
    <row r="263" s="14" customFormat="1">
      <c r="A263" s="14"/>
      <c r="B263" s="241"/>
      <c r="C263" s="242"/>
      <c r="D263" s="232" t="s">
        <v>195</v>
      </c>
      <c r="E263" s="243" t="s">
        <v>1</v>
      </c>
      <c r="F263" s="244" t="s">
        <v>1052</v>
      </c>
      <c r="G263" s="242"/>
      <c r="H263" s="245">
        <v>2168.2469999999998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1" t="s">
        <v>195</v>
      </c>
      <c r="AU263" s="251" t="s">
        <v>81</v>
      </c>
      <c r="AV263" s="14" t="s">
        <v>83</v>
      </c>
      <c r="AW263" s="14" t="s">
        <v>30</v>
      </c>
      <c r="AX263" s="14" t="s">
        <v>81</v>
      </c>
      <c r="AY263" s="251" t="s">
        <v>152</v>
      </c>
    </row>
    <row r="264" s="2" customFormat="1" ht="14.4" customHeight="1">
      <c r="A264" s="39"/>
      <c r="B264" s="40"/>
      <c r="C264" s="217" t="s">
        <v>384</v>
      </c>
      <c r="D264" s="217" t="s">
        <v>153</v>
      </c>
      <c r="E264" s="218" t="s">
        <v>224</v>
      </c>
      <c r="F264" s="219" t="s">
        <v>225</v>
      </c>
      <c r="G264" s="220" t="s">
        <v>193</v>
      </c>
      <c r="H264" s="221">
        <v>722.74900000000002</v>
      </c>
      <c r="I264" s="222"/>
      <c r="J264" s="223">
        <f>ROUND(I264*H264,2)</f>
        <v>0</v>
      </c>
      <c r="K264" s="219" t="s">
        <v>1</v>
      </c>
      <c r="L264" s="45"/>
      <c r="M264" s="224" t="s">
        <v>1</v>
      </c>
      <c r="N264" s="225" t="s">
        <v>38</v>
      </c>
      <c r="O264" s="92"/>
      <c r="P264" s="226">
        <f>O264*H264</f>
        <v>0</v>
      </c>
      <c r="Q264" s="226">
        <v>0</v>
      </c>
      <c r="R264" s="226">
        <f>Q264*H264</f>
        <v>0</v>
      </c>
      <c r="S264" s="226">
        <v>0</v>
      </c>
      <c r="T264" s="22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8" t="s">
        <v>157</v>
      </c>
      <c r="AT264" s="228" t="s">
        <v>153</v>
      </c>
      <c r="AU264" s="228" t="s">
        <v>81</v>
      </c>
      <c r="AY264" s="18" t="s">
        <v>152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8" t="s">
        <v>81</v>
      </c>
      <c r="BK264" s="229">
        <f>ROUND(I264*H264,2)</f>
        <v>0</v>
      </c>
      <c r="BL264" s="18" t="s">
        <v>157</v>
      </c>
      <c r="BM264" s="228" t="s">
        <v>233</v>
      </c>
    </row>
    <row r="265" s="2" customFormat="1" ht="14.4" customHeight="1">
      <c r="A265" s="39"/>
      <c r="B265" s="40"/>
      <c r="C265" s="217" t="s">
        <v>388</v>
      </c>
      <c r="D265" s="217" t="s">
        <v>153</v>
      </c>
      <c r="E265" s="218" t="s">
        <v>227</v>
      </c>
      <c r="F265" s="219" t="s">
        <v>228</v>
      </c>
      <c r="G265" s="220" t="s">
        <v>193</v>
      </c>
      <c r="H265" s="221">
        <v>722.74900000000002</v>
      </c>
      <c r="I265" s="222"/>
      <c r="J265" s="223">
        <f>ROUND(I265*H265,2)</f>
        <v>0</v>
      </c>
      <c r="K265" s="219" t="s">
        <v>1</v>
      </c>
      <c r="L265" s="45"/>
      <c r="M265" s="224" t="s">
        <v>1</v>
      </c>
      <c r="N265" s="225" t="s">
        <v>38</v>
      </c>
      <c r="O265" s="92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8" t="s">
        <v>157</v>
      </c>
      <c r="AT265" s="228" t="s">
        <v>153</v>
      </c>
      <c r="AU265" s="228" t="s">
        <v>81</v>
      </c>
      <c r="AY265" s="18" t="s">
        <v>152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8" t="s">
        <v>81</v>
      </c>
      <c r="BK265" s="229">
        <f>ROUND(I265*H265,2)</f>
        <v>0</v>
      </c>
      <c r="BL265" s="18" t="s">
        <v>157</v>
      </c>
      <c r="BM265" s="228" t="s">
        <v>238</v>
      </c>
    </row>
    <row r="266" s="2" customFormat="1" ht="14.4" customHeight="1">
      <c r="A266" s="39"/>
      <c r="B266" s="40"/>
      <c r="C266" s="217" t="s">
        <v>392</v>
      </c>
      <c r="D266" s="217" t="s">
        <v>153</v>
      </c>
      <c r="E266" s="218" t="s">
        <v>231</v>
      </c>
      <c r="F266" s="219" t="s">
        <v>232</v>
      </c>
      <c r="G266" s="220" t="s">
        <v>193</v>
      </c>
      <c r="H266" s="221">
        <v>65047.410000000003</v>
      </c>
      <c r="I266" s="222"/>
      <c r="J266" s="223">
        <f>ROUND(I266*H266,2)</f>
        <v>0</v>
      </c>
      <c r="K266" s="219" t="s">
        <v>1</v>
      </c>
      <c r="L266" s="45"/>
      <c r="M266" s="224" t="s">
        <v>1</v>
      </c>
      <c r="N266" s="225" t="s">
        <v>38</v>
      </c>
      <c r="O266" s="92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8" t="s">
        <v>157</v>
      </c>
      <c r="AT266" s="228" t="s">
        <v>153</v>
      </c>
      <c r="AU266" s="228" t="s">
        <v>81</v>
      </c>
      <c r="AY266" s="18" t="s">
        <v>152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8" t="s">
        <v>81</v>
      </c>
      <c r="BK266" s="229">
        <f>ROUND(I266*H266,2)</f>
        <v>0</v>
      </c>
      <c r="BL266" s="18" t="s">
        <v>157</v>
      </c>
      <c r="BM266" s="228" t="s">
        <v>244</v>
      </c>
    </row>
    <row r="267" s="14" customFormat="1">
      <c r="A267" s="14"/>
      <c r="B267" s="241"/>
      <c r="C267" s="242"/>
      <c r="D267" s="232" t="s">
        <v>195</v>
      </c>
      <c r="E267" s="243" t="s">
        <v>1</v>
      </c>
      <c r="F267" s="244" t="s">
        <v>1053</v>
      </c>
      <c r="G267" s="242"/>
      <c r="H267" s="245">
        <v>65047.410000000003</v>
      </c>
      <c r="I267" s="246"/>
      <c r="J267" s="242"/>
      <c r="K267" s="242"/>
      <c r="L267" s="247"/>
      <c r="M267" s="248"/>
      <c r="N267" s="249"/>
      <c r="O267" s="249"/>
      <c r="P267" s="249"/>
      <c r="Q267" s="249"/>
      <c r="R267" s="249"/>
      <c r="S267" s="249"/>
      <c r="T267" s="25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1" t="s">
        <v>195</v>
      </c>
      <c r="AU267" s="251" t="s">
        <v>81</v>
      </c>
      <c r="AV267" s="14" t="s">
        <v>83</v>
      </c>
      <c r="AW267" s="14" t="s">
        <v>30</v>
      </c>
      <c r="AX267" s="14" t="s">
        <v>81</v>
      </c>
      <c r="AY267" s="251" t="s">
        <v>152</v>
      </c>
    </row>
    <row r="268" s="2" customFormat="1" ht="14.4" customHeight="1">
      <c r="A268" s="39"/>
      <c r="B268" s="40"/>
      <c r="C268" s="217" t="s">
        <v>396</v>
      </c>
      <c r="D268" s="217" t="s">
        <v>153</v>
      </c>
      <c r="E268" s="218" t="s">
        <v>236</v>
      </c>
      <c r="F268" s="219" t="s">
        <v>237</v>
      </c>
      <c r="G268" s="220" t="s">
        <v>193</v>
      </c>
      <c r="H268" s="221">
        <v>722.74900000000002</v>
      </c>
      <c r="I268" s="222"/>
      <c r="J268" s="223">
        <f>ROUND(I268*H268,2)</f>
        <v>0</v>
      </c>
      <c r="K268" s="219" t="s">
        <v>160</v>
      </c>
      <c r="L268" s="45"/>
      <c r="M268" s="224" t="s">
        <v>1</v>
      </c>
      <c r="N268" s="225" t="s">
        <v>38</v>
      </c>
      <c r="O268" s="92"/>
      <c r="P268" s="226">
        <f>O268*H268</f>
        <v>0</v>
      </c>
      <c r="Q268" s="226">
        <v>0</v>
      </c>
      <c r="R268" s="226">
        <f>Q268*H268</f>
        <v>0</v>
      </c>
      <c r="S268" s="226">
        <v>0</v>
      </c>
      <c r="T268" s="22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8" t="s">
        <v>157</v>
      </c>
      <c r="AT268" s="228" t="s">
        <v>153</v>
      </c>
      <c r="AU268" s="228" t="s">
        <v>81</v>
      </c>
      <c r="AY268" s="18" t="s">
        <v>152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8" t="s">
        <v>81</v>
      </c>
      <c r="BK268" s="229">
        <f>ROUND(I268*H268,2)</f>
        <v>0</v>
      </c>
      <c r="BL268" s="18" t="s">
        <v>157</v>
      </c>
      <c r="BM268" s="228" t="s">
        <v>318</v>
      </c>
    </row>
    <row r="269" s="2" customFormat="1" ht="14.4" customHeight="1">
      <c r="A269" s="39"/>
      <c r="B269" s="40"/>
      <c r="C269" s="217" t="s">
        <v>401</v>
      </c>
      <c r="D269" s="217" t="s">
        <v>153</v>
      </c>
      <c r="E269" s="218" t="s">
        <v>442</v>
      </c>
      <c r="F269" s="219" t="s">
        <v>443</v>
      </c>
      <c r="G269" s="220" t="s">
        <v>193</v>
      </c>
      <c r="H269" s="221">
        <v>12.75</v>
      </c>
      <c r="I269" s="222"/>
      <c r="J269" s="223">
        <f>ROUND(I269*H269,2)</f>
        <v>0</v>
      </c>
      <c r="K269" s="219" t="s">
        <v>160</v>
      </c>
      <c r="L269" s="45"/>
      <c r="M269" s="224" t="s">
        <v>1</v>
      </c>
      <c r="N269" s="225" t="s">
        <v>38</v>
      </c>
      <c r="O269" s="92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8" t="s">
        <v>157</v>
      </c>
      <c r="AT269" s="228" t="s">
        <v>153</v>
      </c>
      <c r="AU269" s="228" t="s">
        <v>81</v>
      </c>
      <c r="AY269" s="18" t="s">
        <v>152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8" t="s">
        <v>81</v>
      </c>
      <c r="BK269" s="229">
        <f>ROUND(I269*H269,2)</f>
        <v>0</v>
      </c>
      <c r="BL269" s="18" t="s">
        <v>157</v>
      </c>
      <c r="BM269" s="228" t="s">
        <v>432</v>
      </c>
    </row>
    <row r="270" s="14" customFormat="1">
      <c r="A270" s="14"/>
      <c r="B270" s="241"/>
      <c r="C270" s="242"/>
      <c r="D270" s="232" t="s">
        <v>195</v>
      </c>
      <c r="E270" s="243" t="s">
        <v>1</v>
      </c>
      <c r="F270" s="244" t="s">
        <v>1054</v>
      </c>
      <c r="G270" s="242"/>
      <c r="H270" s="245">
        <v>12.75</v>
      </c>
      <c r="I270" s="246"/>
      <c r="J270" s="242"/>
      <c r="K270" s="242"/>
      <c r="L270" s="247"/>
      <c r="M270" s="248"/>
      <c r="N270" s="249"/>
      <c r="O270" s="249"/>
      <c r="P270" s="249"/>
      <c r="Q270" s="249"/>
      <c r="R270" s="249"/>
      <c r="S270" s="249"/>
      <c r="T270" s="25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1" t="s">
        <v>195</v>
      </c>
      <c r="AU270" s="251" t="s">
        <v>81</v>
      </c>
      <c r="AV270" s="14" t="s">
        <v>83</v>
      </c>
      <c r="AW270" s="14" t="s">
        <v>30</v>
      </c>
      <c r="AX270" s="14" t="s">
        <v>81</v>
      </c>
      <c r="AY270" s="251" t="s">
        <v>152</v>
      </c>
    </row>
    <row r="271" s="2" customFormat="1" ht="14.4" customHeight="1">
      <c r="A271" s="39"/>
      <c r="B271" s="40"/>
      <c r="C271" s="217" t="s">
        <v>407</v>
      </c>
      <c r="D271" s="217" t="s">
        <v>153</v>
      </c>
      <c r="E271" s="218" t="s">
        <v>446</v>
      </c>
      <c r="F271" s="219" t="s">
        <v>447</v>
      </c>
      <c r="G271" s="220" t="s">
        <v>193</v>
      </c>
      <c r="H271" s="221">
        <v>10.69</v>
      </c>
      <c r="I271" s="222"/>
      <c r="J271" s="223">
        <f>ROUND(I271*H271,2)</f>
        <v>0</v>
      </c>
      <c r="K271" s="219" t="s">
        <v>160</v>
      </c>
      <c r="L271" s="45"/>
      <c r="M271" s="224" t="s">
        <v>1</v>
      </c>
      <c r="N271" s="225" t="s">
        <v>38</v>
      </c>
      <c r="O271" s="92"/>
      <c r="P271" s="226">
        <f>O271*H271</f>
        <v>0</v>
      </c>
      <c r="Q271" s="226">
        <v>0</v>
      </c>
      <c r="R271" s="226">
        <f>Q271*H271</f>
        <v>0</v>
      </c>
      <c r="S271" s="226">
        <v>0</v>
      </c>
      <c r="T271" s="22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8" t="s">
        <v>157</v>
      </c>
      <c r="AT271" s="228" t="s">
        <v>153</v>
      </c>
      <c r="AU271" s="228" t="s">
        <v>81</v>
      </c>
      <c r="AY271" s="18" t="s">
        <v>152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8" t="s">
        <v>81</v>
      </c>
      <c r="BK271" s="229">
        <f>ROUND(I271*H271,2)</f>
        <v>0</v>
      </c>
      <c r="BL271" s="18" t="s">
        <v>157</v>
      </c>
      <c r="BM271" s="228" t="s">
        <v>440</v>
      </c>
    </row>
    <row r="272" s="14" customFormat="1">
      <c r="A272" s="14"/>
      <c r="B272" s="241"/>
      <c r="C272" s="242"/>
      <c r="D272" s="232" t="s">
        <v>195</v>
      </c>
      <c r="E272" s="243" t="s">
        <v>1</v>
      </c>
      <c r="F272" s="244" t="s">
        <v>1055</v>
      </c>
      <c r="G272" s="242"/>
      <c r="H272" s="245">
        <v>5.5899999999999999</v>
      </c>
      <c r="I272" s="246"/>
      <c r="J272" s="242"/>
      <c r="K272" s="242"/>
      <c r="L272" s="247"/>
      <c r="M272" s="248"/>
      <c r="N272" s="249"/>
      <c r="O272" s="249"/>
      <c r="P272" s="249"/>
      <c r="Q272" s="249"/>
      <c r="R272" s="249"/>
      <c r="S272" s="249"/>
      <c r="T272" s="25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1" t="s">
        <v>195</v>
      </c>
      <c r="AU272" s="251" t="s">
        <v>81</v>
      </c>
      <c r="AV272" s="14" t="s">
        <v>83</v>
      </c>
      <c r="AW272" s="14" t="s">
        <v>30</v>
      </c>
      <c r="AX272" s="14" t="s">
        <v>73</v>
      </c>
      <c r="AY272" s="251" t="s">
        <v>152</v>
      </c>
    </row>
    <row r="273" s="14" customFormat="1">
      <c r="A273" s="14"/>
      <c r="B273" s="241"/>
      <c r="C273" s="242"/>
      <c r="D273" s="232" t="s">
        <v>195</v>
      </c>
      <c r="E273" s="243" t="s">
        <v>1</v>
      </c>
      <c r="F273" s="244" t="s">
        <v>1056</v>
      </c>
      <c r="G273" s="242"/>
      <c r="H273" s="245">
        <v>5.0999999999999996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1" t="s">
        <v>195</v>
      </c>
      <c r="AU273" s="251" t="s">
        <v>81</v>
      </c>
      <c r="AV273" s="14" t="s">
        <v>83</v>
      </c>
      <c r="AW273" s="14" t="s">
        <v>30</v>
      </c>
      <c r="AX273" s="14" t="s">
        <v>73</v>
      </c>
      <c r="AY273" s="251" t="s">
        <v>152</v>
      </c>
    </row>
    <row r="274" s="15" customFormat="1">
      <c r="A274" s="15"/>
      <c r="B274" s="252"/>
      <c r="C274" s="253"/>
      <c r="D274" s="232" t="s">
        <v>195</v>
      </c>
      <c r="E274" s="254" t="s">
        <v>1</v>
      </c>
      <c r="F274" s="255" t="s">
        <v>218</v>
      </c>
      <c r="G274" s="253"/>
      <c r="H274" s="256">
        <v>10.69</v>
      </c>
      <c r="I274" s="257"/>
      <c r="J274" s="253"/>
      <c r="K274" s="253"/>
      <c r="L274" s="258"/>
      <c r="M274" s="259"/>
      <c r="N274" s="260"/>
      <c r="O274" s="260"/>
      <c r="P274" s="260"/>
      <c r="Q274" s="260"/>
      <c r="R274" s="260"/>
      <c r="S274" s="260"/>
      <c r="T274" s="261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2" t="s">
        <v>195</v>
      </c>
      <c r="AU274" s="262" t="s">
        <v>81</v>
      </c>
      <c r="AV274" s="15" t="s">
        <v>157</v>
      </c>
      <c r="AW274" s="15" t="s">
        <v>30</v>
      </c>
      <c r="AX274" s="15" t="s">
        <v>81</v>
      </c>
      <c r="AY274" s="262" t="s">
        <v>152</v>
      </c>
    </row>
    <row r="275" s="2" customFormat="1" ht="14.4" customHeight="1">
      <c r="A275" s="39"/>
      <c r="B275" s="40"/>
      <c r="C275" s="217" t="s">
        <v>411</v>
      </c>
      <c r="D275" s="217" t="s">
        <v>153</v>
      </c>
      <c r="E275" s="218" t="s">
        <v>450</v>
      </c>
      <c r="F275" s="219" t="s">
        <v>451</v>
      </c>
      <c r="G275" s="220" t="s">
        <v>193</v>
      </c>
      <c r="H275" s="221">
        <v>15.390000000000001</v>
      </c>
      <c r="I275" s="222"/>
      <c r="J275" s="223">
        <f>ROUND(I275*H275,2)</f>
        <v>0</v>
      </c>
      <c r="K275" s="219" t="s">
        <v>160</v>
      </c>
      <c r="L275" s="45"/>
      <c r="M275" s="224" t="s">
        <v>1</v>
      </c>
      <c r="N275" s="225" t="s">
        <v>38</v>
      </c>
      <c r="O275" s="92"/>
      <c r="P275" s="226">
        <f>O275*H275</f>
        <v>0</v>
      </c>
      <c r="Q275" s="226">
        <v>0</v>
      </c>
      <c r="R275" s="226">
        <f>Q275*H275</f>
        <v>0</v>
      </c>
      <c r="S275" s="226">
        <v>0</v>
      </c>
      <c r="T275" s="22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8" t="s">
        <v>157</v>
      </c>
      <c r="AT275" s="228" t="s">
        <v>153</v>
      </c>
      <c r="AU275" s="228" t="s">
        <v>81</v>
      </c>
      <c r="AY275" s="18" t="s">
        <v>152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8" t="s">
        <v>81</v>
      </c>
      <c r="BK275" s="229">
        <f>ROUND(I275*H275,2)</f>
        <v>0</v>
      </c>
      <c r="BL275" s="18" t="s">
        <v>157</v>
      </c>
      <c r="BM275" s="228" t="s">
        <v>452</v>
      </c>
    </row>
    <row r="276" s="14" customFormat="1">
      <c r="A276" s="14"/>
      <c r="B276" s="241"/>
      <c r="C276" s="242"/>
      <c r="D276" s="232" t="s">
        <v>195</v>
      </c>
      <c r="E276" s="243" t="s">
        <v>1</v>
      </c>
      <c r="F276" s="244" t="s">
        <v>1057</v>
      </c>
      <c r="G276" s="242"/>
      <c r="H276" s="245">
        <v>15.390000000000001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1" t="s">
        <v>195</v>
      </c>
      <c r="AU276" s="251" t="s">
        <v>81</v>
      </c>
      <c r="AV276" s="14" t="s">
        <v>83</v>
      </c>
      <c r="AW276" s="14" t="s">
        <v>30</v>
      </c>
      <c r="AX276" s="14" t="s">
        <v>81</v>
      </c>
      <c r="AY276" s="251" t="s">
        <v>152</v>
      </c>
    </row>
    <row r="277" s="2" customFormat="1" ht="14.4" customHeight="1">
      <c r="A277" s="39"/>
      <c r="B277" s="40"/>
      <c r="C277" s="217" t="s">
        <v>415</v>
      </c>
      <c r="D277" s="217" t="s">
        <v>153</v>
      </c>
      <c r="E277" s="218" t="s">
        <v>465</v>
      </c>
      <c r="F277" s="219" t="s">
        <v>466</v>
      </c>
      <c r="G277" s="220" t="s">
        <v>171</v>
      </c>
      <c r="H277" s="221">
        <v>5.8609999999999998</v>
      </c>
      <c r="I277" s="222"/>
      <c r="J277" s="223">
        <f>ROUND(I277*H277,2)</f>
        <v>0</v>
      </c>
      <c r="K277" s="219" t="s">
        <v>1</v>
      </c>
      <c r="L277" s="45"/>
      <c r="M277" s="224" t="s">
        <v>1</v>
      </c>
      <c r="N277" s="225" t="s">
        <v>38</v>
      </c>
      <c r="O277" s="92"/>
      <c r="P277" s="226">
        <f>O277*H277</f>
        <v>0</v>
      </c>
      <c r="Q277" s="226">
        <v>0</v>
      </c>
      <c r="R277" s="226">
        <f>Q277*H277</f>
        <v>0</v>
      </c>
      <c r="S277" s="226">
        <v>0</v>
      </c>
      <c r="T277" s="22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8" t="s">
        <v>157</v>
      </c>
      <c r="AT277" s="228" t="s">
        <v>153</v>
      </c>
      <c r="AU277" s="228" t="s">
        <v>81</v>
      </c>
      <c r="AY277" s="18" t="s">
        <v>152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8" t="s">
        <v>81</v>
      </c>
      <c r="BK277" s="229">
        <f>ROUND(I277*H277,2)</f>
        <v>0</v>
      </c>
      <c r="BL277" s="18" t="s">
        <v>157</v>
      </c>
      <c r="BM277" s="228" t="s">
        <v>459</v>
      </c>
    </row>
    <row r="278" s="2" customFormat="1" ht="14.4" customHeight="1">
      <c r="A278" s="39"/>
      <c r="B278" s="40"/>
      <c r="C278" s="217" t="s">
        <v>419</v>
      </c>
      <c r="D278" s="217" t="s">
        <v>153</v>
      </c>
      <c r="E278" s="218" t="s">
        <v>469</v>
      </c>
      <c r="F278" s="219" t="s">
        <v>470</v>
      </c>
      <c r="G278" s="220" t="s">
        <v>171</v>
      </c>
      <c r="H278" s="221">
        <v>23.443999999999999</v>
      </c>
      <c r="I278" s="222"/>
      <c r="J278" s="223">
        <f>ROUND(I278*H278,2)</f>
        <v>0</v>
      </c>
      <c r="K278" s="219" t="s">
        <v>1</v>
      </c>
      <c r="L278" s="45"/>
      <c r="M278" s="224" t="s">
        <v>1</v>
      </c>
      <c r="N278" s="225" t="s">
        <v>38</v>
      </c>
      <c r="O278" s="92"/>
      <c r="P278" s="226">
        <f>O278*H278</f>
        <v>0</v>
      </c>
      <c r="Q278" s="226">
        <v>0</v>
      </c>
      <c r="R278" s="226">
        <f>Q278*H278</f>
        <v>0</v>
      </c>
      <c r="S278" s="226">
        <v>0</v>
      </c>
      <c r="T278" s="22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8" t="s">
        <v>157</v>
      </c>
      <c r="AT278" s="228" t="s">
        <v>153</v>
      </c>
      <c r="AU278" s="228" t="s">
        <v>81</v>
      </c>
      <c r="AY278" s="18" t="s">
        <v>152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8" t="s">
        <v>81</v>
      </c>
      <c r="BK278" s="229">
        <f>ROUND(I278*H278,2)</f>
        <v>0</v>
      </c>
      <c r="BL278" s="18" t="s">
        <v>157</v>
      </c>
      <c r="BM278" s="228" t="s">
        <v>463</v>
      </c>
    </row>
    <row r="279" s="2" customFormat="1" ht="14.4" customHeight="1">
      <c r="A279" s="39"/>
      <c r="B279" s="40"/>
      <c r="C279" s="217" t="s">
        <v>425</v>
      </c>
      <c r="D279" s="217" t="s">
        <v>153</v>
      </c>
      <c r="E279" s="218" t="s">
        <v>473</v>
      </c>
      <c r="F279" s="219" t="s">
        <v>474</v>
      </c>
      <c r="G279" s="220" t="s">
        <v>171</v>
      </c>
      <c r="H279" s="221">
        <v>5.8609999999999998</v>
      </c>
      <c r="I279" s="222"/>
      <c r="J279" s="223">
        <f>ROUND(I279*H279,2)</f>
        <v>0</v>
      </c>
      <c r="K279" s="219" t="s">
        <v>1</v>
      </c>
      <c r="L279" s="45"/>
      <c r="M279" s="224" t="s">
        <v>1</v>
      </c>
      <c r="N279" s="225" t="s">
        <v>38</v>
      </c>
      <c r="O279" s="92"/>
      <c r="P279" s="226">
        <f>O279*H279</f>
        <v>0</v>
      </c>
      <c r="Q279" s="226">
        <v>0</v>
      </c>
      <c r="R279" s="226">
        <f>Q279*H279</f>
        <v>0</v>
      </c>
      <c r="S279" s="226">
        <v>0</v>
      </c>
      <c r="T279" s="22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8" t="s">
        <v>157</v>
      </c>
      <c r="AT279" s="228" t="s">
        <v>153</v>
      </c>
      <c r="AU279" s="228" t="s">
        <v>81</v>
      </c>
      <c r="AY279" s="18" t="s">
        <v>152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8" t="s">
        <v>81</v>
      </c>
      <c r="BK279" s="229">
        <f>ROUND(I279*H279,2)</f>
        <v>0</v>
      </c>
      <c r="BL279" s="18" t="s">
        <v>157</v>
      </c>
      <c r="BM279" s="228" t="s">
        <v>467</v>
      </c>
    </row>
    <row r="280" s="2" customFormat="1" ht="24.15" customHeight="1">
      <c r="A280" s="39"/>
      <c r="B280" s="40"/>
      <c r="C280" s="217" t="s">
        <v>429</v>
      </c>
      <c r="D280" s="217" t="s">
        <v>153</v>
      </c>
      <c r="E280" s="218" t="s">
        <v>477</v>
      </c>
      <c r="F280" s="219" t="s">
        <v>1058</v>
      </c>
      <c r="G280" s="220" t="s">
        <v>171</v>
      </c>
      <c r="H280" s="221">
        <v>5.8609999999999998</v>
      </c>
      <c r="I280" s="222"/>
      <c r="J280" s="223">
        <f>ROUND(I280*H280,2)</f>
        <v>0</v>
      </c>
      <c r="K280" s="219" t="s">
        <v>1</v>
      </c>
      <c r="L280" s="45"/>
      <c r="M280" s="224" t="s">
        <v>1</v>
      </c>
      <c r="N280" s="225" t="s">
        <v>38</v>
      </c>
      <c r="O280" s="92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8" t="s">
        <v>157</v>
      </c>
      <c r="AT280" s="228" t="s">
        <v>153</v>
      </c>
      <c r="AU280" s="228" t="s">
        <v>81</v>
      </c>
      <c r="AY280" s="18" t="s">
        <v>152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8" t="s">
        <v>81</v>
      </c>
      <c r="BK280" s="229">
        <f>ROUND(I280*H280,2)</f>
        <v>0</v>
      </c>
      <c r="BL280" s="18" t="s">
        <v>157</v>
      </c>
      <c r="BM280" s="228" t="s">
        <v>471</v>
      </c>
    </row>
    <row r="281" s="2" customFormat="1" ht="14.4" customHeight="1">
      <c r="A281" s="39"/>
      <c r="B281" s="40"/>
      <c r="C281" s="217" t="s">
        <v>433</v>
      </c>
      <c r="D281" s="217" t="s">
        <v>153</v>
      </c>
      <c r="E281" s="218" t="s">
        <v>481</v>
      </c>
      <c r="F281" s="219" t="s">
        <v>482</v>
      </c>
      <c r="G281" s="220" t="s">
        <v>483</v>
      </c>
      <c r="H281" s="221">
        <v>1</v>
      </c>
      <c r="I281" s="222"/>
      <c r="J281" s="223">
        <f>ROUND(I281*H281,2)</f>
        <v>0</v>
      </c>
      <c r="K281" s="219" t="s">
        <v>1</v>
      </c>
      <c r="L281" s="45"/>
      <c r="M281" s="224" t="s">
        <v>1</v>
      </c>
      <c r="N281" s="225" t="s">
        <v>38</v>
      </c>
      <c r="O281" s="92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8" t="s">
        <v>157</v>
      </c>
      <c r="AT281" s="228" t="s">
        <v>153</v>
      </c>
      <c r="AU281" s="228" t="s">
        <v>81</v>
      </c>
      <c r="AY281" s="18" t="s">
        <v>152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8" t="s">
        <v>81</v>
      </c>
      <c r="BK281" s="229">
        <f>ROUND(I281*H281,2)</f>
        <v>0</v>
      </c>
      <c r="BL281" s="18" t="s">
        <v>157</v>
      </c>
      <c r="BM281" s="228" t="s">
        <v>475</v>
      </c>
    </row>
    <row r="282" s="12" customFormat="1" ht="25.92" customHeight="1">
      <c r="A282" s="12"/>
      <c r="B282" s="203"/>
      <c r="C282" s="204"/>
      <c r="D282" s="205" t="s">
        <v>72</v>
      </c>
      <c r="E282" s="206" t="s">
        <v>611</v>
      </c>
      <c r="F282" s="206" t="s">
        <v>486</v>
      </c>
      <c r="G282" s="204"/>
      <c r="H282" s="204"/>
      <c r="I282" s="207"/>
      <c r="J282" s="208">
        <f>BK282</f>
        <v>0</v>
      </c>
      <c r="K282" s="204"/>
      <c r="L282" s="209"/>
      <c r="M282" s="210"/>
      <c r="N282" s="211"/>
      <c r="O282" s="211"/>
      <c r="P282" s="212">
        <f>SUM(P283:P306)</f>
        <v>0</v>
      </c>
      <c r="Q282" s="211"/>
      <c r="R282" s="212">
        <f>SUM(R283:R306)</f>
        <v>0</v>
      </c>
      <c r="S282" s="211"/>
      <c r="T282" s="213">
        <f>SUM(T283:T306)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4" t="s">
        <v>81</v>
      </c>
      <c r="AT282" s="215" t="s">
        <v>72</v>
      </c>
      <c r="AU282" s="215" t="s">
        <v>73</v>
      </c>
      <c r="AY282" s="214" t="s">
        <v>152</v>
      </c>
      <c r="BK282" s="216">
        <f>SUM(BK283:BK306)</f>
        <v>0</v>
      </c>
    </row>
    <row r="283" s="2" customFormat="1" ht="24.15" customHeight="1">
      <c r="A283" s="39"/>
      <c r="B283" s="40"/>
      <c r="C283" s="217" t="s">
        <v>437</v>
      </c>
      <c r="D283" s="217" t="s">
        <v>153</v>
      </c>
      <c r="E283" s="218" t="s">
        <v>488</v>
      </c>
      <c r="F283" s="219" t="s">
        <v>489</v>
      </c>
      <c r="G283" s="220" t="s">
        <v>193</v>
      </c>
      <c r="H283" s="221">
        <v>544.66399999999999</v>
      </c>
      <c r="I283" s="222"/>
      <c r="J283" s="223">
        <f>ROUND(I283*H283,2)</f>
        <v>0</v>
      </c>
      <c r="K283" s="219" t="s">
        <v>1</v>
      </c>
      <c r="L283" s="45"/>
      <c r="M283" s="224" t="s">
        <v>1</v>
      </c>
      <c r="N283" s="225" t="s">
        <v>38</v>
      </c>
      <c r="O283" s="92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8" t="s">
        <v>157</v>
      </c>
      <c r="AT283" s="228" t="s">
        <v>153</v>
      </c>
      <c r="AU283" s="228" t="s">
        <v>81</v>
      </c>
      <c r="AY283" s="18" t="s">
        <v>152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8" t="s">
        <v>81</v>
      </c>
      <c r="BK283" s="229">
        <f>ROUND(I283*H283,2)</f>
        <v>0</v>
      </c>
      <c r="BL283" s="18" t="s">
        <v>157</v>
      </c>
      <c r="BM283" s="228" t="s">
        <v>479</v>
      </c>
    </row>
    <row r="284" s="13" customFormat="1">
      <c r="A284" s="13"/>
      <c r="B284" s="230"/>
      <c r="C284" s="231"/>
      <c r="D284" s="232" t="s">
        <v>195</v>
      </c>
      <c r="E284" s="233" t="s">
        <v>1</v>
      </c>
      <c r="F284" s="234" t="s">
        <v>491</v>
      </c>
      <c r="G284" s="231"/>
      <c r="H284" s="233" t="s">
        <v>1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0" t="s">
        <v>195</v>
      </c>
      <c r="AU284" s="240" t="s">
        <v>81</v>
      </c>
      <c r="AV284" s="13" t="s">
        <v>81</v>
      </c>
      <c r="AW284" s="13" t="s">
        <v>30</v>
      </c>
      <c r="AX284" s="13" t="s">
        <v>73</v>
      </c>
      <c r="AY284" s="240" t="s">
        <v>152</v>
      </c>
    </row>
    <row r="285" s="14" customFormat="1">
      <c r="A285" s="14"/>
      <c r="B285" s="241"/>
      <c r="C285" s="242"/>
      <c r="D285" s="232" t="s">
        <v>195</v>
      </c>
      <c r="E285" s="243" t="s">
        <v>1</v>
      </c>
      <c r="F285" s="244" t="s">
        <v>1059</v>
      </c>
      <c r="G285" s="242"/>
      <c r="H285" s="245">
        <v>544.66399999999999</v>
      </c>
      <c r="I285" s="246"/>
      <c r="J285" s="242"/>
      <c r="K285" s="242"/>
      <c r="L285" s="247"/>
      <c r="M285" s="248"/>
      <c r="N285" s="249"/>
      <c r="O285" s="249"/>
      <c r="P285" s="249"/>
      <c r="Q285" s="249"/>
      <c r="R285" s="249"/>
      <c r="S285" s="249"/>
      <c r="T285" s="25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1" t="s">
        <v>195</v>
      </c>
      <c r="AU285" s="251" t="s">
        <v>81</v>
      </c>
      <c r="AV285" s="14" t="s">
        <v>83</v>
      </c>
      <c r="AW285" s="14" t="s">
        <v>30</v>
      </c>
      <c r="AX285" s="14" t="s">
        <v>81</v>
      </c>
      <c r="AY285" s="251" t="s">
        <v>152</v>
      </c>
    </row>
    <row r="286" s="2" customFormat="1" ht="14.4" customHeight="1">
      <c r="A286" s="39"/>
      <c r="B286" s="40"/>
      <c r="C286" s="217" t="s">
        <v>441</v>
      </c>
      <c r="D286" s="217" t="s">
        <v>153</v>
      </c>
      <c r="E286" s="218" t="s">
        <v>505</v>
      </c>
      <c r="F286" s="219" t="s">
        <v>506</v>
      </c>
      <c r="G286" s="220" t="s">
        <v>193</v>
      </c>
      <c r="H286" s="221">
        <v>1142.3520000000001</v>
      </c>
      <c r="I286" s="222"/>
      <c r="J286" s="223">
        <f>ROUND(I286*H286,2)</f>
        <v>0</v>
      </c>
      <c r="K286" s="219" t="s">
        <v>160</v>
      </c>
      <c r="L286" s="45"/>
      <c r="M286" s="224" t="s">
        <v>1</v>
      </c>
      <c r="N286" s="225" t="s">
        <v>38</v>
      </c>
      <c r="O286" s="92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8" t="s">
        <v>157</v>
      </c>
      <c r="AT286" s="228" t="s">
        <v>153</v>
      </c>
      <c r="AU286" s="228" t="s">
        <v>81</v>
      </c>
      <c r="AY286" s="18" t="s">
        <v>152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8" t="s">
        <v>81</v>
      </c>
      <c r="BK286" s="229">
        <f>ROUND(I286*H286,2)</f>
        <v>0</v>
      </c>
      <c r="BL286" s="18" t="s">
        <v>157</v>
      </c>
      <c r="BM286" s="228" t="s">
        <v>490</v>
      </c>
    </row>
    <row r="287" s="14" customFormat="1">
      <c r="A287" s="14"/>
      <c r="B287" s="241"/>
      <c r="C287" s="242"/>
      <c r="D287" s="232" t="s">
        <v>195</v>
      </c>
      <c r="E287" s="243" t="s">
        <v>1</v>
      </c>
      <c r="F287" s="244" t="s">
        <v>1060</v>
      </c>
      <c r="G287" s="242"/>
      <c r="H287" s="245">
        <v>544.66399999999999</v>
      </c>
      <c r="I287" s="246"/>
      <c r="J287" s="242"/>
      <c r="K287" s="242"/>
      <c r="L287" s="247"/>
      <c r="M287" s="248"/>
      <c r="N287" s="249"/>
      <c r="O287" s="249"/>
      <c r="P287" s="249"/>
      <c r="Q287" s="249"/>
      <c r="R287" s="249"/>
      <c r="S287" s="249"/>
      <c r="T287" s="25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1" t="s">
        <v>195</v>
      </c>
      <c r="AU287" s="251" t="s">
        <v>81</v>
      </c>
      <c r="AV287" s="14" t="s">
        <v>83</v>
      </c>
      <c r="AW287" s="14" t="s">
        <v>30</v>
      </c>
      <c r="AX287" s="14" t="s">
        <v>73</v>
      </c>
      <c r="AY287" s="251" t="s">
        <v>152</v>
      </c>
    </row>
    <row r="288" s="14" customFormat="1">
      <c r="A288" s="14"/>
      <c r="B288" s="241"/>
      <c r="C288" s="242"/>
      <c r="D288" s="232" t="s">
        <v>195</v>
      </c>
      <c r="E288" s="243" t="s">
        <v>1</v>
      </c>
      <c r="F288" s="244" t="s">
        <v>1061</v>
      </c>
      <c r="G288" s="242"/>
      <c r="H288" s="245">
        <v>19.588999999999999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1" t="s">
        <v>195</v>
      </c>
      <c r="AU288" s="251" t="s">
        <v>81</v>
      </c>
      <c r="AV288" s="14" t="s">
        <v>83</v>
      </c>
      <c r="AW288" s="14" t="s">
        <v>30</v>
      </c>
      <c r="AX288" s="14" t="s">
        <v>73</v>
      </c>
      <c r="AY288" s="251" t="s">
        <v>152</v>
      </c>
    </row>
    <row r="289" s="14" customFormat="1">
      <c r="A289" s="14"/>
      <c r="B289" s="241"/>
      <c r="C289" s="242"/>
      <c r="D289" s="232" t="s">
        <v>195</v>
      </c>
      <c r="E289" s="243" t="s">
        <v>1</v>
      </c>
      <c r="F289" s="244" t="s">
        <v>1062</v>
      </c>
      <c r="G289" s="242"/>
      <c r="H289" s="245">
        <v>36.921999999999997</v>
      </c>
      <c r="I289" s="246"/>
      <c r="J289" s="242"/>
      <c r="K289" s="242"/>
      <c r="L289" s="247"/>
      <c r="M289" s="248"/>
      <c r="N289" s="249"/>
      <c r="O289" s="249"/>
      <c r="P289" s="249"/>
      <c r="Q289" s="249"/>
      <c r="R289" s="249"/>
      <c r="S289" s="249"/>
      <c r="T289" s="25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1" t="s">
        <v>195</v>
      </c>
      <c r="AU289" s="251" t="s">
        <v>81</v>
      </c>
      <c r="AV289" s="14" t="s">
        <v>83</v>
      </c>
      <c r="AW289" s="14" t="s">
        <v>30</v>
      </c>
      <c r="AX289" s="14" t="s">
        <v>73</v>
      </c>
      <c r="AY289" s="251" t="s">
        <v>152</v>
      </c>
    </row>
    <row r="290" s="16" customFormat="1">
      <c r="A290" s="16"/>
      <c r="B290" s="271"/>
      <c r="C290" s="272"/>
      <c r="D290" s="232" t="s">
        <v>195</v>
      </c>
      <c r="E290" s="273" t="s">
        <v>1</v>
      </c>
      <c r="F290" s="274" t="s">
        <v>1063</v>
      </c>
      <c r="G290" s="272"/>
      <c r="H290" s="275">
        <v>601.17499999999995</v>
      </c>
      <c r="I290" s="276"/>
      <c r="J290" s="272"/>
      <c r="K290" s="272"/>
      <c r="L290" s="277"/>
      <c r="M290" s="278"/>
      <c r="N290" s="279"/>
      <c r="O290" s="279"/>
      <c r="P290" s="279"/>
      <c r="Q290" s="279"/>
      <c r="R290" s="279"/>
      <c r="S290" s="279"/>
      <c r="T290" s="280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T290" s="281" t="s">
        <v>195</v>
      </c>
      <c r="AU290" s="281" t="s">
        <v>81</v>
      </c>
      <c r="AV290" s="16" t="s">
        <v>161</v>
      </c>
      <c r="AW290" s="16" t="s">
        <v>30</v>
      </c>
      <c r="AX290" s="16" t="s">
        <v>73</v>
      </c>
      <c r="AY290" s="281" t="s">
        <v>152</v>
      </c>
    </row>
    <row r="291" s="14" customFormat="1">
      <c r="A291" s="14"/>
      <c r="B291" s="241"/>
      <c r="C291" s="242"/>
      <c r="D291" s="232" t="s">
        <v>195</v>
      </c>
      <c r="E291" s="243" t="s">
        <v>1</v>
      </c>
      <c r="F291" s="244" t="s">
        <v>1064</v>
      </c>
      <c r="G291" s="242"/>
      <c r="H291" s="245">
        <v>1142.3520000000001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1" t="s">
        <v>195</v>
      </c>
      <c r="AU291" s="251" t="s">
        <v>81</v>
      </c>
      <c r="AV291" s="14" t="s">
        <v>83</v>
      </c>
      <c r="AW291" s="14" t="s">
        <v>30</v>
      </c>
      <c r="AX291" s="14" t="s">
        <v>81</v>
      </c>
      <c r="AY291" s="251" t="s">
        <v>152</v>
      </c>
    </row>
    <row r="292" s="2" customFormat="1" ht="14.4" customHeight="1">
      <c r="A292" s="39"/>
      <c r="B292" s="40"/>
      <c r="C292" s="217" t="s">
        <v>445</v>
      </c>
      <c r="D292" s="217" t="s">
        <v>153</v>
      </c>
      <c r="E292" s="218" t="s">
        <v>515</v>
      </c>
      <c r="F292" s="219" t="s">
        <v>516</v>
      </c>
      <c r="G292" s="220" t="s">
        <v>193</v>
      </c>
      <c r="H292" s="221">
        <v>656.851</v>
      </c>
      <c r="I292" s="222"/>
      <c r="J292" s="223">
        <f>ROUND(I292*H292,2)</f>
        <v>0</v>
      </c>
      <c r="K292" s="219" t="s">
        <v>160</v>
      </c>
      <c r="L292" s="45"/>
      <c r="M292" s="224" t="s">
        <v>1</v>
      </c>
      <c r="N292" s="225" t="s">
        <v>38</v>
      </c>
      <c r="O292" s="92"/>
      <c r="P292" s="226">
        <f>O292*H292</f>
        <v>0</v>
      </c>
      <c r="Q292" s="226">
        <v>0</v>
      </c>
      <c r="R292" s="226">
        <f>Q292*H292</f>
        <v>0</v>
      </c>
      <c r="S292" s="226">
        <v>0</v>
      </c>
      <c r="T292" s="22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8" t="s">
        <v>157</v>
      </c>
      <c r="AT292" s="228" t="s">
        <v>153</v>
      </c>
      <c r="AU292" s="228" t="s">
        <v>81</v>
      </c>
      <c r="AY292" s="18" t="s">
        <v>152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8" t="s">
        <v>81</v>
      </c>
      <c r="BK292" s="229">
        <f>ROUND(I292*H292,2)</f>
        <v>0</v>
      </c>
      <c r="BL292" s="18" t="s">
        <v>157</v>
      </c>
      <c r="BM292" s="228" t="s">
        <v>1065</v>
      </c>
    </row>
    <row r="293" s="2" customFormat="1" ht="24.15" customHeight="1">
      <c r="A293" s="39"/>
      <c r="B293" s="40"/>
      <c r="C293" s="217" t="s">
        <v>449</v>
      </c>
      <c r="D293" s="217" t="s">
        <v>153</v>
      </c>
      <c r="E293" s="218" t="s">
        <v>519</v>
      </c>
      <c r="F293" s="219" t="s">
        <v>500</v>
      </c>
      <c r="G293" s="220" t="s">
        <v>193</v>
      </c>
      <c r="H293" s="221">
        <v>656.851</v>
      </c>
      <c r="I293" s="222"/>
      <c r="J293" s="223">
        <f>ROUND(I293*H293,2)</f>
        <v>0</v>
      </c>
      <c r="K293" s="219" t="s">
        <v>1</v>
      </c>
      <c r="L293" s="45"/>
      <c r="M293" s="224" t="s">
        <v>1</v>
      </c>
      <c r="N293" s="225" t="s">
        <v>38</v>
      </c>
      <c r="O293" s="92"/>
      <c r="P293" s="226">
        <f>O293*H293</f>
        <v>0</v>
      </c>
      <c r="Q293" s="226">
        <v>0</v>
      </c>
      <c r="R293" s="226">
        <f>Q293*H293</f>
        <v>0</v>
      </c>
      <c r="S293" s="226">
        <v>0</v>
      </c>
      <c r="T293" s="22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8" t="s">
        <v>157</v>
      </c>
      <c r="AT293" s="228" t="s">
        <v>153</v>
      </c>
      <c r="AU293" s="228" t="s">
        <v>81</v>
      </c>
      <c r="AY293" s="18" t="s">
        <v>152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8" t="s">
        <v>81</v>
      </c>
      <c r="BK293" s="229">
        <f>ROUND(I293*H293,2)</f>
        <v>0</v>
      </c>
      <c r="BL293" s="18" t="s">
        <v>157</v>
      </c>
      <c r="BM293" s="228" t="s">
        <v>1066</v>
      </c>
    </row>
    <row r="294" s="13" customFormat="1">
      <c r="A294" s="13"/>
      <c r="B294" s="230"/>
      <c r="C294" s="231"/>
      <c r="D294" s="232" t="s">
        <v>195</v>
      </c>
      <c r="E294" s="233" t="s">
        <v>1</v>
      </c>
      <c r="F294" s="234" t="s">
        <v>521</v>
      </c>
      <c r="G294" s="231"/>
      <c r="H294" s="233" t="s">
        <v>1</v>
      </c>
      <c r="I294" s="235"/>
      <c r="J294" s="231"/>
      <c r="K294" s="231"/>
      <c r="L294" s="236"/>
      <c r="M294" s="237"/>
      <c r="N294" s="238"/>
      <c r="O294" s="238"/>
      <c r="P294" s="238"/>
      <c r="Q294" s="238"/>
      <c r="R294" s="238"/>
      <c r="S294" s="238"/>
      <c r="T294" s="23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0" t="s">
        <v>195</v>
      </c>
      <c r="AU294" s="240" t="s">
        <v>81</v>
      </c>
      <c r="AV294" s="13" t="s">
        <v>81</v>
      </c>
      <c r="AW294" s="13" t="s">
        <v>30</v>
      </c>
      <c r="AX294" s="13" t="s">
        <v>73</v>
      </c>
      <c r="AY294" s="240" t="s">
        <v>152</v>
      </c>
    </row>
    <row r="295" s="14" customFormat="1">
      <c r="A295" s="14"/>
      <c r="B295" s="241"/>
      <c r="C295" s="242"/>
      <c r="D295" s="232" t="s">
        <v>195</v>
      </c>
      <c r="E295" s="243" t="s">
        <v>1</v>
      </c>
      <c r="F295" s="244" t="s">
        <v>1067</v>
      </c>
      <c r="G295" s="242"/>
      <c r="H295" s="245">
        <v>656.851</v>
      </c>
      <c r="I295" s="246"/>
      <c r="J295" s="242"/>
      <c r="K295" s="242"/>
      <c r="L295" s="247"/>
      <c r="M295" s="248"/>
      <c r="N295" s="249"/>
      <c r="O295" s="249"/>
      <c r="P295" s="249"/>
      <c r="Q295" s="249"/>
      <c r="R295" s="249"/>
      <c r="S295" s="249"/>
      <c r="T295" s="25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1" t="s">
        <v>195</v>
      </c>
      <c r="AU295" s="251" t="s">
        <v>81</v>
      </c>
      <c r="AV295" s="14" t="s">
        <v>83</v>
      </c>
      <c r="AW295" s="14" t="s">
        <v>30</v>
      </c>
      <c r="AX295" s="14" t="s">
        <v>81</v>
      </c>
      <c r="AY295" s="251" t="s">
        <v>152</v>
      </c>
    </row>
    <row r="296" s="2" customFormat="1" ht="24.15" customHeight="1">
      <c r="A296" s="39"/>
      <c r="B296" s="40"/>
      <c r="C296" s="217" t="s">
        <v>453</v>
      </c>
      <c r="D296" s="217" t="s">
        <v>153</v>
      </c>
      <c r="E296" s="218" t="s">
        <v>499</v>
      </c>
      <c r="F296" s="219" t="s">
        <v>500</v>
      </c>
      <c r="G296" s="220" t="s">
        <v>193</v>
      </c>
      <c r="H296" s="221">
        <v>656.851</v>
      </c>
      <c r="I296" s="222"/>
      <c r="J296" s="223">
        <f>ROUND(I296*H296,2)</f>
        <v>0</v>
      </c>
      <c r="K296" s="219" t="s">
        <v>1</v>
      </c>
      <c r="L296" s="45"/>
      <c r="M296" s="224" t="s">
        <v>1</v>
      </c>
      <c r="N296" s="225" t="s">
        <v>38</v>
      </c>
      <c r="O296" s="92"/>
      <c r="P296" s="226">
        <f>O296*H296</f>
        <v>0</v>
      </c>
      <c r="Q296" s="226">
        <v>0</v>
      </c>
      <c r="R296" s="226">
        <f>Q296*H296</f>
        <v>0</v>
      </c>
      <c r="S296" s="226">
        <v>0</v>
      </c>
      <c r="T296" s="227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8" t="s">
        <v>157</v>
      </c>
      <c r="AT296" s="228" t="s">
        <v>153</v>
      </c>
      <c r="AU296" s="228" t="s">
        <v>81</v>
      </c>
      <c r="AY296" s="18" t="s">
        <v>152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8" t="s">
        <v>81</v>
      </c>
      <c r="BK296" s="229">
        <f>ROUND(I296*H296,2)</f>
        <v>0</v>
      </c>
      <c r="BL296" s="18" t="s">
        <v>157</v>
      </c>
      <c r="BM296" s="228" t="s">
        <v>1068</v>
      </c>
    </row>
    <row r="297" s="13" customFormat="1">
      <c r="A297" s="13"/>
      <c r="B297" s="230"/>
      <c r="C297" s="231"/>
      <c r="D297" s="232" t="s">
        <v>195</v>
      </c>
      <c r="E297" s="233" t="s">
        <v>1</v>
      </c>
      <c r="F297" s="234" t="s">
        <v>502</v>
      </c>
      <c r="G297" s="231"/>
      <c r="H297" s="233" t="s">
        <v>1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0" t="s">
        <v>195</v>
      </c>
      <c r="AU297" s="240" t="s">
        <v>81</v>
      </c>
      <c r="AV297" s="13" t="s">
        <v>81</v>
      </c>
      <c r="AW297" s="13" t="s">
        <v>30</v>
      </c>
      <c r="AX297" s="13" t="s">
        <v>73</v>
      </c>
      <c r="AY297" s="240" t="s">
        <v>152</v>
      </c>
    </row>
    <row r="298" s="14" customFormat="1">
      <c r="A298" s="14"/>
      <c r="B298" s="241"/>
      <c r="C298" s="242"/>
      <c r="D298" s="232" t="s">
        <v>195</v>
      </c>
      <c r="E298" s="243" t="s">
        <v>1</v>
      </c>
      <c r="F298" s="244" t="s">
        <v>1067</v>
      </c>
      <c r="G298" s="242"/>
      <c r="H298" s="245">
        <v>656.851</v>
      </c>
      <c r="I298" s="246"/>
      <c r="J298" s="242"/>
      <c r="K298" s="242"/>
      <c r="L298" s="247"/>
      <c r="M298" s="248"/>
      <c r="N298" s="249"/>
      <c r="O298" s="249"/>
      <c r="P298" s="249"/>
      <c r="Q298" s="249"/>
      <c r="R298" s="249"/>
      <c r="S298" s="249"/>
      <c r="T298" s="25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1" t="s">
        <v>195</v>
      </c>
      <c r="AU298" s="251" t="s">
        <v>81</v>
      </c>
      <c r="AV298" s="14" t="s">
        <v>83</v>
      </c>
      <c r="AW298" s="14" t="s">
        <v>30</v>
      </c>
      <c r="AX298" s="14" t="s">
        <v>81</v>
      </c>
      <c r="AY298" s="251" t="s">
        <v>152</v>
      </c>
    </row>
    <row r="299" s="2" customFormat="1" ht="24.15" customHeight="1">
      <c r="A299" s="39"/>
      <c r="B299" s="40"/>
      <c r="C299" s="217" t="s">
        <v>298</v>
      </c>
      <c r="D299" s="217" t="s">
        <v>153</v>
      </c>
      <c r="E299" s="218" t="s">
        <v>523</v>
      </c>
      <c r="F299" s="219" t="s">
        <v>524</v>
      </c>
      <c r="G299" s="220" t="s">
        <v>193</v>
      </c>
      <c r="H299" s="221">
        <v>656.851</v>
      </c>
      <c r="I299" s="222"/>
      <c r="J299" s="223">
        <f>ROUND(I299*H299,2)</f>
        <v>0</v>
      </c>
      <c r="K299" s="219" t="s">
        <v>1</v>
      </c>
      <c r="L299" s="45"/>
      <c r="M299" s="224" t="s">
        <v>1</v>
      </c>
      <c r="N299" s="225" t="s">
        <v>38</v>
      </c>
      <c r="O299" s="92"/>
      <c r="P299" s="226">
        <f>O299*H299</f>
        <v>0</v>
      </c>
      <c r="Q299" s="226">
        <v>0</v>
      </c>
      <c r="R299" s="226">
        <f>Q299*H299</f>
        <v>0</v>
      </c>
      <c r="S299" s="226">
        <v>0</v>
      </c>
      <c r="T299" s="22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8" t="s">
        <v>157</v>
      </c>
      <c r="AT299" s="228" t="s">
        <v>153</v>
      </c>
      <c r="AU299" s="228" t="s">
        <v>81</v>
      </c>
      <c r="AY299" s="18" t="s">
        <v>152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8" t="s">
        <v>81</v>
      </c>
      <c r="BK299" s="229">
        <f>ROUND(I299*H299,2)</f>
        <v>0</v>
      </c>
      <c r="BL299" s="18" t="s">
        <v>157</v>
      </c>
      <c r="BM299" s="228" t="s">
        <v>507</v>
      </c>
    </row>
    <row r="300" s="13" customFormat="1">
      <c r="A300" s="13"/>
      <c r="B300" s="230"/>
      <c r="C300" s="231"/>
      <c r="D300" s="232" t="s">
        <v>195</v>
      </c>
      <c r="E300" s="233" t="s">
        <v>1</v>
      </c>
      <c r="F300" s="234" t="s">
        <v>526</v>
      </c>
      <c r="G300" s="231"/>
      <c r="H300" s="233" t="s">
        <v>1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0" t="s">
        <v>195</v>
      </c>
      <c r="AU300" s="240" t="s">
        <v>81</v>
      </c>
      <c r="AV300" s="13" t="s">
        <v>81</v>
      </c>
      <c r="AW300" s="13" t="s">
        <v>30</v>
      </c>
      <c r="AX300" s="13" t="s">
        <v>73</v>
      </c>
      <c r="AY300" s="240" t="s">
        <v>152</v>
      </c>
    </row>
    <row r="301" s="14" customFormat="1">
      <c r="A301" s="14"/>
      <c r="B301" s="241"/>
      <c r="C301" s="242"/>
      <c r="D301" s="232" t="s">
        <v>195</v>
      </c>
      <c r="E301" s="243" t="s">
        <v>1</v>
      </c>
      <c r="F301" s="244" t="s">
        <v>1067</v>
      </c>
      <c r="G301" s="242"/>
      <c r="H301" s="245">
        <v>656.851</v>
      </c>
      <c r="I301" s="246"/>
      <c r="J301" s="242"/>
      <c r="K301" s="242"/>
      <c r="L301" s="247"/>
      <c r="M301" s="248"/>
      <c r="N301" s="249"/>
      <c r="O301" s="249"/>
      <c r="P301" s="249"/>
      <c r="Q301" s="249"/>
      <c r="R301" s="249"/>
      <c r="S301" s="249"/>
      <c r="T301" s="25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1" t="s">
        <v>195</v>
      </c>
      <c r="AU301" s="251" t="s">
        <v>81</v>
      </c>
      <c r="AV301" s="14" t="s">
        <v>83</v>
      </c>
      <c r="AW301" s="14" t="s">
        <v>30</v>
      </c>
      <c r="AX301" s="14" t="s">
        <v>81</v>
      </c>
      <c r="AY301" s="251" t="s">
        <v>152</v>
      </c>
    </row>
    <row r="302" s="2" customFormat="1" ht="14.4" customHeight="1">
      <c r="A302" s="39"/>
      <c r="B302" s="40"/>
      <c r="C302" s="217" t="s">
        <v>460</v>
      </c>
      <c r="D302" s="217" t="s">
        <v>153</v>
      </c>
      <c r="E302" s="218" t="s">
        <v>528</v>
      </c>
      <c r="F302" s="219" t="s">
        <v>529</v>
      </c>
      <c r="G302" s="220" t="s">
        <v>202</v>
      </c>
      <c r="H302" s="221">
        <v>67.5</v>
      </c>
      <c r="I302" s="222"/>
      <c r="J302" s="223">
        <f>ROUND(I302*H302,2)</f>
        <v>0</v>
      </c>
      <c r="K302" s="219" t="s">
        <v>1</v>
      </c>
      <c r="L302" s="45"/>
      <c r="M302" s="224" t="s">
        <v>1</v>
      </c>
      <c r="N302" s="225" t="s">
        <v>38</v>
      </c>
      <c r="O302" s="92"/>
      <c r="P302" s="226">
        <f>O302*H302</f>
        <v>0</v>
      </c>
      <c r="Q302" s="226">
        <v>0</v>
      </c>
      <c r="R302" s="226">
        <f>Q302*H302</f>
        <v>0</v>
      </c>
      <c r="S302" s="226">
        <v>0</v>
      </c>
      <c r="T302" s="227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8" t="s">
        <v>157</v>
      </c>
      <c r="AT302" s="228" t="s">
        <v>153</v>
      </c>
      <c r="AU302" s="228" t="s">
        <v>81</v>
      </c>
      <c r="AY302" s="18" t="s">
        <v>152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18" t="s">
        <v>81</v>
      </c>
      <c r="BK302" s="229">
        <f>ROUND(I302*H302,2)</f>
        <v>0</v>
      </c>
      <c r="BL302" s="18" t="s">
        <v>157</v>
      </c>
      <c r="BM302" s="228" t="s">
        <v>1069</v>
      </c>
    </row>
    <row r="303" s="14" customFormat="1">
      <c r="A303" s="14"/>
      <c r="B303" s="241"/>
      <c r="C303" s="242"/>
      <c r="D303" s="232" t="s">
        <v>195</v>
      </c>
      <c r="E303" s="243" t="s">
        <v>1</v>
      </c>
      <c r="F303" s="244" t="s">
        <v>1070</v>
      </c>
      <c r="G303" s="242"/>
      <c r="H303" s="245">
        <v>67.5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1" t="s">
        <v>195</v>
      </c>
      <c r="AU303" s="251" t="s">
        <v>81</v>
      </c>
      <c r="AV303" s="14" t="s">
        <v>83</v>
      </c>
      <c r="AW303" s="14" t="s">
        <v>30</v>
      </c>
      <c r="AX303" s="14" t="s">
        <v>81</v>
      </c>
      <c r="AY303" s="251" t="s">
        <v>152</v>
      </c>
    </row>
    <row r="304" s="2" customFormat="1" ht="14.4" customHeight="1">
      <c r="A304" s="39"/>
      <c r="B304" s="40"/>
      <c r="C304" s="217" t="s">
        <v>464</v>
      </c>
      <c r="D304" s="217" t="s">
        <v>153</v>
      </c>
      <c r="E304" s="218" t="s">
        <v>1071</v>
      </c>
      <c r="F304" s="219" t="s">
        <v>533</v>
      </c>
      <c r="G304" s="220" t="s">
        <v>193</v>
      </c>
      <c r="H304" s="221">
        <v>33.75</v>
      </c>
      <c r="I304" s="222"/>
      <c r="J304" s="223">
        <f>ROUND(I304*H304,2)</f>
        <v>0</v>
      </c>
      <c r="K304" s="219" t="s">
        <v>1</v>
      </c>
      <c r="L304" s="45"/>
      <c r="M304" s="224" t="s">
        <v>1</v>
      </c>
      <c r="N304" s="225" t="s">
        <v>38</v>
      </c>
      <c r="O304" s="92"/>
      <c r="P304" s="226">
        <f>O304*H304</f>
        <v>0</v>
      </c>
      <c r="Q304" s="226">
        <v>0</v>
      </c>
      <c r="R304" s="226">
        <f>Q304*H304</f>
        <v>0</v>
      </c>
      <c r="S304" s="226">
        <v>0</v>
      </c>
      <c r="T304" s="22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8" t="s">
        <v>157</v>
      </c>
      <c r="AT304" s="228" t="s">
        <v>153</v>
      </c>
      <c r="AU304" s="228" t="s">
        <v>81</v>
      </c>
      <c r="AY304" s="18" t="s">
        <v>152</v>
      </c>
      <c r="BE304" s="229">
        <f>IF(N304="základní",J304,0)</f>
        <v>0</v>
      </c>
      <c r="BF304" s="229">
        <f>IF(N304="snížená",J304,0)</f>
        <v>0</v>
      </c>
      <c r="BG304" s="229">
        <f>IF(N304="zákl. přenesená",J304,0)</f>
        <v>0</v>
      </c>
      <c r="BH304" s="229">
        <f>IF(N304="sníž. přenesená",J304,0)</f>
        <v>0</v>
      </c>
      <c r="BI304" s="229">
        <f>IF(N304="nulová",J304,0)</f>
        <v>0</v>
      </c>
      <c r="BJ304" s="18" t="s">
        <v>81</v>
      </c>
      <c r="BK304" s="229">
        <f>ROUND(I304*H304,2)</f>
        <v>0</v>
      </c>
      <c r="BL304" s="18" t="s">
        <v>157</v>
      </c>
      <c r="BM304" s="228" t="s">
        <v>1072</v>
      </c>
    </row>
    <row r="305" s="14" customFormat="1">
      <c r="A305" s="14"/>
      <c r="B305" s="241"/>
      <c r="C305" s="242"/>
      <c r="D305" s="232" t="s">
        <v>195</v>
      </c>
      <c r="E305" s="243" t="s">
        <v>1</v>
      </c>
      <c r="F305" s="244" t="s">
        <v>1073</v>
      </c>
      <c r="G305" s="242"/>
      <c r="H305" s="245">
        <v>33.75</v>
      </c>
      <c r="I305" s="246"/>
      <c r="J305" s="242"/>
      <c r="K305" s="242"/>
      <c r="L305" s="247"/>
      <c r="M305" s="248"/>
      <c r="N305" s="249"/>
      <c r="O305" s="249"/>
      <c r="P305" s="249"/>
      <c r="Q305" s="249"/>
      <c r="R305" s="249"/>
      <c r="S305" s="249"/>
      <c r="T305" s="25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1" t="s">
        <v>195</v>
      </c>
      <c r="AU305" s="251" t="s">
        <v>81</v>
      </c>
      <c r="AV305" s="14" t="s">
        <v>83</v>
      </c>
      <c r="AW305" s="14" t="s">
        <v>30</v>
      </c>
      <c r="AX305" s="14" t="s">
        <v>81</v>
      </c>
      <c r="AY305" s="251" t="s">
        <v>152</v>
      </c>
    </row>
    <row r="306" s="2" customFormat="1" ht="14.4" customHeight="1">
      <c r="A306" s="39"/>
      <c r="B306" s="40"/>
      <c r="C306" s="217" t="s">
        <v>468</v>
      </c>
      <c r="D306" s="217" t="s">
        <v>153</v>
      </c>
      <c r="E306" s="218" t="s">
        <v>1074</v>
      </c>
      <c r="F306" s="219" t="s">
        <v>1075</v>
      </c>
      <c r="G306" s="220" t="s">
        <v>539</v>
      </c>
      <c r="H306" s="263"/>
      <c r="I306" s="222"/>
      <c r="J306" s="223">
        <f>ROUND(I306*H306,2)</f>
        <v>0</v>
      </c>
      <c r="K306" s="219" t="s">
        <v>160</v>
      </c>
      <c r="L306" s="45"/>
      <c r="M306" s="224" t="s">
        <v>1</v>
      </c>
      <c r="N306" s="225" t="s">
        <v>38</v>
      </c>
      <c r="O306" s="92"/>
      <c r="P306" s="226">
        <f>O306*H306</f>
        <v>0</v>
      </c>
      <c r="Q306" s="226">
        <v>0</v>
      </c>
      <c r="R306" s="226">
        <f>Q306*H306</f>
        <v>0</v>
      </c>
      <c r="S306" s="226">
        <v>0</v>
      </c>
      <c r="T306" s="227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8" t="s">
        <v>157</v>
      </c>
      <c r="AT306" s="228" t="s">
        <v>153</v>
      </c>
      <c r="AU306" s="228" t="s">
        <v>81</v>
      </c>
      <c r="AY306" s="18" t="s">
        <v>152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8" t="s">
        <v>81</v>
      </c>
      <c r="BK306" s="229">
        <f>ROUND(I306*H306,2)</f>
        <v>0</v>
      </c>
      <c r="BL306" s="18" t="s">
        <v>157</v>
      </c>
      <c r="BM306" s="228" t="s">
        <v>1076</v>
      </c>
    </row>
    <row r="307" s="12" customFormat="1" ht="25.92" customHeight="1">
      <c r="A307" s="12"/>
      <c r="B307" s="203"/>
      <c r="C307" s="204"/>
      <c r="D307" s="205" t="s">
        <v>72</v>
      </c>
      <c r="E307" s="206" t="s">
        <v>713</v>
      </c>
      <c r="F307" s="206" t="s">
        <v>542</v>
      </c>
      <c r="G307" s="204"/>
      <c r="H307" s="204"/>
      <c r="I307" s="207"/>
      <c r="J307" s="208">
        <f>BK307</f>
        <v>0</v>
      </c>
      <c r="K307" s="204"/>
      <c r="L307" s="209"/>
      <c r="M307" s="210"/>
      <c r="N307" s="211"/>
      <c r="O307" s="211"/>
      <c r="P307" s="212">
        <f>SUM(P308:P329)</f>
        <v>0</v>
      </c>
      <c r="Q307" s="211"/>
      <c r="R307" s="212">
        <f>SUM(R308:R329)</f>
        <v>0</v>
      </c>
      <c r="S307" s="211"/>
      <c r="T307" s="213">
        <f>SUM(T308:T329)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4" t="s">
        <v>81</v>
      </c>
      <c r="AT307" s="215" t="s">
        <v>72</v>
      </c>
      <c r="AU307" s="215" t="s">
        <v>73</v>
      </c>
      <c r="AY307" s="214" t="s">
        <v>152</v>
      </c>
      <c r="BK307" s="216">
        <f>SUM(BK308:BK329)</f>
        <v>0</v>
      </c>
    </row>
    <row r="308" s="2" customFormat="1" ht="24.15" customHeight="1">
      <c r="A308" s="39"/>
      <c r="B308" s="40"/>
      <c r="C308" s="217" t="s">
        <v>472</v>
      </c>
      <c r="D308" s="217" t="s">
        <v>153</v>
      </c>
      <c r="E308" s="218" t="s">
        <v>543</v>
      </c>
      <c r="F308" s="219" t="s">
        <v>544</v>
      </c>
      <c r="G308" s="220" t="s">
        <v>175</v>
      </c>
      <c r="H308" s="221">
        <v>1313.682</v>
      </c>
      <c r="I308" s="222"/>
      <c r="J308" s="223">
        <f>ROUND(I308*H308,2)</f>
        <v>0</v>
      </c>
      <c r="K308" s="219" t="s">
        <v>160</v>
      </c>
      <c r="L308" s="45"/>
      <c r="M308" s="224" t="s">
        <v>1</v>
      </c>
      <c r="N308" s="225" t="s">
        <v>38</v>
      </c>
      <c r="O308" s="92"/>
      <c r="P308" s="226">
        <f>O308*H308</f>
        <v>0</v>
      </c>
      <c r="Q308" s="226">
        <v>0</v>
      </c>
      <c r="R308" s="226">
        <f>Q308*H308</f>
        <v>0</v>
      </c>
      <c r="S308" s="226">
        <v>0</v>
      </c>
      <c r="T308" s="227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8" t="s">
        <v>176</v>
      </c>
      <c r="AT308" s="228" t="s">
        <v>153</v>
      </c>
      <c r="AU308" s="228" t="s">
        <v>81</v>
      </c>
      <c r="AY308" s="18" t="s">
        <v>152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8" t="s">
        <v>81</v>
      </c>
      <c r="BK308" s="229">
        <f>ROUND(I308*H308,2)</f>
        <v>0</v>
      </c>
      <c r="BL308" s="18" t="s">
        <v>176</v>
      </c>
      <c r="BM308" s="228" t="s">
        <v>1077</v>
      </c>
    </row>
    <row r="309" s="14" customFormat="1">
      <c r="A309" s="14"/>
      <c r="B309" s="241"/>
      <c r="C309" s="242"/>
      <c r="D309" s="232" t="s">
        <v>195</v>
      </c>
      <c r="E309" s="243" t="s">
        <v>1</v>
      </c>
      <c r="F309" s="244" t="s">
        <v>1078</v>
      </c>
      <c r="G309" s="242"/>
      <c r="H309" s="245">
        <v>1313.682</v>
      </c>
      <c r="I309" s="246"/>
      <c r="J309" s="242"/>
      <c r="K309" s="242"/>
      <c r="L309" s="247"/>
      <c r="M309" s="248"/>
      <c r="N309" s="249"/>
      <c r="O309" s="249"/>
      <c r="P309" s="249"/>
      <c r="Q309" s="249"/>
      <c r="R309" s="249"/>
      <c r="S309" s="249"/>
      <c r="T309" s="25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1" t="s">
        <v>195</v>
      </c>
      <c r="AU309" s="251" t="s">
        <v>81</v>
      </c>
      <c r="AV309" s="14" t="s">
        <v>83</v>
      </c>
      <c r="AW309" s="14" t="s">
        <v>30</v>
      </c>
      <c r="AX309" s="14" t="s">
        <v>81</v>
      </c>
      <c r="AY309" s="251" t="s">
        <v>152</v>
      </c>
    </row>
    <row r="310" s="2" customFormat="1" ht="24.15" customHeight="1">
      <c r="A310" s="39"/>
      <c r="B310" s="40"/>
      <c r="C310" s="217" t="s">
        <v>476</v>
      </c>
      <c r="D310" s="217" t="s">
        <v>153</v>
      </c>
      <c r="E310" s="218" t="s">
        <v>547</v>
      </c>
      <c r="F310" s="219" t="s">
        <v>1079</v>
      </c>
      <c r="G310" s="220" t="s">
        <v>193</v>
      </c>
      <c r="H310" s="221">
        <v>1445.05</v>
      </c>
      <c r="I310" s="222"/>
      <c r="J310" s="223">
        <f>ROUND(I310*H310,2)</f>
        <v>0</v>
      </c>
      <c r="K310" s="219" t="s">
        <v>1</v>
      </c>
      <c r="L310" s="45"/>
      <c r="M310" s="224" t="s">
        <v>1</v>
      </c>
      <c r="N310" s="225" t="s">
        <v>38</v>
      </c>
      <c r="O310" s="92"/>
      <c r="P310" s="226">
        <f>O310*H310</f>
        <v>0</v>
      </c>
      <c r="Q310" s="226">
        <v>0</v>
      </c>
      <c r="R310" s="226">
        <f>Q310*H310</f>
        <v>0</v>
      </c>
      <c r="S310" s="226">
        <v>0</v>
      </c>
      <c r="T310" s="22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8" t="s">
        <v>157</v>
      </c>
      <c r="AT310" s="228" t="s">
        <v>153</v>
      </c>
      <c r="AU310" s="228" t="s">
        <v>81</v>
      </c>
      <c r="AY310" s="18" t="s">
        <v>152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8" t="s">
        <v>81</v>
      </c>
      <c r="BK310" s="229">
        <f>ROUND(I310*H310,2)</f>
        <v>0</v>
      </c>
      <c r="BL310" s="18" t="s">
        <v>157</v>
      </c>
      <c r="BM310" s="228" t="s">
        <v>1080</v>
      </c>
    </row>
    <row r="311" s="14" customFormat="1">
      <c r="A311" s="14"/>
      <c r="B311" s="241"/>
      <c r="C311" s="242"/>
      <c r="D311" s="232" t="s">
        <v>195</v>
      </c>
      <c r="E311" s="243" t="s">
        <v>1</v>
      </c>
      <c r="F311" s="244" t="s">
        <v>1081</v>
      </c>
      <c r="G311" s="242"/>
      <c r="H311" s="245">
        <v>1445.05</v>
      </c>
      <c r="I311" s="246"/>
      <c r="J311" s="242"/>
      <c r="K311" s="242"/>
      <c r="L311" s="247"/>
      <c r="M311" s="248"/>
      <c r="N311" s="249"/>
      <c r="O311" s="249"/>
      <c r="P311" s="249"/>
      <c r="Q311" s="249"/>
      <c r="R311" s="249"/>
      <c r="S311" s="249"/>
      <c r="T311" s="25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1" t="s">
        <v>195</v>
      </c>
      <c r="AU311" s="251" t="s">
        <v>81</v>
      </c>
      <c r="AV311" s="14" t="s">
        <v>83</v>
      </c>
      <c r="AW311" s="14" t="s">
        <v>30</v>
      </c>
      <c r="AX311" s="14" t="s">
        <v>81</v>
      </c>
      <c r="AY311" s="251" t="s">
        <v>152</v>
      </c>
    </row>
    <row r="312" s="2" customFormat="1" ht="14.4" customHeight="1">
      <c r="A312" s="39"/>
      <c r="B312" s="40"/>
      <c r="C312" s="217" t="s">
        <v>480</v>
      </c>
      <c r="D312" s="217" t="s">
        <v>153</v>
      </c>
      <c r="E312" s="218" t="s">
        <v>552</v>
      </c>
      <c r="F312" s="219" t="s">
        <v>553</v>
      </c>
      <c r="G312" s="220" t="s">
        <v>193</v>
      </c>
      <c r="H312" s="221">
        <v>46.914000000000001</v>
      </c>
      <c r="I312" s="222"/>
      <c r="J312" s="223">
        <f>ROUND(I312*H312,2)</f>
        <v>0</v>
      </c>
      <c r="K312" s="219" t="s">
        <v>160</v>
      </c>
      <c r="L312" s="45"/>
      <c r="M312" s="224" t="s">
        <v>1</v>
      </c>
      <c r="N312" s="225" t="s">
        <v>38</v>
      </c>
      <c r="O312" s="92"/>
      <c r="P312" s="226">
        <f>O312*H312</f>
        <v>0</v>
      </c>
      <c r="Q312" s="226">
        <v>0</v>
      </c>
      <c r="R312" s="226">
        <f>Q312*H312</f>
        <v>0</v>
      </c>
      <c r="S312" s="226">
        <v>0</v>
      </c>
      <c r="T312" s="227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8" t="s">
        <v>157</v>
      </c>
      <c r="AT312" s="228" t="s">
        <v>153</v>
      </c>
      <c r="AU312" s="228" t="s">
        <v>81</v>
      </c>
      <c r="AY312" s="18" t="s">
        <v>152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8" t="s">
        <v>81</v>
      </c>
      <c r="BK312" s="229">
        <f>ROUND(I312*H312,2)</f>
        <v>0</v>
      </c>
      <c r="BL312" s="18" t="s">
        <v>157</v>
      </c>
      <c r="BM312" s="228" t="s">
        <v>1082</v>
      </c>
    </row>
    <row r="313" s="14" customFormat="1">
      <c r="A313" s="14"/>
      <c r="B313" s="241"/>
      <c r="C313" s="242"/>
      <c r="D313" s="232" t="s">
        <v>195</v>
      </c>
      <c r="E313" s="243" t="s">
        <v>1</v>
      </c>
      <c r="F313" s="244" t="s">
        <v>1083</v>
      </c>
      <c r="G313" s="242"/>
      <c r="H313" s="245">
        <v>10.388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1" t="s">
        <v>195</v>
      </c>
      <c r="AU313" s="251" t="s">
        <v>81</v>
      </c>
      <c r="AV313" s="14" t="s">
        <v>83</v>
      </c>
      <c r="AW313" s="14" t="s">
        <v>30</v>
      </c>
      <c r="AX313" s="14" t="s">
        <v>73</v>
      </c>
      <c r="AY313" s="251" t="s">
        <v>152</v>
      </c>
    </row>
    <row r="314" s="14" customFormat="1">
      <c r="A314" s="14"/>
      <c r="B314" s="241"/>
      <c r="C314" s="242"/>
      <c r="D314" s="232" t="s">
        <v>195</v>
      </c>
      <c r="E314" s="243" t="s">
        <v>1</v>
      </c>
      <c r="F314" s="244" t="s">
        <v>1084</v>
      </c>
      <c r="G314" s="242"/>
      <c r="H314" s="245">
        <v>13.984</v>
      </c>
      <c r="I314" s="246"/>
      <c r="J314" s="242"/>
      <c r="K314" s="242"/>
      <c r="L314" s="247"/>
      <c r="M314" s="248"/>
      <c r="N314" s="249"/>
      <c r="O314" s="249"/>
      <c r="P314" s="249"/>
      <c r="Q314" s="249"/>
      <c r="R314" s="249"/>
      <c r="S314" s="249"/>
      <c r="T314" s="25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1" t="s">
        <v>195</v>
      </c>
      <c r="AU314" s="251" t="s">
        <v>81</v>
      </c>
      <c r="AV314" s="14" t="s">
        <v>83</v>
      </c>
      <c r="AW314" s="14" t="s">
        <v>30</v>
      </c>
      <c r="AX314" s="14" t="s">
        <v>73</v>
      </c>
      <c r="AY314" s="251" t="s">
        <v>152</v>
      </c>
    </row>
    <row r="315" s="14" customFormat="1">
      <c r="A315" s="14"/>
      <c r="B315" s="241"/>
      <c r="C315" s="242"/>
      <c r="D315" s="232" t="s">
        <v>195</v>
      </c>
      <c r="E315" s="243" t="s">
        <v>1</v>
      </c>
      <c r="F315" s="244" t="s">
        <v>1085</v>
      </c>
      <c r="G315" s="242"/>
      <c r="H315" s="245">
        <v>8.5649999999999995</v>
      </c>
      <c r="I315" s="246"/>
      <c r="J315" s="242"/>
      <c r="K315" s="242"/>
      <c r="L315" s="247"/>
      <c r="M315" s="248"/>
      <c r="N315" s="249"/>
      <c r="O315" s="249"/>
      <c r="P315" s="249"/>
      <c r="Q315" s="249"/>
      <c r="R315" s="249"/>
      <c r="S315" s="249"/>
      <c r="T315" s="25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1" t="s">
        <v>195</v>
      </c>
      <c r="AU315" s="251" t="s">
        <v>81</v>
      </c>
      <c r="AV315" s="14" t="s">
        <v>83</v>
      </c>
      <c r="AW315" s="14" t="s">
        <v>30</v>
      </c>
      <c r="AX315" s="14" t="s">
        <v>73</v>
      </c>
      <c r="AY315" s="251" t="s">
        <v>152</v>
      </c>
    </row>
    <row r="316" s="14" customFormat="1">
      <c r="A316" s="14"/>
      <c r="B316" s="241"/>
      <c r="C316" s="242"/>
      <c r="D316" s="232" t="s">
        <v>195</v>
      </c>
      <c r="E316" s="243" t="s">
        <v>1</v>
      </c>
      <c r="F316" s="244" t="s">
        <v>1086</v>
      </c>
      <c r="G316" s="242"/>
      <c r="H316" s="245">
        <v>13.977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1" t="s">
        <v>195</v>
      </c>
      <c r="AU316" s="251" t="s">
        <v>81</v>
      </c>
      <c r="AV316" s="14" t="s">
        <v>83</v>
      </c>
      <c r="AW316" s="14" t="s">
        <v>30</v>
      </c>
      <c r="AX316" s="14" t="s">
        <v>73</v>
      </c>
      <c r="AY316" s="251" t="s">
        <v>152</v>
      </c>
    </row>
    <row r="317" s="15" customFormat="1">
      <c r="A317" s="15"/>
      <c r="B317" s="252"/>
      <c r="C317" s="253"/>
      <c r="D317" s="232" t="s">
        <v>195</v>
      </c>
      <c r="E317" s="254" t="s">
        <v>1</v>
      </c>
      <c r="F317" s="255" t="s">
        <v>218</v>
      </c>
      <c r="G317" s="253"/>
      <c r="H317" s="256">
        <v>46.914000000000001</v>
      </c>
      <c r="I317" s="257"/>
      <c r="J317" s="253"/>
      <c r="K317" s="253"/>
      <c r="L317" s="258"/>
      <c r="M317" s="259"/>
      <c r="N317" s="260"/>
      <c r="O317" s="260"/>
      <c r="P317" s="260"/>
      <c r="Q317" s="260"/>
      <c r="R317" s="260"/>
      <c r="S317" s="260"/>
      <c r="T317" s="261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2" t="s">
        <v>195</v>
      </c>
      <c r="AU317" s="262" t="s">
        <v>81</v>
      </c>
      <c r="AV317" s="15" t="s">
        <v>157</v>
      </c>
      <c r="AW317" s="15" t="s">
        <v>30</v>
      </c>
      <c r="AX317" s="15" t="s">
        <v>81</v>
      </c>
      <c r="AY317" s="262" t="s">
        <v>152</v>
      </c>
    </row>
    <row r="318" s="2" customFormat="1" ht="24.15" customHeight="1">
      <c r="A318" s="39"/>
      <c r="B318" s="40"/>
      <c r="C318" s="217" t="s">
        <v>487</v>
      </c>
      <c r="D318" s="217" t="s">
        <v>153</v>
      </c>
      <c r="E318" s="218" t="s">
        <v>1087</v>
      </c>
      <c r="F318" s="219" t="s">
        <v>557</v>
      </c>
      <c r="G318" s="220" t="s">
        <v>193</v>
      </c>
      <c r="H318" s="221">
        <v>47.851999999999997</v>
      </c>
      <c r="I318" s="222"/>
      <c r="J318" s="223">
        <f>ROUND(I318*H318,2)</f>
        <v>0</v>
      </c>
      <c r="K318" s="219" t="s">
        <v>1</v>
      </c>
      <c r="L318" s="45"/>
      <c r="M318" s="224" t="s">
        <v>1</v>
      </c>
      <c r="N318" s="225" t="s">
        <v>38</v>
      </c>
      <c r="O318" s="92"/>
      <c r="P318" s="226">
        <f>O318*H318</f>
        <v>0</v>
      </c>
      <c r="Q318" s="226">
        <v>0</v>
      </c>
      <c r="R318" s="226">
        <f>Q318*H318</f>
        <v>0</v>
      </c>
      <c r="S318" s="226">
        <v>0</v>
      </c>
      <c r="T318" s="227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8" t="s">
        <v>157</v>
      </c>
      <c r="AT318" s="228" t="s">
        <v>153</v>
      </c>
      <c r="AU318" s="228" t="s">
        <v>81</v>
      </c>
      <c r="AY318" s="18" t="s">
        <v>152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18" t="s">
        <v>81</v>
      </c>
      <c r="BK318" s="229">
        <f>ROUND(I318*H318,2)</f>
        <v>0</v>
      </c>
      <c r="BL318" s="18" t="s">
        <v>157</v>
      </c>
      <c r="BM318" s="228" t="s">
        <v>1088</v>
      </c>
    </row>
    <row r="319" s="14" customFormat="1">
      <c r="A319" s="14"/>
      <c r="B319" s="241"/>
      <c r="C319" s="242"/>
      <c r="D319" s="232" t="s">
        <v>195</v>
      </c>
      <c r="E319" s="243" t="s">
        <v>1</v>
      </c>
      <c r="F319" s="244" t="s">
        <v>1089</v>
      </c>
      <c r="G319" s="242"/>
      <c r="H319" s="245">
        <v>47.851999999999997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1" t="s">
        <v>195</v>
      </c>
      <c r="AU319" s="251" t="s">
        <v>81</v>
      </c>
      <c r="AV319" s="14" t="s">
        <v>83</v>
      </c>
      <c r="AW319" s="14" t="s">
        <v>30</v>
      </c>
      <c r="AX319" s="14" t="s">
        <v>81</v>
      </c>
      <c r="AY319" s="251" t="s">
        <v>152</v>
      </c>
    </row>
    <row r="320" s="2" customFormat="1" ht="14.4" customHeight="1">
      <c r="A320" s="39"/>
      <c r="B320" s="40"/>
      <c r="C320" s="217" t="s">
        <v>498</v>
      </c>
      <c r="D320" s="217" t="s">
        <v>153</v>
      </c>
      <c r="E320" s="218" t="s">
        <v>561</v>
      </c>
      <c r="F320" s="219" t="s">
        <v>562</v>
      </c>
      <c r="G320" s="220" t="s">
        <v>193</v>
      </c>
      <c r="H320" s="221">
        <v>39</v>
      </c>
      <c r="I320" s="222"/>
      <c r="J320" s="223">
        <f>ROUND(I320*H320,2)</f>
        <v>0</v>
      </c>
      <c r="K320" s="219" t="s">
        <v>1</v>
      </c>
      <c r="L320" s="45"/>
      <c r="M320" s="224" t="s">
        <v>1</v>
      </c>
      <c r="N320" s="225" t="s">
        <v>38</v>
      </c>
      <c r="O320" s="92"/>
      <c r="P320" s="226">
        <f>O320*H320</f>
        <v>0</v>
      </c>
      <c r="Q320" s="226">
        <v>0</v>
      </c>
      <c r="R320" s="226">
        <f>Q320*H320</f>
        <v>0</v>
      </c>
      <c r="S320" s="226">
        <v>0</v>
      </c>
      <c r="T320" s="227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8" t="s">
        <v>157</v>
      </c>
      <c r="AT320" s="228" t="s">
        <v>153</v>
      </c>
      <c r="AU320" s="228" t="s">
        <v>81</v>
      </c>
      <c r="AY320" s="18" t="s">
        <v>152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18" t="s">
        <v>81</v>
      </c>
      <c r="BK320" s="229">
        <f>ROUND(I320*H320,2)</f>
        <v>0</v>
      </c>
      <c r="BL320" s="18" t="s">
        <v>157</v>
      </c>
      <c r="BM320" s="228" t="s">
        <v>1090</v>
      </c>
    </row>
    <row r="321" s="14" customFormat="1">
      <c r="A321" s="14"/>
      <c r="B321" s="241"/>
      <c r="C321" s="242"/>
      <c r="D321" s="232" t="s">
        <v>195</v>
      </c>
      <c r="E321" s="243" t="s">
        <v>1</v>
      </c>
      <c r="F321" s="244" t="s">
        <v>1091</v>
      </c>
      <c r="G321" s="242"/>
      <c r="H321" s="245">
        <v>35.700000000000003</v>
      </c>
      <c r="I321" s="246"/>
      <c r="J321" s="242"/>
      <c r="K321" s="242"/>
      <c r="L321" s="247"/>
      <c r="M321" s="248"/>
      <c r="N321" s="249"/>
      <c r="O321" s="249"/>
      <c r="P321" s="249"/>
      <c r="Q321" s="249"/>
      <c r="R321" s="249"/>
      <c r="S321" s="249"/>
      <c r="T321" s="25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1" t="s">
        <v>195</v>
      </c>
      <c r="AU321" s="251" t="s">
        <v>81</v>
      </c>
      <c r="AV321" s="14" t="s">
        <v>83</v>
      </c>
      <c r="AW321" s="14" t="s">
        <v>30</v>
      </c>
      <c r="AX321" s="14" t="s">
        <v>73</v>
      </c>
      <c r="AY321" s="251" t="s">
        <v>152</v>
      </c>
    </row>
    <row r="322" s="14" customFormat="1">
      <c r="A322" s="14"/>
      <c r="B322" s="241"/>
      <c r="C322" s="242"/>
      <c r="D322" s="232" t="s">
        <v>195</v>
      </c>
      <c r="E322" s="243" t="s">
        <v>1</v>
      </c>
      <c r="F322" s="244" t="s">
        <v>1092</v>
      </c>
      <c r="G322" s="242"/>
      <c r="H322" s="245">
        <v>3.2999999999999998</v>
      </c>
      <c r="I322" s="246"/>
      <c r="J322" s="242"/>
      <c r="K322" s="242"/>
      <c r="L322" s="247"/>
      <c r="M322" s="248"/>
      <c r="N322" s="249"/>
      <c r="O322" s="249"/>
      <c r="P322" s="249"/>
      <c r="Q322" s="249"/>
      <c r="R322" s="249"/>
      <c r="S322" s="249"/>
      <c r="T322" s="25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1" t="s">
        <v>195</v>
      </c>
      <c r="AU322" s="251" t="s">
        <v>81</v>
      </c>
      <c r="AV322" s="14" t="s">
        <v>83</v>
      </c>
      <c r="AW322" s="14" t="s">
        <v>30</v>
      </c>
      <c r="AX322" s="14" t="s">
        <v>73</v>
      </c>
      <c r="AY322" s="251" t="s">
        <v>152</v>
      </c>
    </row>
    <row r="323" s="15" customFormat="1">
      <c r="A323" s="15"/>
      <c r="B323" s="252"/>
      <c r="C323" s="253"/>
      <c r="D323" s="232" t="s">
        <v>195</v>
      </c>
      <c r="E323" s="254" t="s">
        <v>1</v>
      </c>
      <c r="F323" s="255" t="s">
        <v>218</v>
      </c>
      <c r="G323" s="253"/>
      <c r="H323" s="256">
        <v>39</v>
      </c>
      <c r="I323" s="257"/>
      <c r="J323" s="253"/>
      <c r="K323" s="253"/>
      <c r="L323" s="258"/>
      <c r="M323" s="259"/>
      <c r="N323" s="260"/>
      <c r="O323" s="260"/>
      <c r="P323" s="260"/>
      <c r="Q323" s="260"/>
      <c r="R323" s="260"/>
      <c r="S323" s="260"/>
      <c r="T323" s="261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2" t="s">
        <v>195</v>
      </c>
      <c r="AU323" s="262" t="s">
        <v>81</v>
      </c>
      <c r="AV323" s="15" t="s">
        <v>157</v>
      </c>
      <c r="AW323" s="15" t="s">
        <v>30</v>
      </c>
      <c r="AX323" s="15" t="s">
        <v>81</v>
      </c>
      <c r="AY323" s="262" t="s">
        <v>152</v>
      </c>
    </row>
    <row r="324" s="2" customFormat="1" ht="14.4" customHeight="1">
      <c r="A324" s="39"/>
      <c r="B324" s="40"/>
      <c r="C324" s="217" t="s">
        <v>504</v>
      </c>
      <c r="D324" s="217" t="s">
        <v>153</v>
      </c>
      <c r="E324" s="218" t="s">
        <v>1093</v>
      </c>
      <c r="F324" s="219" t="s">
        <v>570</v>
      </c>
      <c r="G324" s="220" t="s">
        <v>202</v>
      </c>
      <c r="H324" s="221">
        <v>67.260000000000005</v>
      </c>
      <c r="I324" s="222"/>
      <c r="J324" s="223">
        <f>ROUND(I324*H324,2)</f>
        <v>0</v>
      </c>
      <c r="K324" s="219" t="s">
        <v>1</v>
      </c>
      <c r="L324" s="45"/>
      <c r="M324" s="224" t="s">
        <v>1</v>
      </c>
      <c r="N324" s="225" t="s">
        <v>38</v>
      </c>
      <c r="O324" s="92"/>
      <c r="P324" s="226">
        <f>O324*H324</f>
        <v>0</v>
      </c>
      <c r="Q324" s="226">
        <v>0</v>
      </c>
      <c r="R324" s="226">
        <f>Q324*H324</f>
        <v>0</v>
      </c>
      <c r="S324" s="226">
        <v>0</v>
      </c>
      <c r="T324" s="227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8" t="s">
        <v>157</v>
      </c>
      <c r="AT324" s="228" t="s">
        <v>153</v>
      </c>
      <c r="AU324" s="228" t="s">
        <v>81</v>
      </c>
      <c r="AY324" s="18" t="s">
        <v>152</v>
      </c>
      <c r="BE324" s="229">
        <f>IF(N324="základní",J324,0)</f>
        <v>0</v>
      </c>
      <c r="BF324" s="229">
        <f>IF(N324="snížená",J324,0)</f>
        <v>0</v>
      </c>
      <c r="BG324" s="229">
        <f>IF(N324="zákl. přenesená",J324,0)</f>
        <v>0</v>
      </c>
      <c r="BH324" s="229">
        <f>IF(N324="sníž. přenesená",J324,0)</f>
        <v>0</v>
      </c>
      <c r="BI324" s="229">
        <f>IF(N324="nulová",J324,0)</f>
        <v>0</v>
      </c>
      <c r="BJ324" s="18" t="s">
        <v>81</v>
      </c>
      <c r="BK324" s="229">
        <f>ROUND(I324*H324,2)</f>
        <v>0</v>
      </c>
      <c r="BL324" s="18" t="s">
        <v>157</v>
      </c>
      <c r="BM324" s="228" t="s">
        <v>563</v>
      </c>
    </row>
    <row r="325" s="14" customFormat="1">
      <c r="A325" s="14"/>
      <c r="B325" s="241"/>
      <c r="C325" s="242"/>
      <c r="D325" s="232" t="s">
        <v>195</v>
      </c>
      <c r="E325" s="243" t="s">
        <v>1</v>
      </c>
      <c r="F325" s="244" t="s">
        <v>1094</v>
      </c>
      <c r="G325" s="242"/>
      <c r="H325" s="245">
        <v>67.260000000000005</v>
      </c>
      <c r="I325" s="246"/>
      <c r="J325" s="242"/>
      <c r="K325" s="242"/>
      <c r="L325" s="247"/>
      <c r="M325" s="248"/>
      <c r="N325" s="249"/>
      <c r="O325" s="249"/>
      <c r="P325" s="249"/>
      <c r="Q325" s="249"/>
      <c r="R325" s="249"/>
      <c r="S325" s="249"/>
      <c r="T325" s="25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1" t="s">
        <v>195</v>
      </c>
      <c r="AU325" s="251" t="s">
        <v>81</v>
      </c>
      <c r="AV325" s="14" t="s">
        <v>83</v>
      </c>
      <c r="AW325" s="14" t="s">
        <v>30</v>
      </c>
      <c r="AX325" s="14" t="s">
        <v>81</v>
      </c>
      <c r="AY325" s="251" t="s">
        <v>152</v>
      </c>
    </row>
    <row r="326" s="2" customFormat="1" ht="24.15" customHeight="1">
      <c r="A326" s="39"/>
      <c r="B326" s="40"/>
      <c r="C326" s="217" t="s">
        <v>514</v>
      </c>
      <c r="D326" s="217" t="s">
        <v>153</v>
      </c>
      <c r="E326" s="218" t="s">
        <v>1095</v>
      </c>
      <c r="F326" s="219" t="s">
        <v>566</v>
      </c>
      <c r="G326" s="220" t="s">
        <v>156</v>
      </c>
      <c r="H326" s="221">
        <v>1.492</v>
      </c>
      <c r="I326" s="222"/>
      <c r="J326" s="223">
        <f>ROUND(I326*H326,2)</f>
        <v>0</v>
      </c>
      <c r="K326" s="219" t="s">
        <v>1</v>
      </c>
      <c r="L326" s="45"/>
      <c r="M326" s="224" t="s">
        <v>1</v>
      </c>
      <c r="N326" s="225" t="s">
        <v>38</v>
      </c>
      <c r="O326" s="92"/>
      <c r="P326" s="226">
        <f>O326*H326</f>
        <v>0</v>
      </c>
      <c r="Q326" s="226">
        <v>0</v>
      </c>
      <c r="R326" s="226">
        <f>Q326*H326</f>
        <v>0</v>
      </c>
      <c r="S326" s="226">
        <v>0</v>
      </c>
      <c r="T326" s="227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8" t="s">
        <v>157</v>
      </c>
      <c r="AT326" s="228" t="s">
        <v>153</v>
      </c>
      <c r="AU326" s="228" t="s">
        <v>81</v>
      </c>
      <c r="AY326" s="18" t="s">
        <v>152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18" t="s">
        <v>81</v>
      </c>
      <c r="BK326" s="229">
        <f>ROUND(I326*H326,2)</f>
        <v>0</v>
      </c>
      <c r="BL326" s="18" t="s">
        <v>157</v>
      </c>
      <c r="BM326" s="228" t="s">
        <v>1096</v>
      </c>
    </row>
    <row r="327" s="14" customFormat="1">
      <c r="A327" s="14"/>
      <c r="B327" s="241"/>
      <c r="C327" s="242"/>
      <c r="D327" s="232" t="s">
        <v>195</v>
      </c>
      <c r="E327" s="243" t="s">
        <v>1</v>
      </c>
      <c r="F327" s="244" t="s">
        <v>1097</v>
      </c>
      <c r="G327" s="242"/>
      <c r="H327" s="245">
        <v>1.492</v>
      </c>
      <c r="I327" s="246"/>
      <c r="J327" s="242"/>
      <c r="K327" s="242"/>
      <c r="L327" s="247"/>
      <c r="M327" s="248"/>
      <c r="N327" s="249"/>
      <c r="O327" s="249"/>
      <c r="P327" s="249"/>
      <c r="Q327" s="249"/>
      <c r="R327" s="249"/>
      <c r="S327" s="249"/>
      <c r="T327" s="25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1" t="s">
        <v>195</v>
      </c>
      <c r="AU327" s="251" t="s">
        <v>81</v>
      </c>
      <c r="AV327" s="14" t="s">
        <v>83</v>
      </c>
      <c r="AW327" s="14" t="s">
        <v>30</v>
      </c>
      <c r="AX327" s="14" t="s">
        <v>81</v>
      </c>
      <c r="AY327" s="251" t="s">
        <v>152</v>
      </c>
    </row>
    <row r="328" s="2" customFormat="1" ht="24.15" customHeight="1">
      <c r="A328" s="39"/>
      <c r="B328" s="40"/>
      <c r="C328" s="217" t="s">
        <v>518</v>
      </c>
      <c r="D328" s="217" t="s">
        <v>153</v>
      </c>
      <c r="E328" s="218" t="s">
        <v>1098</v>
      </c>
      <c r="F328" s="219" t="s">
        <v>575</v>
      </c>
      <c r="G328" s="220" t="s">
        <v>193</v>
      </c>
      <c r="H328" s="221">
        <v>656.851</v>
      </c>
      <c r="I328" s="222"/>
      <c r="J328" s="223">
        <f>ROUND(I328*H328,2)</f>
        <v>0</v>
      </c>
      <c r="K328" s="219" t="s">
        <v>1</v>
      </c>
      <c r="L328" s="45"/>
      <c r="M328" s="224" t="s">
        <v>1</v>
      </c>
      <c r="N328" s="225" t="s">
        <v>38</v>
      </c>
      <c r="O328" s="92"/>
      <c r="P328" s="226">
        <f>O328*H328</f>
        <v>0</v>
      </c>
      <c r="Q328" s="226">
        <v>0</v>
      </c>
      <c r="R328" s="226">
        <f>Q328*H328</f>
        <v>0</v>
      </c>
      <c r="S328" s="226">
        <v>0</v>
      </c>
      <c r="T328" s="227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8" t="s">
        <v>157</v>
      </c>
      <c r="AT328" s="228" t="s">
        <v>153</v>
      </c>
      <c r="AU328" s="228" t="s">
        <v>81</v>
      </c>
      <c r="AY328" s="18" t="s">
        <v>152</v>
      </c>
      <c r="BE328" s="229">
        <f>IF(N328="základní",J328,0)</f>
        <v>0</v>
      </c>
      <c r="BF328" s="229">
        <f>IF(N328="snížená",J328,0)</f>
        <v>0</v>
      </c>
      <c r="BG328" s="229">
        <f>IF(N328="zákl. přenesená",J328,0)</f>
        <v>0</v>
      </c>
      <c r="BH328" s="229">
        <f>IF(N328="sníž. přenesená",J328,0)</f>
        <v>0</v>
      </c>
      <c r="BI328" s="229">
        <f>IF(N328="nulová",J328,0)</f>
        <v>0</v>
      </c>
      <c r="BJ328" s="18" t="s">
        <v>81</v>
      </c>
      <c r="BK328" s="229">
        <f>ROUND(I328*H328,2)</f>
        <v>0</v>
      </c>
      <c r="BL328" s="18" t="s">
        <v>157</v>
      </c>
      <c r="BM328" s="228" t="s">
        <v>571</v>
      </c>
    </row>
    <row r="329" s="2" customFormat="1" ht="14.4" customHeight="1">
      <c r="A329" s="39"/>
      <c r="B329" s="40"/>
      <c r="C329" s="217" t="s">
        <v>522</v>
      </c>
      <c r="D329" s="217" t="s">
        <v>153</v>
      </c>
      <c r="E329" s="218" t="s">
        <v>1099</v>
      </c>
      <c r="F329" s="219" t="s">
        <v>1100</v>
      </c>
      <c r="G329" s="220" t="s">
        <v>539</v>
      </c>
      <c r="H329" s="263"/>
      <c r="I329" s="222"/>
      <c r="J329" s="223">
        <f>ROUND(I329*H329,2)</f>
        <v>0</v>
      </c>
      <c r="K329" s="219" t="s">
        <v>160</v>
      </c>
      <c r="L329" s="45"/>
      <c r="M329" s="224" t="s">
        <v>1</v>
      </c>
      <c r="N329" s="225" t="s">
        <v>38</v>
      </c>
      <c r="O329" s="92"/>
      <c r="P329" s="226">
        <f>O329*H329</f>
        <v>0</v>
      </c>
      <c r="Q329" s="226">
        <v>0</v>
      </c>
      <c r="R329" s="226">
        <f>Q329*H329</f>
        <v>0</v>
      </c>
      <c r="S329" s="226">
        <v>0</v>
      </c>
      <c r="T329" s="22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8" t="s">
        <v>157</v>
      </c>
      <c r="AT329" s="228" t="s">
        <v>153</v>
      </c>
      <c r="AU329" s="228" t="s">
        <v>81</v>
      </c>
      <c r="AY329" s="18" t="s">
        <v>152</v>
      </c>
      <c r="BE329" s="229">
        <f>IF(N329="základní",J329,0)</f>
        <v>0</v>
      </c>
      <c r="BF329" s="229">
        <f>IF(N329="snížená",J329,0)</f>
        <v>0</v>
      </c>
      <c r="BG329" s="229">
        <f>IF(N329="zákl. přenesená",J329,0)</f>
        <v>0</v>
      </c>
      <c r="BH329" s="229">
        <f>IF(N329="sníž. přenesená",J329,0)</f>
        <v>0</v>
      </c>
      <c r="BI329" s="229">
        <f>IF(N329="nulová",J329,0)</f>
        <v>0</v>
      </c>
      <c r="BJ329" s="18" t="s">
        <v>81</v>
      </c>
      <c r="BK329" s="229">
        <f>ROUND(I329*H329,2)</f>
        <v>0</v>
      </c>
      <c r="BL329" s="18" t="s">
        <v>157</v>
      </c>
      <c r="BM329" s="228" t="s">
        <v>576</v>
      </c>
    </row>
    <row r="330" s="12" customFormat="1" ht="25.92" customHeight="1">
      <c r="A330" s="12"/>
      <c r="B330" s="203"/>
      <c r="C330" s="204"/>
      <c r="D330" s="205" t="s">
        <v>72</v>
      </c>
      <c r="E330" s="206" t="s">
        <v>767</v>
      </c>
      <c r="F330" s="206" t="s">
        <v>596</v>
      </c>
      <c r="G330" s="204"/>
      <c r="H330" s="204"/>
      <c r="I330" s="207"/>
      <c r="J330" s="208">
        <f>BK330</f>
        <v>0</v>
      </c>
      <c r="K330" s="204"/>
      <c r="L330" s="209"/>
      <c r="M330" s="210"/>
      <c r="N330" s="211"/>
      <c r="O330" s="211"/>
      <c r="P330" s="212">
        <f>SUM(P331:P336)</f>
        <v>0</v>
      </c>
      <c r="Q330" s="211"/>
      <c r="R330" s="212">
        <f>SUM(R331:R336)</f>
        <v>0</v>
      </c>
      <c r="S330" s="211"/>
      <c r="T330" s="213">
        <f>SUM(T331:T336)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4" t="s">
        <v>81</v>
      </c>
      <c r="AT330" s="215" t="s">
        <v>72</v>
      </c>
      <c r="AU330" s="215" t="s">
        <v>73</v>
      </c>
      <c r="AY330" s="214" t="s">
        <v>152</v>
      </c>
      <c r="BK330" s="216">
        <f>SUM(BK331:BK336)</f>
        <v>0</v>
      </c>
    </row>
    <row r="331" s="2" customFormat="1" ht="14.4" customHeight="1">
      <c r="A331" s="39"/>
      <c r="B331" s="40"/>
      <c r="C331" s="217" t="s">
        <v>527</v>
      </c>
      <c r="D331" s="217" t="s">
        <v>153</v>
      </c>
      <c r="E331" s="218" t="s">
        <v>598</v>
      </c>
      <c r="F331" s="219" t="s">
        <v>599</v>
      </c>
      <c r="G331" s="220" t="s">
        <v>193</v>
      </c>
      <c r="H331" s="221">
        <v>55.5</v>
      </c>
      <c r="I331" s="222"/>
      <c r="J331" s="223">
        <f>ROUND(I331*H331,2)</f>
        <v>0</v>
      </c>
      <c r="K331" s="219" t="s">
        <v>1</v>
      </c>
      <c r="L331" s="45"/>
      <c r="M331" s="224" t="s">
        <v>1</v>
      </c>
      <c r="N331" s="225" t="s">
        <v>38</v>
      </c>
      <c r="O331" s="92"/>
      <c r="P331" s="226">
        <f>O331*H331</f>
        <v>0</v>
      </c>
      <c r="Q331" s="226">
        <v>0</v>
      </c>
      <c r="R331" s="226">
        <f>Q331*H331</f>
        <v>0</v>
      </c>
      <c r="S331" s="226">
        <v>0</v>
      </c>
      <c r="T331" s="227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8" t="s">
        <v>157</v>
      </c>
      <c r="AT331" s="228" t="s">
        <v>153</v>
      </c>
      <c r="AU331" s="228" t="s">
        <v>81</v>
      </c>
      <c r="AY331" s="18" t="s">
        <v>152</v>
      </c>
      <c r="BE331" s="229">
        <f>IF(N331="základní",J331,0)</f>
        <v>0</v>
      </c>
      <c r="BF331" s="229">
        <f>IF(N331="snížená",J331,0)</f>
        <v>0</v>
      </c>
      <c r="BG331" s="229">
        <f>IF(N331="zákl. přenesená",J331,0)</f>
        <v>0</v>
      </c>
      <c r="BH331" s="229">
        <f>IF(N331="sníž. přenesená",J331,0)</f>
        <v>0</v>
      </c>
      <c r="BI331" s="229">
        <f>IF(N331="nulová",J331,0)</f>
        <v>0</v>
      </c>
      <c r="BJ331" s="18" t="s">
        <v>81</v>
      </c>
      <c r="BK331" s="229">
        <f>ROUND(I331*H331,2)</f>
        <v>0</v>
      </c>
      <c r="BL331" s="18" t="s">
        <v>157</v>
      </c>
      <c r="BM331" s="228" t="s">
        <v>580</v>
      </c>
    </row>
    <row r="332" s="14" customFormat="1">
      <c r="A332" s="14"/>
      <c r="B332" s="241"/>
      <c r="C332" s="242"/>
      <c r="D332" s="232" t="s">
        <v>195</v>
      </c>
      <c r="E332" s="243" t="s">
        <v>1</v>
      </c>
      <c r="F332" s="244" t="s">
        <v>1101</v>
      </c>
      <c r="G332" s="242"/>
      <c r="H332" s="245">
        <v>35.700000000000003</v>
      </c>
      <c r="I332" s="246"/>
      <c r="J332" s="242"/>
      <c r="K332" s="242"/>
      <c r="L332" s="247"/>
      <c r="M332" s="248"/>
      <c r="N332" s="249"/>
      <c r="O332" s="249"/>
      <c r="P332" s="249"/>
      <c r="Q332" s="249"/>
      <c r="R332" s="249"/>
      <c r="S332" s="249"/>
      <c r="T332" s="25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1" t="s">
        <v>195</v>
      </c>
      <c r="AU332" s="251" t="s">
        <v>81</v>
      </c>
      <c r="AV332" s="14" t="s">
        <v>83</v>
      </c>
      <c r="AW332" s="14" t="s">
        <v>30</v>
      </c>
      <c r="AX332" s="14" t="s">
        <v>73</v>
      </c>
      <c r="AY332" s="251" t="s">
        <v>152</v>
      </c>
    </row>
    <row r="333" s="14" customFormat="1">
      <c r="A333" s="14"/>
      <c r="B333" s="241"/>
      <c r="C333" s="242"/>
      <c r="D333" s="232" t="s">
        <v>195</v>
      </c>
      <c r="E333" s="243" t="s">
        <v>1</v>
      </c>
      <c r="F333" s="244" t="s">
        <v>1102</v>
      </c>
      <c r="G333" s="242"/>
      <c r="H333" s="245">
        <v>16.5</v>
      </c>
      <c r="I333" s="246"/>
      <c r="J333" s="242"/>
      <c r="K333" s="242"/>
      <c r="L333" s="247"/>
      <c r="M333" s="248"/>
      <c r="N333" s="249"/>
      <c r="O333" s="249"/>
      <c r="P333" s="249"/>
      <c r="Q333" s="249"/>
      <c r="R333" s="249"/>
      <c r="S333" s="249"/>
      <c r="T333" s="25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1" t="s">
        <v>195</v>
      </c>
      <c r="AU333" s="251" t="s">
        <v>81</v>
      </c>
      <c r="AV333" s="14" t="s">
        <v>83</v>
      </c>
      <c r="AW333" s="14" t="s">
        <v>30</v>
      </c>
      <c r="AX333" s="14" t="s">
        <v>73</v>
      </c>
      <c r="AY333" s="251" t="s">
        <v>152</v>
      </c>
    </row>
    <row r="334" s="14" customFormat="1">
      <c r="A334" s="14"/>
      <c r="B334" s="241"/>
      <c r="C334" s="242"/>
      <c r="D334" s="232" t="s">
        <v>195</v>
      </c>
      <c r="E334" s="243" t="s">
        <v>1</v>
      </c>
      <c r="F334" s="244" t="s">
        <v>1103</v>
      </c>
      <c r="G334" s="242"/>
      <c r="H334" s="245">
        <v>3.2999999999999998</v>
      </c>
      <c r="I334" s="246"/>
      <c r="J334" s="242"/>
      <c r="K334" s="242"/>
      <c r="L334" s="247"/>
      <c r="M334" s="248"/>
      <c r="N334" s="249"/>
      <c r="O334" s="249"/>
      <c r="P334" s="249"/>
      <c r="Q334" s="249"/>
      <c r="R334" s="249"/>
      <c r="S334" s="249"/>
      <c r="T334" s="25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1" t="s">
        <v>195</v>
      </c>
      <c r="AU334" s="251" t="s">
        <v>81</v>
      </c>
      <c r="AV334" s="14" t="s">
        <v>83</v>
      </c>
      <c r="AW334" s="14" t="s">
        <v>30</v>
      </c>
      <c r="AX334" s="14" t="s">
        <v>73</v>
      </c>
      <c r="AY334" s="251" t="s">
        <v>152</v>
      </c>
    </row>
    <row r="335" s="15" customFormat="1">
      <c r="A335" s="15"/>
      <c r="B335" s="252"/>
      <c r="C335" s="253"/>
      <c r="D335" s="232" t="s">
        <v>195</v>
      </c>
      <c r="E335" s="254" t="s">
        <v>1</v>
      </c>
      <c r="F335" s="255" t="s">
        <v>218</v>
      </c>
      <c r="G335" s="253"/>
      <c r="H335" s="256">
        <v>55.5</v>
      </c>
      <c r="I335" s="257"/>
      <c r="J335" s="253"/>
      <c r="K335" s="253"/>
      <c r="L335" s="258"/>
      <c r="M335" s="259"/>
      <c r="N335" s="260"/>
      <c r="O335" s="260"/>
      <c r="P335" s="260"/>
      <c r="Q335" s="260"/>
      <c r="R335" s="260"/>
      <c r="S335" s="260"/>
      <c r="T335" s="261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2" t="s">
        <v>195</v>
      </c>
      <c r="AU335" s="262" t="s">
        <v>81</v>
      </c>
      <c r="AV335" s="15" t="s">
        <v>157</v>
      </c>
      <c r="AW335" s="15" t="s">
        <v>30</v>
      </c>
      <c r="AX335" s="15" t="s">
        <v>81</v>
      </c>
      <c r="AY335" s="262" t="s">
        <v>152</v>
      </c>
    </row>
    <row r="336" s="2" customFormat="1" ht="14.4" customHeight="1">
      <c r="A336" s="39"/>
      <c r="B336" s="40"/>
      <c r="C336" s="217" t="s">
        <v>531</v>
      </c>
      <c r="D336" s="217" t="s">
        <v>153</v>
      </c>
      <c r="E336" s="218" t="s">
        <v>608</v>
      </c>
      <c r="F336" s="219" t="s">
        <v>609</v>
      </c>
      <c r="G336" s="220" t="s">
        <v>539</v>
      </c>
      <c r="H336" s="263"/>
      <c r="I336" s="222"/>
      <c r="J336" s="223">
        <f>ROUND(I336*H336,2)</f>
        <v>0</v>
      </c>
      <c r="K336" s="219" t="s">
        <v>160</v>
      </c>
      <c r="L336" s="45"/>
      <c r="M336" s="224" t="s">
        <v>1</v>
      </c>
      <c r="N336" s="225" t="s">
        <v>38</v>
      </c>
      <c r="O336" s="92"/>
      <c r="P336" s="226">
        <f>O336*H336</f>
        <v>0</v>
      </c>
      <c r="Q336" s="226">
        <v>0</v>
      </c>
      <c r="R336" s="226">
        <f>Q336*H336</f>
        <v>0</v>
      </c>
      <c r="S336" s="226">
        <v>0</v>
      </c>
      <c r="T336" s="227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8" t="s">
        <v>157</v>
      </c>
      <c r="AT336" s="228" t="s">
        <v>153</v>
      </c>
      <c r="AU336" s="228" t="s">
        <v>81</v>
      </c>
      <c r="AY336" s="18" t="s">
        <v>152</v>
      </c>
      <c r="BE336" s="229">
        <f>IF(N336="základní",J336,0)</f>
        <v>0</v>
      </c>
      <c r="BF336" s="229">
        <f>IF(N336="snížená",J336,0)</f>
        <v>0</v>
      </c>
      <c r="BG336" s="229">
        <f>IF(N336="zákl. přenesená",J336,0)</f>
        <v>0</v>
      </c>
      <c r="BH336" s="229">
        <f>IF(N336="sníž. přenesená",J336,0)</f>
        <v>0</v>
      </c>
      <c r="BI336" s="229">
        <f>IF(N336="nulová",J336,0)</f>
        <v>0</v>
      </c>
      <c r="BJ336" s="18" t="s">
        <v>81</v>
      </c>
      <c r="BK336" s="229">
        <f>ROUND(I336*H336,2)</f>
        <v>0</v>
      </c>
      <c r="BL336" s="18" t="s">
        <v>157</v>
      </c>
      <c r="BM336" s="228" t="s">
        <v>600</v>
      </c>
    </row>
    <row r="337" s="12" customFormat="1" ht="25.92" customHeight="1">
      <c r="A337" s="12"/>
      <c r="B337" s="203"/>
      <c r="C337" s="204"/>
      <c r="D337" s="205" t="s">
        <v>72</v>
      </c>
      <c r="E337" s="206" t="s">
        <v>794</v>
      </c>
      <c r="F337" s="206" t="s">
        <v>612</v>
      </c>
      <c r="G337" s="204"/>
      <c r="H337" s="204"/>
      <c r="I337" s="207"/>
      <c r="J337" s="208">
        <f>BK337</f>
        <v>0</v>
      </c>
      <c r="K337" s="204"/>
      <c r="L337" s="209"/>
      <c r="M337" s="210"/>
      <c r="N337" s="211"/>
      <c r="O337" s="211"/>
      <c r="P337" s="212">
        <f>SUM(P338:P373)</f>
        <v>0</v>
      </c>
      <c r="Q337" s="211"/>
      <c r="R337" s="212">
        <f>SUM(R338:R373)</f>
        <v>0</v>
      </c>
      <c r="S337" s="211"/>
      <c r="T337" s="213">
        <f>SUM(T338:T373)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4" t="s">
        <v>81</v>
      </c>
      <c r="AT337" s="215" t="s">
        <v>72</v>
      </c>
      <c r="AU337" s="215" t="s">
        <v>73</v>
      </c>
      <c r="AY337" s="214" t="s">
        <v>152</v>
      </c>
      <c r="BK337" s="216">
        <f>SUM(BK338:BK373)</f>
        <v>0</v>
      </c>
    </row>
    <row r="338" s="2" customFormat="1" ht="24.15" customHeight="1">
      <c r="A338" s="39"/>
      <c r="B338" s="40"/>
      <c r="C338" s="217" t="s">
        <v>536</v>
      </c>
      <c r="D338" s="217" t="s">
        <v>153</v>
      </c>
      <c r="E338" s="218" t="s">
        <v>614</v>
      </c>
      <c r="F338" s="219" t="s">
        <v>615</v>
      </c>
      <c r="G338" s="220" t="s">
        <v>202</v>
      </c>
      <c r="H338" s="221">
        <v>66.939999999999998</v>
      </c>
      <c r="I338" s="222"/>
      <c r="J338" s="223">
        <f>ROUND(I338*H338,2)</f>
        <v>0</v>
      </c>
      <c r="K338" s="219" t="s">
        <v>1</v>
      </c>
      <c r="L338" s="45"/>
      <c r="M338" s="224" t="s">
        <v>1</v>
      </c>
      <c r="N338" s="225" t="s">
        <v>38</v>
      </c>
      <c r="O338" s="92"/>
      <c r="P338" s="226">
        <f>O338*H338</f>
        <v>0</v>
      </c>
      <c r="Q338" s="226">
        <v>0</v>
      </c>
      <c r="R338" s="226">
        <f>Q338*H338</f>
        <v>0</v>
      </c>
      <c r="S338" s="226">
        <v>0</v>
      </c>
      <c r="T338" s="227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8" t="s">
        <v>157</v>
      </c>
      <c r="AT338" s="228" t="s">
        <v>153</v>
      </c>
      <c r="AU338" s="228" t="s">
        <v>81</v>
      </c>
      <c r="AY338" s="18" t="s">
        <v>152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18" t="s">
        <v>81</v>
      </c>
      <c r="BK338" s="229">
        <f>ROUND(I338*H338,2)</f>
        <v>0</v>
      </c>
      <c r="BL338" s="18" t="s">
        <v>157</v>
      </c>
      <c r="BM338" s="228" t="s">
        <v>1104</v>
      </c>
    </row>
    <row r="339" s="14" customFormat="1">
      <c r="A339" s="14"/>
      <c r="B339" s="241"/>
      <c r="C339" s="242"/>
      <c r="D339" s="232" t="s">
        <v>195</v>
      </c>
      <c r="E339" s="243" t="s">
        <v>1</v>
      </c>
      <c r="F339" s="244" t="s">
        <v>1105</v>
      </c>
      <c r="G339" s="242"/>
      <c r="H339" s="245">
        <v>18.239999999999998</v>
      </c>
      <c r="I339" s="246"/>
      <c r="J339" s="242"/>
      <c r="K339" s="242"/>
      <c r="L339" s="247"/>
      <c r="M339" s="248"/>
      <c r="N339" s="249"/>
      <c r="O339" s="249"/>
      <c r="P339" s="249"/>
      <c r="Q339" s="249"/>
      <c r="R339" s="249"/>
      <c r="S339" s="249"/>
      <c r="T339" s="25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1" t="s">
        <v>195</v>
      </c>
      <c r="AU339" s="251" t="s">
        <v>81</v>
      </c>
      <c r="AV339" s="14" t="s">
        <v>83</v>
      </c>
      <c r="AW339" s="14" t="s">
        <v>30</v>
      </c>
      <c r="AX339" s="14" t="s">
        <v>73</v>
      </c>
      <c r="AY339" s="251" t="s">
        <v>152</v>
      </c>
    </row>
    <row r="340" s="14" customFormat="1">
      <c r="A340" s="14"/>
      <c r="B340" s="241"/>
      <c r="C340" s="242"/>
      <c r="D340" s="232" t="s">
        <v>195</v>
      </c>
      <c r="E340" s="243" t="s">
        <v>1</v>
      </c>
      <c r="F340" s="244" t="s">
        <v>1106</v>
      </c>
      <c r="G340" s="242"/>
      <c r="H340" s="245">
        <v>1.3600000000000001</v>
      </c>
      <c r="I340" s="246"/>
      <c r="J340" s="242"/>
      <c r="K340" s="242"/>
      <c r="L340" s="247"/>
      <c r="M340" s="248"/>
      <c r="N340" s="249"/>
      <c r="O340" s="249"/>
      <c r="P340" s="249"/>
      <c r="Q340" s="249"/>
      <c r="R340" s="249"/>
      <c r="S340" s="249"/>
      <c r="T340" s="25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1" t="s">
        <v>195</v>
      </c>
      <c r="AU340" s="251" t="s">
        <v>81</v>
      </c>
      <c r="AV340" s="14" t="s">
        <v>83</v>
      </c>
      <c r="AW340" s="14" t="s">
        <v>30</v>
      </c>
      <c r="AX340" s="14" t="s">
        <v>73</v>
      </c>
      <c r="AY340" s="251" t="s">
        <v>152</v>
      </c>
    </row>
    <row r="341" s="14" customFormat="1">
      <c r="A341" s="14"/>
      <c r="B341" s="241"/>
      <c r="C341" s="242"/>
      <c r="D341" s="232" t="s">
        <v>195</v>
      </c>
      <c r="E341" s="243" t="s">
        <v>1</v>
      </c>
      <c r="F341" s="244" t="s">
        <v>1107</v>
      </c>
      <c r="G341" s="242"/>
      <c r="H341" s="245">
        <v>1.26</v>
      </c>
      <c r="I341" s="246"/>
      <c r="J341" s="242"/>
      <c r="K341" s="242"/>
      <c r="L341" s="247"/>
      <c r="M341" s="248"/>
      <c r="N341" s="249"/>
      <c r="O341" s="249"/>
      <c r="P341" s="249"/>
      <c r="Q341" s="249"/>
      <c r="R341" s="249"/>
      <c r="S341" s="249"/>
      <c r="T341" s="25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1" t="s">
        <v>195</v>
      </c>
      <c r="AU341" s="251" t="s">
        <v>81</v>
      </c>
      <c r="AV341" s="14" t="s">
        <v>83</v>
      </c>
      <c r="AW341" s="14" t="s">
        <v>30</v>
      </c>
      <c r="AX341" s="14" t="s">
        <v>73</v>
      </c>
      <c r="AY341" s="251" t="s">
        <v>152</v>
      </c>
    </row>
    <row r="342" s="14" customFormat="1">
      <c r="A342" s="14"/>
      <c r="B342" s="241"/>
      <c r="C342" s="242"/>
      <c r="D342" s="232" t="s">
        <v>195</v>
      </c>
      <c r="E342" s="243" t="s">
        <v>1</v>
      </c>
      <c r="F342" s="244" t="s">
        <v>1108</v>
      </c>
      <c r="G342" s="242"/>
      <c r="H342" s="245">
        <v>15.359999999999999</v>
      </c>
      <c r="I342" s="246"/>
      <c r="J342" s="242"/>
      <c r="K342" s="242"/>
      <c r="L342" s="247"/>
      <c r="M342" s="248"/>
      <c r="N342" s="249"/>
      <c r="O342" s="249"/>
      <c r="P342" s="249"/>
      <c r="Q342" s="249"/>
      <c r="R342" s="249"/>
      <c r="S342" s="249"/>
      <c r="T342" s="25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1" t="s">
        <v>195</v>
      </c>
      <c r="AU342" s="251" t="s">
        <v>81</v>
      </c>
      <c r="AV342" s="14" t="s">
        <v>83</v>
      </c>
      <c r="AW342" s="14" t="s">
        <v>30</v>
      </c>
      <c r="AX342" s="14" t="s">
        <v>73</v>
      </c>
      <c r="AY342" s="251" t="s">
        <v>152</v>
      </c>
    </row>
    <row r="343" s="14" customFormat="1">
      <c r="A343" s="14"/>
      <c r="B343" s="241"/>
      <c r="C343" s="242"/>
      <c r="D343" s="232" t="s">
        <v>195</v>
      </c>
      <c r="E343" s="243" t="s">
        <v>1</v>
      </c>
      <c r="F343" s="244" t="s">
        <v>1109</v>
      </c>
      <c r="G343" s="242"/>
      <c r="H343" s="245">
        <v>30.719999999999999</v>
      </c>
      <c r="I343" s="246"/>
      <c r="J343" s="242"/>
      <c r="K343" s="242"/>
      <c r="L343" s="247"/>
      <c r="M343" s="248"/>
      <c r="N343" s="249"/>
      <c r="O343" s="249"/>
      <c r="P343" s="249"/>
      <c r="Q343" s="249"/>
      <c r="R343" s="249"/>
      <c r="S343" s="249"/>
      <c r="T343" s="25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1" t="s">
        <v>195</v>
      </c>
      <c r="AU343" s="251" t="s">
        <v>81</v>
      </c>
      <c r="AV343" s="14" t="s">
        <v>83</v>
      </c>
      <c r="AW343" s="14" t="s">
        <v>30</v>
      </c>
      <c r="AX343" s="14" t="s">
        <v>73</v>
      </c>
      <c r="AY343" s="251" t="s">
        <v>152</v>
      </c>
    </row>
    <row r="344" s="15" customFormat="1">
      <c r="A344" s="15"/>
      <c r="B344" s="252"/>
      <c r="C344" s="253"/>
      <c r="D344" s="232" t="s">
        <v>195</v>
      </c>
      <c r="E344" s="254" t="s">
        <v>1</v>
      </c>
      <c r="F344" s="255" t="s">
        <v>218</v>
      </c>
      <c r="G344" s="253"/>
      <c r="H344" s="256">
        <v>66.939999999999998</v>
      </c>
      <c r="I344" s="257"/>
      <c r="J344" s="253"/>
      <c r="K344" s="253"/>
      <c r="L344" s="258"/>
      <c r="M344" s="259"/>
      <c r="N344" s="260"/>
      <c r="O344" s="260"/>
      <c r="P344" s="260"/>
      <c r="Q344" s="260"/>
      <c r="R344" s="260"/>
      <c r="S344" s="260"/>
      <c r="T344" s="261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2" t="s">
        <v>195</v>
      </c>
      <c r="AU344" s="262" t="s">
        <v>81</v>
      </c>
      <c r="AV344" s="15" t="s">
        <v>157</v>
      </c>
      <c r="AW344" s="15" t="s">
        <v>30</v>
      </c>
      <c r="AX344" s="15" t="s">
        <v>81</v>
      </c>
      <c r="AY344" s="262" t="s">
        <v>152</v>
      </c>
    </row>
    <row r="345" s="2" customFormat="1" ht="14.4" customHeight="1">
      <c r="A345" s="39"/>
      <c r="B345" s="40"/>
      <c r="C345" s="217" t="s">
        <v>309</v>
      </c>
      <c r="D345" s="217" t="s">
        <v>153</v>
      </c>
      <c r="E345" s="218" t="s">
        <v>624</v>
      </c>
      <c r="F345" s="219" t="s">
        <v>1110</v>
      </c>
      <c r="G345" s="220" t="s">
        <v>202</v>
      </c>
      <c r="H345" s="221">
        <v>70</v>
      </c>
      <c r="I345" s="222"/>
      <c r="J345" s="223">
        <f>ROUND(I345*H345,2)</f>
        <v>0</v>
      </c>
      <c r="K345" s="219" t="s">
        <v>1</v>
      </c>
      <c r="L345" s="45"/>
      <c r="M345" s="224" t="s">
        <v>1</v>
      </c>
      <c r="N345" s="225" t="s">
        <v>38</v>
      </c>
      <c r="O345" s="92"/>
      <c r="P345" s="226">
        <f>O345*H345</f>
        <v>0</v>
      </c>
      <c r="Q345" s="226">
        <v>0</v>
      </c>
      <c r="R345" s="226">
        <f>Q345*H345</f>
        <v>0</v>
      </c>
      <c r="S345" s="226">
        <v>0</v>
      </c>
      <c r="T345" s="227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8" t="s">
        <v>157</v>
      </c>
      <c r="AT345" s="228" t="s">
        <v>153</v>
      </c>
      <c r="AU345" s="228" t="s">
        <v>81</v>
      </c>
      <c r="AY345" s="18" t="s">
        <v>152</v>
      </c>
      <c r="BE345" s="229">
        <f>IF(N345="základní",J345,0)</f>
        <v>0</v>
      </c>
      <c r="BF345" s="229">
        <f>IF(N345="snížená",J345,0)</f>
        <v>0</v>
      </c>
      <c r="BG345" s="229">
        <f>IF(N345="zákl. přenesená",J345,0)</f>
        <v>0</v>
      </c>
      <c r="BH345" s="229">
        <f>IF(N345="sníž. přenesená",J345,0)</f>
        <v>0</v>
      </c>
      <c r="BI345" s="229">
        <f>IF(N345="nulová",J345,0)</f>
        <v>0</v>
      </c>
      <c r="BJ345" s="18" t="s">
        <v>81</v>
      </c>
      <c r="BK345" s="229">
        <f>ROUND(I345*H345,2)</f>
        <v>0</v>
      </c>
      <c r="BL345" s="18" t="s">
        <v>157</v>
      </c>
      <c r="BM345" s="228" t="s">
        <v>616</v>
      </c>
    </row>
    <row r="346" s="14" customFormat="1">
      <c r="A346" s="14"/>
      <c r="B346" s="241"/>
      <c r="C346" s="242"/>
      <c r="D346" s="232" t="s">
        <v>195</v>
      </c>
      <c r="E346" s="243" t="s">
        <v>1</v>
      </c>
      <c r="F346" s="244" t="s">
        <v>1111</v>
      </c>
      <c r="G346" s="242"/>
      <c r="H346" s="245">
        <v>70</v>
      </c>
      <c r="I346" s="246"/>
      <c r="J346" s="242"/>
      <c r="K346" s="242"/>
      <c r="L346" s="247"/>
      <c r="M346" s="248"/>
      <c r="N346" s="249"/>
      <c r="O346" s="249"/>
      <c r="P346" s="249"/>
      <c r="Q346" s="249"/>
      <c r="R346" s="249"/>
      <c r="S346" s="249"/>
      <c r="T346" s="25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1" t="s">
        <v>195</v>
      </c>
      <c r="AU346" s="251" t="s">
        <v>81</v>
      </c>
      <c r="AV346" s="14" t="s">
        <v>83</v>
      </c>
      <c r="AW346" s="14" t="s">
        <v>30</v>
      </c>
      <c r="AX346" s="14" t="s">
        <v>81</v>
      </c>
      <c r="AY346" s="251" t="s">
        <v>152</v>
      </c>
    </row>
    <row r="347" s="2" customFormat="1" ht="24.15" customHeight="1">
      <c r="A347" s="39"/>
      <c r="B347" s="40"/>
      <c r="C347" s="217" t="s">
        <v>546</v>
      </c>
      <c r="D347" s="217" t="s">
        <v>153</v>
      </c>
      <c r="E347" s="218" t="s">
        <v>629</v>
      </c>
      <c r="F347" s="219" t="s">
        <v>1112</v>
      </c>
      <c r="G347" s="220" t="s">
        <v>399</v>
      </c>
      <c r="H347" s="221">
        <v>4</v>
      </c>
      <c r="I347" s="222"/>
      <c r="J347" s="223">
        <f>ROUND(I347*H347,2)</f>
        <v>0</v>
      </c>
      <c r="K347" s="219" t="s">
        <v>1</v>
      </c>
      <c r="L347" s="45"/>
      <c r="M347" s="224" t="s">
        <v>1</v>
      </c>
      <c r="N347" s="225" t="s">
        <v>38</v>
      </c>
      <c r="O347" s="92"/>
      <c r="P347" s="226">
        <f>O347*H347</f>
        <v>0</v>
      </c>
      <c r="Q347" s="226">
        <v>0</v>
      </c>
      <c r="R347" s="226">
        <f>Q347*H347</f>
        <v>0</v>
      </c>
      <c r="S347" s="226">
        <v>0</v>
      </c>
      <c r="T347" s="227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8" t="s">
        <v>157</v>
      </c>
      <c r="AT347" s="228" t="s">
        <v>153</v>
      </c>
      <c r="AU347" s="228" t="s">
        <v>81</v>
      </c>
      <c r="AY347" s="18" t="s">
        <v>152</v>
      </c>
      <c r="BE347" s="229">
        <f>IF(N347="základní",J347,0)</f>
        <v>0</v>
      </c>
      <c r="BF347" s="229">
        <f>IF(N347="snížená",J347,0)</f>
        <v>0</v>
      </c>
      <c r="BG347" s="229">
        <f>IF(N347="zákl. přenesená",J347,0)</f>
        <v>0</v>
      </c>
      <c r="BH347" s="229">
        <f>IF(N347="sníž. přenesená",J347,0)</f>
        <v>0</v>
      </c>
      <c r="BI347" s="229">
        <f>IF(N347="nulová",J347,0)</f>
        <v>0</v>
      </c>
      <c r="BJ347" s="18" t="s">
        <v>81</v>
      </c>
      <c r="BK347" s="229">
        <f>ROUND(I347*H347,2)</f>
        <v>0</v>
      </c>
      <c r="BL347" s="18" t="s">
        <v>157</v>
      </c>
      <c r="BM347" s="228" t="s">
        <v>1113</v>
      </c>
    </row>
    <row r="348" s="14" customFormat="1">
      <c r="A348" s="14"/>
      <c r="B348" s="241"/>
      <c r="C348" s="242"/>
      <c r="D348" s="232" t="s">
        <v>195</v>
      </c>
      <c r="E348" s="243" t="s">
        <v>1</v>
      </c>
      <c r="F348" s="244" t="s">
        <v>1114</v>
      </c>
      <c r="G348" s="242"/>
      <c r="H348" s="245">
        <v>4</v>
      </c>
      <c r="I348" s="246"/>
      <c r="J348" s="242"/>
      <c r="K348" s="242"/>
      <c r="L348" s="247"/>
      <c r="M348" s="248"/>
      <c r="N348" s="249"/>
      <c r="O348" s="249"/>
      <c r="P348" s="249"/>
      <c r="Q348" s="249"/>
      <c r="R348" s="249"/>
      <c r="S348" s="249"/>
      <c r="T348" s="25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1" t="s">
        <v>195</v>
      </c>
      <c r="AU348" s="251" t="s">
        <v>81</v>
      </c>
      <c r="AV348" s="14" t="s">
        <v>83</v>
      </c>
      <c r="AW348" s="14" t="s">
        <v>30</v>
      </c>
      <c r="AX348" s="14" t="s">
        <v>81</v>
      </c>
      <c r="AY348" s="251" t="s">
        <v>152</v>
      </c>
    </row>
    <row r="349" s="2" customFormat="1" ht="24.15" customHeight="1">
      <c r="A349" s="39"/>
      <c r="B349" s="40"/>
      <c r="C349" s="217" t="s">
        <v>551</v>
      </c>
      <c r="D349" s="217" t="s">
        <v>153</v>
      </c>
      <c r="E349" s="218" t="s">
        <v>634</v>
      </c>
      <c r="F349" s="219" t="s">
        <v>1115</v>
      </c>
      <c r="G349" s="220" t="s">
        <v>202</v>
      </c>
      <c r="H349" s="221">
        <v>55</v>
      </c>
      <c r="I349" s="222"/>
      <c r="J349" s="223">
        <f>ROUND(I349*H349,2)</f>
        <v>0</v>
      </c>
      <c r="K349" s="219" t="s">
        <v>1</v>
      </c>
      <c r="L349" s="45"/>
      <c r="M349" s="224" t="s">
        <v>1</v>
      </c>
      <c r="N349" s="225" t="s">
        <v>38</v>
      </c>
      <c r="O349" s="92"/>
      <c r="P349" s="226">
        <f>O349*H349</f>
        <v>0</v>
      </c>
      <c r="Q349" s="226">
        <v>0</v>
      </c>
      <c r="R349" s="226">
        <f>Q349*H349</f>
        <v>0</v>
      </c>
      <c r="S349" s="226">
        <v>0</v>
      </c>
      <c r="T349" s="227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8" t="s">
        <v>157</v>
      </c>
      <c r="AT349" s="228" t="s">
        <v>153</v>
      </c>
      <c r="AU349" s="228" t="s">
        <v>81</v>
      </c>
      <c r="AY349" s="18" t="s">
        <v>152</v>
      </c>
      <c r="BE349" s="229">
        <f>IF(N349="základní",J349,0)</f>
        <v>0</v>
      </c>
      <c r="BF349" s="229">
        <f>IF(N349="snížená",J349,0)</f>
        <v>0</v>
      </c>
      <c r="BG349" s="229">
        <f>IF(N349="zákl. přenesená",J349,0)</f>
        <v>0</v>
      </c>
      <c r="BH349" s="229">
        <f>IF(N349="sníž. přenesená",J349,0)</f>
        <v>0</v>
      </c>
      <c r="BI349" s="229">
        <f>IF(N349="nulová",J349,0)</f>
        <v>0</v>
      </c>
      <c r="BJ349" s="18" t="s">
        <v>81</v>
      </c>
      <c r="BK349" s="229">
        <f>ROUND(I349*H349,2)</f>
        <v>0</v>
      </c>
      <c r="BL349" s="18" t="s">
        <v>157</v>
      </c>
      <c r="BM349" s="228" t="s">
        <v>1116</v>
      </c>
    </row>
    <row r="350" s="14" customFormat="1">
      <c r="A350" s="14"/>
      <c r="B350" s="241"/>
      <c r="C350" s="242"/>
      <c r="D350" s="232" t="s">
        <v>195</v>
      </c>
      <c r="E350" s="243" t="s">
        <v>1</v>
      </c>
      <c r="F350" s="244" t="s">
        <v>1117</v>
      </c>
      <c r="G350" s="242"/>
      <c r="H350" s="245">
        <v>55</v>
      </c>
      <c r="I350" s="246"/>
      <c r="J350" s="242"/>
      <c r="K350" s="242"/>
      <c r="L350" s="247"/>
      <c r="M350" s="248"/>
      <c r="N350" s="249"/>
      <c r="O350" s="249"/>
      <c r="P350" s="249"/>
      <c r="Q350" s="249"/>
      <c r="R350" s="249"/>
      <c r="S350" s="249"/>
      <c r="T350" s="25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1" t="s">
        <v>195</v>
      </c>
      <c r="AU350" s="251" t="s">
        <v>81</v>
      </c>
      <c r="AV350" s="14" t="s">
        <v>83</v>
      </c>
      <c r="AW350" s="14" t="s">
        <v>30</v>
      </c>
      <c r="AX350" s="14" t="s">
        <v>81</v>
      </c>
      <c r="AY350" s="251" t="s">
        <v>152</v>
      </c>
    </row>
    <row r="351" s="2" customFormat="1" ht="24.15" customHeight="1">
      <c r="A351" s="39"/>
      <c r="B351" s="40"/>
      <c r="C351" s="217" t="s">
        <v>555</v>
      </c>
      <c r="D351" s="217" t="s">
        <v>153</v>
      </c>
      <c r="E351" s="218" t="s">
        <v>639</v>
      </c>
      <c r="F351" s="219" t="s">
        <v>1118</v>
      </c>
      <c r="G351" s="220" t="s">
        <v>202</v>
      </c>
      <c r="H351" s="221">
        <v>41.5</v>
      </c>
      <c r="I351" s="222"/>
      <c r="J351" s="223">
        <f>ROUND(I351*H351,2)</f>
        <v>0</v>
      </c>
      <c r="K351" s="219" t="s">
        <v>1</v>
      </c>
      <c r="L351" s="45"/>
      <c r="M351" s="224" t="s">
        <v>1</v>
      </c>
      <c r="N351" s="225" t="s">
        <v>38</v>
      </c>
      <c r="O351" s="92"/>
      <c r="P351" s="226">
        <f>O351*H351</f>
        <v>0</v>
      </c>
      <c r="Q351" s="226">
        <v>0</v>
      </c>
      <c r="R351" s="226">
        <f>Q351*H351</f>
        <v>0</v>
      </c>
      <c r="S351" s="226">
        <v>0</v>
      </c>
      <c r="T351" s="227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8" t="s">
        <v>157</v>
      </c>
      <c r="AT351" s="228" t="s">
        <v>153</v>
      </c>
      <c r="AU351" s="228" t="s">
        <v>81</v>
      </c>
      <c r="AY351" s="18" t="s">
        <v>152</v>
      </c>
      <c r="BE351" s="229">
        <f>IF(N351="základní",J351,0)</f>
        <v>0</v>
      </c>
      <c r="BF351" s="229">
        <f>IF(N351="snížená",J351,0)</f>
        <v>0</v>
      </c>
      <c r="BG351" s="229">
        <f>IF(N351="zákl. přenesená",J351,0)</f>
        <v>0</v>
      </c>
      <c r="BH351" s="229">
        <f>IF(N351="sníž. přenesená",J351,0)</f>
        <v>0</v>
      </c>
      <c r="BI351" s="229">
        <f>IF(N351="nulová",J351,0)</f>
        <v>0</v>
      </c>
      <c r="BJ351" s="18" t="s">
        <v>81</v>
      </c>
      <c r="BK351" s="229">
        <f>ROUND(I351*H351,2)</f>
        <v>0</v>
      </c>
      <c r="BL351" s="18" t="s">
        <v>157</v>
      </c>
      <c r="BM351" s="228" t="s">
        <v>1119</v>
      </c>
    </row>
    <row r="352" s="14" customFormat="1">
      <c r="A352" s="14"/>
      <c r="B352" s="241"/>
      <c r="C352" s="242"/>
      <c r="D352" s="232" t="s">
        <v>195</v>
      </c>
      <c r="E352" s="243" t="s">
        <v>1</v>
      </c>
      <c r="F352" s="244" t="s">
        <v>1120</v>
      </c>
      <c r="G352" s="242"/>
      <c r="H352" s="245">
        <v>41.5</v>
      </c>
      <c r="I352" s="246"/>
      <c r="J352" s="242"/>
      <c r="K352" s="242"/>
      <c r="L352" s="247"/>
      <c r="M352" s="248"/>
      <c r="N352" s="249"/>
      <c r="O352" s="249"/>
      <c r="P352" s="249"/>
      <c r="Q352" s="249"/>
      <c r="R352" s="249"/>
      <c r="S352" s="249"/>
      <c r="T352" s="25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1" t="s">
        <v>195</v>
      </c>
      <c r="AU352" s="251" t="s">
        <v>81</v>
      </c>
      <c r="AV352" s="14" t="s">
        <v>83</v>
      </c>
      <c r="AW352" s="14" t="s">
        <v>30</v>
      </c>
      <c r="AX352" s="14" t="s">
        <v>81</v>
      </c>
      <c r="AY352" s="251" t="s">
        <v>152</v>
      </c>
    </row>
    <row r="353" s="2" customFormat="1" ht="24.15" customHeight="1">
      <c r="A353" s="39"/>
      <c r="B353" s="40"/>
      <c r="C353" s="217" t="s">
        <v>560</v>
      </c>
      <c r="D353" s="217" t="s">
        <v>153</v>
      </c>
      <c r="E353" s="218" t="s">
        <v>644</v>
      </c>
      <c r="F353" s="219" t="s">
        <v>1121</v>
      </c>
      <c r="G353" s="220" t="s">
        <v>202</v>
      </c>
      <c r="H353" s="221">
        <v>55</v>
      </c>
      <c r="I353" s="222"/>
      <c r="J353" s="223">
        <f>ROUND(I353*H353,2)</f>
        <v>0</v>
      </c>
      <c r="K353" s="219" t="s">
        <v>1</v>
      </c>
      <c r="L353" s="45"/>
      <c r="M353" s="224" t="s">
        <v>1</v>
      </c>
      <c r="N353" s="225" t="s">
        <v>38</v>
      </c>
      <c r="O353" s="92"/>
      <c r="P353" s="226">
        <f>O353*H353</f>
        <v>0</v>
      </c>
      <c r="Q353" s="226">
        <v>0</v>
      </c>
      <c r="R353" s="226">
        <f>Q353*H353</f>
        <v>0</v>
      </c>
      <c r="S353" s="226">
        <v>0</v>
      </c>
      <c r="T353" s="227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8" t="s">
        <v>157</v>
      </c>
      <c r="AT353" s="228" t="s">
        <v>153</v>
      </c>
      <c r="AU353" s="228" t="s">
        <v>81</v>
      </c>
      <c r="AY353" s="18" t="s">
        <v>152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8" t="s">
        <v>81</v>
      </c>
      <c r="BK353" s="229">
        <f>ROUND(I353*H353,2)</f>
        <v>0</v>
      </c>
      <c r="BL353" s="18" t="s">
        <v>157</v>
      </c>
      <c r="BM353" s="228" t="s">
        <v>1122</v>
      </c>
    </row>
    <row r="354" s="14" customFormat="1">
      <c r="A354" s="14"/>
      <c r="B354" s="241"/>
      <c r="C354" s="242"/>
      <c r="D354" s="232" t="s">
        <v>195</v>
      </c>
      <c r="E354" s="243" t="s">
        <v>1</v>
      </c>
      <c r="F354" s="244" t="s">
        <v>1123</v>
      </c>
      <c r="G354" s="242"/>
      <c r="H354" s="245">
        <v>55</v>
      </c>
      <c r="I354" s="246"/>
      <c r="J354" s="242"/>
      <c r="K354" s="242"/>
      <c r="L354" s="247"/>
      <c r="M354" s="248"/>
      <c r="N354" s="249"/>
      <c r="O354" s="249"/>
      <c r="P354" s="249"/>
      <c r="Q354" s="249"/>
      <c r="R354" s="249"/>
      <c r="S354" s="249"/>
      <c r="T354" s="250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1" t="s">
        <v>195</v>
      </c>
      <c r="AU354" s="251" t="s">
        <v>81</v>
      </c>
      <c r="AV354" s="14" t="s">
        <v>83</v>
      </c>
      <c r="AW354" s="14" t="s">
        <v>30</v>
      </c>
      <c r="AX354" s="14" t="s">
        <v>81</v>
      </c>
      <c r="AY354" s="251" t="s">
        <v>152</v>
      </c>
    </row>
    <row r="355" s="2" customFormat="1" ht="24.15" customHeight="1">
      <c r="A355" s="39"/>
      <c r="B355" s="40"/>
      <c r="C355" s="217" t="s">
        <v>564</v>
      </c>
      <c r="D355" s="217" t="s">
        <v>153</v>
      </c>
      <c r="E355" s="218" t="s">
        <v>1124</v>
      </c>
      <c r="F355" s="219" t="s">
        <v>1125</v>
      </c>
      <c r="G355" s="220" t="s">
        <v>399</v>
      </c>
      <c r="H355" s="221">
        <v>3</v>
      </c>
      <c r="I355" s="222"/>
      <c r="J355" s="223">
        <f>ROUND(I355*H355,2)</f>
        <v>0</v>
      </c>
      <c r="K355" s="219" t="s">
        <v>1</v>
      </c>
      <c r="L355" s="45"/>
      <c r="M355" s="224" t="s">
        <v>1</v>
      </c>
      <c r="N355" s="225" t="s">
        <v>38</v>
      </c>
      <c r="O355" s="92"/>
      <c r="P355" s="226">
        <f>O355*H355</f>
        <v>0</v>
      </c>
      <c r="Q355" s="226">
        <v>0</v>
      </c>
      <c r="R355" s="226">
        <f>Q355*H355</f>
        <v>0</v>
      </c>
      <c r="S355" s="226">
        <v>0</v>
      </c>
      <c r="T355" s="227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8" t="s">
        <v>157</v>
      </c>
      <c r="AT355" s="228" t="s">
        <v>153</v>
      </c>
      <c r="AU355" s="228" t="s">
        <v>81</v>
      </c>
      <c r="AY355" s="18" t="s">
        <v>152</v>
      </c>
      <c r="BE355" s="229">
        <f>IF(N355="základní",J355,0)</f>
        <v>0</v>
      </c>
      <c r="BF355" s="229">
        <f>IF(N355="snížená",J355,0)</f>
        <v>0</v>
      </c>
      <c r="BG355" s="229">
        <f>IF(N355="zákl. přenesená",J355,0)</f>
        <v>0</v>
      </c>
      <c r="BH355" s="229">
        <f>IF(N355="sníž. přenesená",J355,0)</f>
        <v>0</v>
      </c>
      <c r="BI355" s="229">
        <f>IF(N355="nulová",J355,0)</f>
        <v>0</v>
      </c>
      <c r="BJ355" s="18" t="s">
        <v>81</v>
      </c>
      <c r="BK355" s="229">
        <f>ROUND(I355*H355,2)</f>
        <v>0</v>
      </c>
      <c r="BL355" s="18" t="s">
        <v>157</v>
      </c>
      <c r="BM355" s="228" t="s">
        <v>1126</v>
      </c>
    </row>
    <row r="356" s="14" customFormat="1">
      <c r="A356" s="14"/>
      <c r="B356" s="241"/>
      <c r="C356" s="242"/>
      <c r="D356" s="232" t="s">
        <v>195</v>
      </c>
      <c r="E356" s="243" t="s">
        <v>1</v>
      </c>
      <c r="F356" s="244" t="s">
        <v>1127</v>
      </c>
      <c r="G356" s="242"/>
      <c r="H356" s="245">
        <v>3</v>
      </c>
      <c r="I356" s="246"/>
      <c r="J356" s="242"/>
      <c r="K356" s="242"/>
      <c r="L356" s="247"/>
      <c r="M356" s="248"/>
      <c r="N356" s="249"/>
      <c r="O356" s="249"/>
      <c r="P356" s="249"/>
      <c r="Q356" s="249"/>
      <c r="R356" s="249"/>
      <c r="S356" s="249"/>
      <c r="T356" s="25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1" t="s">
        <v>195</v>
      </c>
      <c r="AU356" s="251" t="s">
        <v>81</v>
      </c>
      <c r="AV356" s="14" t="s">
        <v>83</v>
      </c>
      <c r="AW356" s="14" t="s">
        <v>30</v>
      </c>
      <c r="AX356" s="14" t="s">
        <v>81</v>
      </c>
      <c r="AY356" s="251" t="s">
        <v>152</v>
      </c>
    </row>
    <row r="357" s="2" customFormat="1" ht="14.4" customHeight="1">
      <c r="A357" s="39"/>
      <c r="B357" s="40"/>
      <c r="C357" s="217" t="s">
        <v>568</v>
      </c>
      <c r="D357" s="217" t="s">
        <v>153</v>
      </c>
      <c r="E357" s="218" t="s">
        <v>659</v>
      </c>
      <c r="F357" s="219" t="s">
        <v>1128</v>
      </c>
      <c r="G357" s="220" t="s">
        <v>202</v>
      </c>
      <c r="H357" s="221">
        <v>11</v>
      </c>
      <c r="I357" s="222"/>
      <c r="J357" s="223">
        <f>ROUND(I357*H357,2)</f>
        <v>0</v>
      </c>
      <c r="K357" s="219" t="s">
        <v>1</v>
      </c>
      <c r="L357" s="45"/>
      <c r="M357" s="224" t="s">
        <v>1</v>
      </c>
      <c r="N357" s="225" t="s">
        <v>38</v>
      </c>
      <c r="O357" s="92"/>
      <c r="P357" s="226">
        <f>O357*H357</f>
        <v>0</v>
      </c>
      <c r="Q357" s="226">
        <v>0</v>
      </c>
      <c r="R357" s="226">
        <f>Q357*H357</f>
        <v>0</v>
      </c>
      <c r="S357" s="226">
        <v>0</v>
      </c>
      <c r="T357" s="227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8" t="s">
        <v>157</v>
      </c>
      <c r="AT357" s="228" t="s">
        <v>153</v>
      </c>
      <c r="AU357" s="228" t="s">
        <v>81</v>
      </c>
      <c r="AY357" s="18" t="s">
        <v>152</v>
      </c>
      <c r="BE357" s="229">
        <f>IF(N357="základní",J357,0)</f>
        <v>0</v>
      </c>
      <c r="BF357" s="229">
        <f>IF(N357="snížená",J357,0)</f>
        <v>0</v>
      </c>
      <c r="BG357" s="229">
        <f>IF(N357="zákl. přenesená",J357,0)</f>
        <v>0</v>
      </c>
      <c r="BH357" s="229">
        <f>IF(N357="sníž. přenesená",J357,0)</f>
        <v>0</v>
      </c>
      <c r="BI357" s="229">
        <f>IF(N357="nulová",J357,0)</f>
        <v>0</v>
      </c>
      <c r="BJ357" s="18" t="s">
        <v>81</v>
      </c>
      <c r="BK357" s="229">
        <f>ROUND(I357*H357,2)</f>
        <v>0</v>
      </c>
      <c r="BL357" s="18" t="s">
        <v>157</v>
      </c>
      <c r="BM357" s="228" t="s">
        <v>626</v>
      </c>
    </row>
    <row r="358" s="14" customFormat="1">
      <c r="A358" s="14"/>
      <c r="B358" s="241"/>
      <c r="C358" s="242"/>
      <c r="D358" s="232" t="s">
        <v>195</v>
      </c>
      <c r="E358" s="243" t="s">
        <v>1</v>
      </c>
      <c r="F358" s="244" t="s">
        <v>1129</v>
      </c>
      <c r="G358" s="242"/>
      <c r="H358" s="245">
        <v>11</v>
      </c>
      <c r="I358" s="246"/>
      <c r="J358" s="242"/>
      <c r="K358" s="242"/>
      <c r="L358" s="247"/>
      <c r="M358" s="248"/>
      <c r="N358" s="249"/>
      <c r="O358" s="249"/>
      <c r="P358" s="249"/>
      <c r="Q358" s="249"/>
      <c r="R358" s="249"/>
      <c r="S358" s="249"/>
      <c r="T358" s="25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1" t="s">
        <v>195</v>
      </c>
      <c r="AU358" s="251" t="s">
        <v>81</v>
      </c>
      <c r="AV358" s="14" t="s">
        <v>83</v>
      </c>
      <c r="AW358" s="14" t="s">
        <v>30</v>
      </c>
      <c r="AX358" s="14" t="s">
        <v>81</v>
      </c>
      <c r="AY358" s="251" t="s">
        <v>152</v>
      </c>
    </row>
    <row r="359" s="2" customFormat="1" ht="14.4" customHeight="1">
      <c r="A359" s="39"/>
      <c r="B359" s="40"/>
      <c r="C359" s="217" t="s">
        <v>573</v>
      </c>
      <c r="D359" s="217" t="s">
        <v>153</v>
      </c>
      <c r="E359" s="218" t="s">
        <v>678</v>
      </c>
      <c r="F359" s="219" t="s">
        <v>679</v>
      </c>
      <c r="G359" s="220" t="s">
        <v>202</v>
      </c>
      <c r="H359" s="221">
        <v>66.939999999999998</v>
      </c>
      <c r="I359" s="222"/>
      <c r="J359" s="223">
        <f>ROUND(I359*H359,2)</f>
        <v>0</v>
      </c>
      <c r="K359" s="219" t="s">
        <v>1</v>
      </c>
      <c r="L359" s="45"/>
      <c r="M359" s="224" t="s">
        <v>1</v>
      </c>
      <c r="N359" s="225" t="s">
        <v>38</v>
      </c>
      <c r="O359" s="92"/>
      <c r="P359" s="226">
        <f>O359*H359</f>
        <v>0</v>
      </c>
      <c r="Q359" s="226">
        <v>0</v>
      </c>
      <c r="R359" s="226">
        <f>Q359*H359</f>
        <v>0</v>
      </c>
      <c r="S359" s="226">
        <v>0</v>
      </c>
      <c r="T359" s="227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8" t="s">
        <v>157</v>
      </c>
      <c r="AT359" s="228" t="s">
        <v>153</v>
      </c>
      <c r="AU359" s="228" t="s">
        <v>81</v>
      </c>
      <c r="AY359" s="18" t="s">
        <v>152</v>
      </c>
      <c r="BE359" s="229">
        <f>IF(N359="základní",J359,0)</f>
        <v>0</v>
      </c>
      <c r="BF359" s="229">
        <f>IF(N359="snížená",J359,0)</f>
        <v>0</v>
      </c>
      <c r="BG359" s="229">
        <f>IF(N359="zákl. přenesená",J359,0)</f>
        <v>0</v>
      </c>
      <c r="BH359" s="229">
        <f>IF(N359="sníž. přenesená",J359,0)</f>
        <v>0</v>
      </c>
      <c r="BI359" s="229">
        <f>IF(N359="nulová",J359,0)</f>
        <v>0</v>
      </c>
      <c r="BJ359" s="18" t="s">
        <v>81</v>
      </c>
      <c r="BK359" s="229">
        <f>ROUND(I359*H359,2)</f>
        <v>0</v>
      </c>
      <c r="BL359" s="18" t="s">
        <v>157</v>
      </c>
      <c r="BM359" s="228" t="s">
        <v>636</v>
      </c>
    </row>
    <row r="360" s="2" customFormat="1" ht="14.4" customHeight="1">
      <c r="A360" s="39"/>
      <c r="B360" s="40"/>
      <c r="C360" s="217" t="s">
        <v>577</v>
      </c>
      <c r="D360" s="217" t="s">
        <v>153</v>
      </c>
      <c r="E360" s="218" t="s">
        <v>683</v>
      </c>
      <c r="F360" s="219" t="s">
        <v>1130</v>
      </c>
      <c r="G360" s="220" t="s">
        <v>202</v>
      </c>
      <c r="H360" s="221">
        <v>11</v>
      </c>
      <c r="I360" s="222"/>
      <c r="J360" s="223">
        <f>ROUND(I360*H360,2)</f>
        <v>0</v>
      </c>
      <c r="K360" s="219" t="s">
        <v>1</v>
      </c>
      <c r="L360" s="45"/>
      <c r="M360" s="224" t="s">
        <v>1</v>
      </c>
      <c r="N360" s="225" t="s">
        <v>38</v>
      </c>
      <c r="O360" s="92"/>
      <c r="P360" s="226">
        <f>O360*H360</f>
        <v>0</v>
      </c>
      <c r="Q360" s="226">
        <v>0</v>
      </c>
      <c r="R360" s="226">
        <f>Q360*H360</f>
        <v>0</v>
      </c>
      <c r="S360" s="226">
        <v>0</v>
      </c>
      <c r="T360" s="227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8" t="s">
        <v>157</v>
      </c>
      <c r="AT360" s="228" t="s">
        <v>153</v>
      </c>
      <c r="AU360" s="228" t="s">
        <v>81</v>
      </c>
      <c r="AY360" s="18" t="s">
        <v>152</v>
      </c>
      <c r="BE360" s="229">
        <f>IF(N360="základní",J360,0)</f>
        <v>0</v>
      </c>
      <c r="BF360" s="229">
        <f>IF(N360="snížená",J360,0)</f>
        <v>0</v>
      </c>
      <c r="BG360" s="229">
        <f>IF(N360="zákl. přenesená",J360,0)</f>
        <v>0</v>
      </c>
      <c r="BH360" s="229">
        <f>IF(N360="sníž. přenesená",J360,0)</f>
        <v>0</v>
      </c>
      <c r="BI360" s="229">
        <f>IF(N360="nulová",J360,0)</f>
        <v>0</v>
      </c>
      <c r="BJ360" s="18" t="s">
        <v>81</v>
      </c>
      <c r="BK360" s="229">
        <f>ROUND(I360*H360,2)</f>
        <v>0</v>
      </c>
      <c r="BL360" s="18" t="s">
        <v>157</v>
      </c>
      <c r="BM360" s="228" t="s">
        <v>641</v>
      </c>
    </row>
    <row r="361" s="2" customFormat="1" ht="14.4" customHeight="1">
      <c r="A361" s="39"/>
      <c r="B361" s="40"/>
      <c r="C361" s="217" t="s">
        <v>583</v>
      </c>
      <c r="D361" s="217" t="s">
        <v>153</v>
      </c>
      <c r="E361" s="218" t="s">
        <v>706</v>
      </c>
      <c r="F361" s="219" t="s">
        <v>1131</v>
      </c>
      <c r="G361" s="220" t="s">
        <v>202</v>
      </c>
      <c r="H361" s="221">
        <v>70</v>
      </c>
      <c r="I361" s="222"/>
      <c r="J361" s="223">
        <f>ROUND(I361*H361,2)</f>
        <v>0</v>
      </c>
      <c r="K361" s="219" t="s">
        <v>1</v>
      </c>
      <c r="L361" s="45"/>
      <c r="M361" s="224" t="s">
        <v>1</v>
      </c>
      <c r="N361" s="225" t="s">
        <v>38</v>
      </c>
      <c r="O361" s="92"/>
      <c r="P361" s="226">
        <f>O361*H361</f>
        <v>0</v>
      </c>
      <c r="Q361" s="226">
        <v>0</v>
      </c>
      <c r="R361" s="226">
        <f>Q361*H361</f>
        <v>0</v>
      </c>
      <c r="S361" s="226">
        <v>0</v>
      </c>
      <c r="T361" s="227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8" t="s">
        <v>157</v>
      </c>
      <c r="AT361" s="228" t="s">
        <v>153</v>
      </c>
      <c r="AU361" s="228" t="s">
        <v>81</v>
      </c>
      <c r="AY361" s="18" t="s">
        <v>152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18" t="s">
        <v>81</v>
      </c>
      <c r="BK361" s="229">
        <f>ROUND(I361*H361,2)</f>
        <v>0</v>
      </c>
      <c r="BL361" s="18" t="s">
        <v>157</v>
      </c>
      <c r="BM361" s="228" t="s">
        <v>646</v>
      </c>
    </row>
    <row r="362" s="2" customFormat="1" ht="14.4" customHeight="1">
      <c r="A362" s="39"/>
      <c r="B362" s="40"/>
      <c r="C362" s="217" t="s">
        <v>587</v>
      </c>
      <c r="D362" s="217" t="s">
        <v>153</v>
      </c>
      <c r="E362" s="218" t="s">
        <v>691</v>
      </c>
      <c r="F362" s="219" t="s">
        <v>692</v>
      </c>
      <c r="G362" s="220" t="s">
        <v>202</v>
      </c>
      <c r="H362" s="221">
        <v>55</v>
      </c>
      <c r="I362" s="222"/>
      <c r="J362" s="223">
        <f>ROUND(I362*H362,2)</f>
        <v>0</v>
      </c>
      <c r="K362" s="219" t="s">
        <v>1</v>
      </c>
      <c r="L362" s="45"/>
      <c r="M362" s="224" t="s">
        <v>1</v>
      </c>
      <c r="N362" s="225" t="s">
        <v>38</v>
      </c>
      <c r="O362" s="92"/>
      <c r="P362" s="226">
        <f>O362*H362</f>
        <v>0</v>
      </c>
      <c r="Q362" s="226">
        <v>0</v>
      </c>
      <c r="R362" s="226">
        <f>Q362*H362</f>
        <v>0</v>
      </c>
      <c r="S362" s="226">
        <v>0</v>
      </c>
      <c r="T362" s="227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8" t="s">
        <v>157</v>
      </c>
      <c r="AT362" s="228" t="s">
        <v>153</v>
      </c>
      <c r="AU362" s="228" t="s">
        <v>81</v>
      </c>
      <c r="AY362" s="18" t="s">
        <v>152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18" t="s">
        <v>81</v>
      </c>
      <c r="BK362" s="229">
        <f>ROUND(I362*H362,2)</f>
        <v>0</v>
      </c>
      <c r="BL362" s="18" t="s">
        <v>157</v>
      </c>
      <c r="BM362" s="228" t="s">
        <v>651</v>
      </c>
    </row>
    <row r="363" s="2" customFormat="1" ht="14.4" customHeight="1">
      <c r="A363" s="39"/>
      <c r="B363" s="40"/>
      <c r="C363" s="217" t="s">
        <v>591</v>
      </c>
      <c r="D363" s="217" t="s">
        <v>153</v>
      </c>
      <c r="E363" s="218" t="s">
        <v>695</v>
      </c>
      <c r="F363" s="219" t="s">
        <v>1132</v>
      </c>
      <c r="G363" s="220" t="s">
        <v>202</v>
      </c>
      <c r="H363" s="221">
        <v>55</v>
      </c>
      <c r="I363" s="222"/>
      <c r="J363" s="223">
        <f>ROUND(I363*H363,2)</f>
        <v>0</v>
      </c>
      <c r="K363" s="219" t="s">
        <v>1</v>
      </c>
      <c r="L363" s="45"/>
      <c r="M363" s="224" t="s">
        <v>1</v>
      </c>
      <c r="N363" s="225" t="s">
        <v>38</v>
      </c>
      <c r="O363" s="92"/>
      <c r="P363" s="226">
        <f>O363*H363</f>
        <v>0</v>
      </c>
      <c r="Q363" s="226">
        <v>0</v>
      </c>
      <c r="R363" s="226">
        <f>Q363*H363</f>
        <v>0</v>
      </c>
      <c r="S363" s="226">
        <v>0</v>
      </c>
      <c r="T363" s="227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8" t="s">
        <v>157</v>
      </c>
      <c r="AT363" s="228" t="s">
        <v>153</v>
      </c>
      <c r="AU363" s="228" t="s">
        <v>81</v>
      </c>
      <c r="AY363" s="18" t="s">
        <v>152</v>
      </c>
      <c r="BE363" s="229">
        <f>IF(N363="základní",J363,0)</f>
        <v>0</v>
      </c>
      <c r="BF363" s="229">
        <f>IF(N363="snížená",J363,0)</f>
        <v>0</v>
      </c>
      <c r="BG363" s="229">
        <f>IF(N363="zákl. přenesená",J363,0)</f>
        <v>0</v>
      </c>
      <c r="BH363" s="229">
        <f>IF(N363="sníž. přenesená",J363,0)</f>
        <v>0</v>
      </c>
      <c r="BI363" s="229">
        <f>IF(N363="nulová",J363,0)</f>
        <v>0</v>
      </c>
      <c r="BJ363" s="18" t="s">
        <v>81</v>
      </c>
      <c r="BK363" s="229">
        <f>ROUND(I363*H363,2)</f>
        <v>0</v>
      </c>
      <c r="BL363" s="18" t="s">
        <v>157</v>
      </c>
      <c r="BM363" s="228" t="s">
        <v>656</v>
      </c>
    </row>
    <row r="364" s="2" customFormat="1" ht="14.4" customHeight="1">
      <c r="A364" s="39"/>
      <c r="B364" s="40"/>
      <c r="C364" s="217" t="s">
        <v>597</v>
      </c>
      <c r="D364" s="217" t="s">
        <v>153</v>
      </c>
      <c r="E364" s="218" t="s">
        <v>1133</v>
      </c>
      <c r="F364" s="219" t="s">
        <v>1134</v>
      </c>
      <c r="G364" s="220" t="s">
        <v>202</v>
      </c>
      <c r="H364" s="221">
        <v>41.579999999999998</v>
      </c>
      <c r="I364" s="222"/>
      <c r="J364" s="223">
        <f>ROUND(I364*H364,2)</f>
        <v>0</v>
      </c>
      <c r="K364" s="219" t="s">
        <v>1</v>
      </c>
      <c r="L364" s="45"/>
      <c r="M364" s="224" t="s">
        <v>1</v>
      </c>
      <c r="N364" s="225" t="s">
        <v>38</v>
      </c>
      <c r="O364" s="92"/>
      <c r="P364" s="226">
        <f>O364*H364</f>
        <v>0</v>
      </c>
      <c r="Q364" s="226">
        <v>0</v>
      </c>
      <c r="R364" s="226">
        <f>Q364*H364</f>
        <v>0</v>
      </c>
      <c r="S364" s="226">
        <v>0</v>
      </c>
      <c r="T364" s="227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8" t="s">
        <v>157</v>
      </c>
      <c r="AT364" s="228" t="s">
        <v>153</v>
      </c>
      <c r="AU364" s="228" t="s">
        <v>81</v>
      </c>
      <c r="AY364" s="18" t="s">
        <v>152</v>
      </c>
      <c r="BE364" s="229">
        <f>IF(N364="základní",J364,0)</f>
        <v>0</v>
      </c>
      <c r="BF364" s="229">
        <f>IF(N364="snížená",J364,0)</f>
        <v>0</v>
      </c>
      <c r="BG364" s="229">
        <f>IF(N364="zákl. přenesená",J364,0)</f>
        <v>0</v>
      </c>
      <c r="BH364" s="229">
        <f>IF(N364="sníž. přenesená",J364,0)</f>
        <v>0</v>
      </c>
      <c r="BI364" s="229">
        <f>IF(N364="nulová",J364,0)</f>
        <v>0</v>
      </c>
      <c r="BJ364" s="18" t="s">
        <v>81</v>
      </c>
      <c r="BK364" s="229">
        <f>ROUND(I364*H364,2)</f>
        <v>0</v>
      </c>
      <c r="BL364" s="18" t="s">
        <v>157</v>
      </c>
      <c r="BM364" s="228" t="s">
        <v>661</v>
      </c>
    </row>
    <row r="365" s="2" customFormat="1" ht="14.4" customHeight="1">
      <c r="A365" s="39"/>
      <c r="B365" s="40"/>
      <c r="C365" s="217" t="s">
        <v>607</v>
      </c>
      <c r="D365" s="217" t="s">
        <v>153</v>
      </c>
      <c r="E365" s="218" t="s">
        <v>1135</v>
      </c>
      <c r="F365" s="219" t="s">
        <v>703</v>
      </c>
      <c r="G365" s="220" t="s">
        <v>399</v>
      </c>
      <c r="H365" s="221">
        <v>3</v>
      </c>
      <c r="I365" s="222"/>
      <c r="J365" s="223">
        <f>ROUND(I365*H365,2)</f>
        <v>0</v>
      </c>
      <c r="K365" s="219" t="s">
        <v>1</v>
      </c>
      <c r="L365" s="45"/>
      <c r="M365" s="224" t="s">
        <v>1</v>
      </c>
      <c r="N365" s="225" t="s">
        <v>38</v>
      </c>
      <c r="O365" s="92"/>
      <c r="P365" s="226">
        <f>O365*H365</f>
        <v>0</v>
      </c>
      <c r="Q365" s="226">
        <v>0</v>
      </c>
      <c r="R365" s="226">
        <f>Q365*H365</f>
        <v>0</v>
      </c>
      <c r="S365" s="226">
        <v>0</v>
      </c>
      <c r="T365" s="227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8" t="s">
        <v>157</v>
      </c>
      <c r="AT365" s="228" t="s">
        <v>153</v>
      </c>
      <c r="AU365" s="228" t="s">
        <v>81</v>
      </c>
      <c r="AY365" s="18" t="s">
        <v>152</v>
      </c>
      <c r="BE365" s="229">
        <f>IF(N365="základní",J365,0)</f>
        <v>0</v>
      </c>
      <c r="BF365" s="229">
        <f>IF(N365="snížená",J365,0)</f>
        <v>0</v>
      </c>
      <c r="BG365" s="229">
        <f>IF(N365="zákl. přenesená",J365,0)</f>
        <v>0</v>
      </c>
      <c r="BH365" s="229">
        <f>IF(N365="sníž. přenesená",J365,0)</f>
        <v>0</v>
      </c>
      <c r="BI365" s="229">
        <f>IF(N365="nulová",J365,0)</f>
        <v>0</v>
      </c>
      <c r="BJ365" s="18" t="s">
        <v>81</v>
      </c>
      <c r="BK365" s="229">
        <f>ROUND(I365*H365,2)</f>
        <v>0</v>
      </c>
      <c r="BL365" s="18" t="s">
        <v>157</v>
      </c>
      <c r="BM365" s="228" t="s">
        <v>666</v>
      </c>
    </row>
    <row r="366" s="2" customFormat="1" ht="14.4" customHeight="1">
      <c r="A366" s="39"/>
      <c r="B366" s="40"/>
      <c r="C366" s="217" t="s">
        <v>613</v>
      </c>
      <c r="D366" s="217" t="s">
        <v>153</v>
      </c>
      <c r="E366" s="218" t="s">
        <v>349</v>
      </c>
      <c r="F366" s="219" t="s">
        <v>350</v>
      </c>
      <c r="G366" s="220" t="s">
        <v>193</v>
      </c>
      <c r="H366" s="221">
        <v>167.81299999999999</v>
      </c>
      <c r="I366" s="222"/>
      <c r="J366" s="223">
        <f>ROUND(I366*H366,2)</f>
        <v>0</v>
      </c>
      <c r="K366" s="219" t="s">
        <v>1</v>
      </c>
      <c r="L366" s="45"/>
      <c r="M366" s="224" t="s">
        <v>1</v>
      </c>
      <c r="N366" s="225" t="s">
        <v>38</v>
      </c>
      <c r="O366" s="92"/>
      <c r="P366" s="226">
        <f>O366*H366</f>
        <v>0</v>
      </c>
      <c r="Q366" s="226">
        <v>0</v>
      </c>
      <c r="R366" s="226">
        <f>Q366*H366</f>
        <v>0</v>
      </c>
      <c r="S366" s="226">
        <v>0</v>
      </c>
      <c r="T366" s="227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8" t="s">
        <v>157</v>
      </c>
      <c r="AT366" s="228" t="s">
        <v>153</v>
      </c>
      <c r="AU366" s="228" t="s">
        <v>81</v>
      </c>
      <c r="AY366" s="18" t="s">
        <v>152</v>
      </c>
      <c r="BE366" s="229">
        <f>IF(N366="základní",J366,0)</f>
        <v>0</v>
      </c>
      <c r="BF366" s="229">
        <f>IF(N366="snížená",J366,0)</f>
        <v>0</v>
      </c>
      <c r="BG366" s="229">
        <f>IF(N366="zákl. přenesená",J366,0)</f>
        <v>0</v>
      </c>
      <c r="BH366" s="229">
        <f>IF(N366="sníž. přenesená",J366,0)</f>
        <v>0</v>
      </c>
      <c r="BI366" s="229">
        <f>IF(N366="nulová",J366,0)</f>
        <v>0</v>
      </c>
      <c r="BJ366" s="18" t="s">
        <v>81</v>
      </c>
      <c r="BK366" s="229">
        <f>ROUND(I366*H366,2)</f>
        <v>0</v>
      </c>
      <c r="BL366" s="18" t="s">
        <v>157</v>
      </c>
      <c r="BM366" s="228" t="s">
        <v>366</v>
      </c>
    </row>
    <row r="367" s="14" customFormat="1">
      <c r="A367" s="14"/>
      <c r="B367" s="241"/>
      <c r="C367" s="242"/>
      <c r="D367" s="232" t="s">
        <v>195</v>
      </c>
      <c r="E367" s="243" t="s">
        <v>1</v>
      </c>
      <c r="F367" s="244" t="s">
        <v>1136</v>
      </c>
      <c r="G367" s="242"/>
      <c r="H367" s="245">
        <v>51.299999999999997</v>
      </c>
      <c r="I367" s="246"/>
      <c r="J367" s="242"/>
      <c r="K367" s="242"/>
      <c r="L367" s="247"/>
      <c r="M367" s="248"/>
      <c r="N367" s="249"/>
      <c r="O367" s="249"/>
      <c r="P367" s="249"/>
      <c r="Q367" s="249"/>
      <c r="R367" s="249"/>
      <c r="S367" s="249"/>
      <c r="T367" s="25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1" t="s">
        <v>195</v>
      </c>
      <c r="AU367" s="251" t="s">
        <v>81</v>
      </c>
      <c r="AV367" s="14" t="s">
        <v>83</v>
      </c>
      <c r="AW367" s="14" t="s">
        <v>30</v>
      </c>
      <c r="AX367" s="14" t="s">
        <v>73</v>
      </c>
      <c r="AY367" s="251" t="s">
        <v>152</v>
      </c>
    </row>
    <row r="368" s="14" customFormat="1">
      <c r="A368" s="14"/>
      <c r="B368" s="241"/>
      <c r="C368" s="242"/>
      <c r="D368" s="232" t="s">
        <v>195</v>
      </c>
      <c r="E368" s="243" t="s">
        <v>1</v>
      </c>
      <c r="F368" s="244" t="s">
        <v>1009</v>
      </c>
      <c r="G368" s="242"/>
      <c r="H368" s="245">
        <v>9.9000000000000004</v>
      </c>
      <c r="I368" s="246"/>
      <c r="J368" s="242"/>
      <c r="K368" s="242"/>
      <c r="L368" s="247"/>
      <c r="M368" s="248"/>
      <c r="N368" s="249"/>
      <c r="O368" s="249"/>
      <c r="P368" s="249"/>
      <c r="Q368" s="249"/>
      <c r="R368" s="249"/>
      <c r="S368" s="249"/>
      <c r="T368" s="25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1" t="s">
        <v>195</v>
      </c>
      <c r="AU368" s="251" t="s">
        <v>81</v>
      </c>
      <c r="AV368" s="14" t="s">
        <v>83</v>
      </c>
      <c r="AW368" s="14" t="s">
        <v>30</v>
      </c>
      <c r="AX368" s="14" t="s">
        <v>73</v>
      </c>
      <c r="AY368" s="251" t="s">
        <v>152</v>
      </c>
    </row>
    <row r="369" s="14" customFormat="1">
      <c r="A369" s="14"/>
      <c r="B369" s="241"/>
      <c r="C369" s="242"/>
      <c r="D369" s="232" t="s">
        <v>195</v>
      </c>
      <c r="E369" s="243" t="s">
        <v>1</v>
      </c>
      <c r="F369" s="244" t="s">
        <v>1137</v>
      </c>
      <c r="G369" s="242"/>
      <c r="H369" s="245">
        <v>58.200000000000003</v>
      </c>
      <c r="I369" s="246"/>
      <c r="J369" s="242"/>
      <c r="K369" s="242"/>
      <c r="L369" s="247"/>
      <c r="M369" s="248"/>
      <c r="N369" s="249"/>
      <c r="O369" s="249"/>
      <c r="P369" s="249"/>
      <c r="Q369" s="249"/>
      <c r="R369" s="249"/>
      <c r="S369" s="249"/>
      <c r="T369" s="25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1" t="s">
        <v>195</v>
      </c>
      <c r="AU369" s="251" t="s">
        <v>81</v>
      </c>
      <c r="AV369" s="14" t="s">
        <v>83</v>
      </c>
      <c r="AW369" s="14" t="s">
        <v>30</v>
      </c>
      <c r="AX369" s="14" t="s">
        <v>73</v>
      </c>
      <c r="AY369" s="251" t="s">
        <v>152</v>
      </c>
    </row>
    <row r="370" s="14" customFormat="1">
      <c r="A370" s="14"/>
      <c r="B370" s="241"/>
      <c r="C370" s="242"/>
      <c r="D370" s="232" t="s">
        <v>195</v>
      </c>
      <c r="E370" s="243" t="s">
        <v>1</v>
      </c>
      <c r="F370" s="244" t="s">
        <v>1138</v>
      </c>
      <c r="G370" s="242"/>
      <c r="H370" s="245">
        <v>24.600000000000001</v>
      </c>
      <c r="I370" s="246"/>
      <c r="J370" s="242"/>
      <c r="K370" s="242"/>
      <c r="L370" s="247"/>
      <c r="M370" s="248"/>
      <c r="N370" s="249"/>
      <c r="O370" s="249"/>
      <c r="P370" s="249"/>
      <c r="Q370" s="249"/>
      <c r="R370" s="249"/>
      <c r="S370" s="249"/>
      <c r="T370" s="25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1" t="s">
        <v>195</v>
      </c>
      <c r="AU370" s="251" t="s">
        <v>81</v>
      </c>
      <c r="AV370" s="14" t="s">
        <v>83</v>
      </c>
      <c r="AW370" s="14" t="s">
        <v>30</v>
      </c>
      <c r="AX370" s="14" t="s">
        <v>73</v>
      </c>
      <c r="AY370" s="251" t="s">
        <v>152</v>
      </c>
    </row>
    <row r="371" s="14" customFormat="1">
      <c r="A371" s="14"/>
      <c r="B371" s="241"/>
      <c r="C371" s="242"/>
      <c r="D371" s="232" t="s">
        <v>195</v>
      </c>
      <c r="E371" s="243" t="s">
        <v>1</v>
      </c>
      <c r="F371" s="244" t="s">
        <v>1139</v>
      </c>
      <c r="G371" s="242"/>
      <c r="H371" s="245">
        <v>23.812999999999999</v>
      </c>
      <c r="I371" s="246"/>
      <c r="J371" s="242"/>
      <c r="K371" s="242"/>
      <c r="L371" s="247"/>
      <c r="M371" s="248"/>
      <c r="N371" s="249"/>
      <c r="O371" s="249"/>
      <c r="P371" s="249"/>
      <c r="Q371" s="249"/>
      <c r="R371" s="249"/>
      <c r="S371" s="249"/>
      <c r="T371" s="25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1" t="s">
        <v>195</v>
      </c>
      <c r="AU371" s="251" t="s">
        <v>81</v>
      </c>
      <c r="AV371" s="14" t="s">
        <v>83</v>
      </c>
      <c r="AW371" s="14" t="s">
        <v>30</v>
      </c>
      <c r="AX371" s="14" t="s">
        <v>73</v>
      </c>
      <c r="AY371" s="251" t="s">
        <v>152</v>
      </c>
    </row>
    <row r="372" s="15" customFormat="1">
      <c r="A372" s="15"/>
      <c r="B372" s="252"/>
      <c r="C372" s="253"/>
      <c r="D372" s="232" t="s">
        <v>195</v>
      </c>
      <c r="E372" s="254" t="s">
        <v>1</v>
      </c>
      <c r="F372" s="255" t="s">
        <v>218</v>
      </c>
      <c r="G372" s="253"/>
      <c r="H372" s="256">
        <v>167.81299999999999</v>
      </c>
      <c r="I372" s="257"/>
      <c r="J372" s="253"/>
      <c r="K372" s="253"/>
      <c r="L372" s="258"/>
      <c r="M372" s="259"/>
      <c r="N372" s="260"/>
      <c r="O372" s="260"/>
      <c r="P372" s="260"/>
      <c r="Q372" s="260"/>
      <c r="R372" s="260"/>
      <c r="S372" s="260"/>
      <c r="T372" s="261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2" t="s">
        <v>195</v>
      </c>
      <c r="AU372" s="262" t="s">
        <v>81</v>
      </c>
      <c r="AV372" s="15" t="s">
        <v>157</v>
      </c>
      <c r="AW372" s="15" t="s">
        <v>30</v>
      </c>
      <c r="AX372" s="15" t="s">
        <v>81</v>
      </c>
      <c r="AY372" s="262" t="s">
        <v>152</v>
      </c>
    </row>
    <row r="373" s="2" customFormat="1" ht="14.4" customHeight="1">
      <c r="A373" s="39"/>
      <c r="B373" s="40"/>
      <c r="C373" s="217" t="s">
        <v>623</v>
      </c>
      <c r="D373" s="217" t="s">
        <v>153</v>
      </c>
      <c r="E373" s="218" t="s">
        <v>1140</v>
      </c>
      <c r="F373" s="219" t="s">
        <v>1141</v>
      </c>
      <c r="G373" s="220" t="s">
        <v>539</v>
      </c>
      <c r="H373" s="263"/>
      <c r="I373" s="222"/>
      <c r="J373" s="223">
        <f>ROUND(I373*H373,2)</f>
        <v>0</v>
      </c>
      <c r="K373" s="219" t="s">
        <v>160</v>
      </c>
      <c r="L373" s="45"/>
      <c r="M373" s="224" t="s">
        <v>1</v>
      </c>
      <c r="N373" s="225" t="s">
        <v>38</v>
      </c>
      <c r="O373" s="92"/>
      <c r="P373" s="226">
        <f>O373*H373</f>
        <v>0</v>
      </c>
      <c r="Q373" s="226">
        <v>0</v>
      </c>
      <c r="R373" s="226">
        <f>Q373*H373</f>
        <v>0</v>
      </c>
      <c r="S373" s="226">
        <v>0</v>
      </c>
      <c r="T373" s="227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8" t="s">
        <v>157</v>
      </c>
      <c r="AT373" s="228" t="s">
        <v>153</v>
      </c>
      <c r="AU373" s="228" t="s">
        <v>81</v>
      </c>
      <c r="AY373" s="18" t="s">
        <v>152</v>
      </c>
      <c r="BE373" s="229">
        <f>IF(N373="základní",J373,0)</f>
        <v>0</v>
      </c>
      <c r="BF373" s="229">
        <f>IF(N373="snížená",J373,0)</f>
        <v>0</v>
      </c>
      <c r="BG373" s="229">
        <f>IF(N373="zákl. přenesená",J373,0)</f>
        <v>0</v>
      </c>
      <c r="BH373" s="229">
        <f>IF(N373="sníž. přenesená",J373,0)</f>
        <v>0</v>
      </c>
      <c r="BI373" s="229">
        <f>IF(N373="nulová",J373,0)</f>
        <v>0</v>
      </c>
      <c r="BJ373" s="18" t="s">
        <v>81</v>
      </c>
      <c r="BK373" s="229">
        <f>ROUND(I373*H373,2)</f>
        <v>0</v>
      </c>
      <c r="BL373" s="18" t="s">
        <v>157</v>
      </c>
      <c r="BM373" s="228" t="s">
        <v>631</v>
      </c>
    </row>
    <row r="374" s="12" customFormat="1" ht="25.92" customHeight="1">
      <c r="A374" s="12"/>
      <c r="B374" s="203"/>
      <c r="C374" s="204"/>
      <c r="D374" s="205" t="s">
        <v>72</v>
      </c>
      <c r="E374" s="206" t="s">
        <v>802</v>
      </c>
      <c r="F374" s="206" t="s">
        <v>714</v>
      </c>
      <c r="G374" s="204"/>
      <c r="H374" s="204"/>
      <c r="I374" s="207"/>
      <c r="J374" s="208">
        <f>BK374</f>
        <v>0</v>
      </c>
      <c r="K374" s="204"/>
      <c r="L374" s="209"/>
      <c r="M374" s="210"/>
      <c r="N374" s="211"/>
      <c r="O374" s="211"/>
      <c r="P374" s="212">
        <f>SUM(P375:P391)</f>
        <v>0</v>
      </c>
      <c r="Q374" s="211"/>
      <c r="R374" s="212">
        <f>SUM(R375:R391)</f>
        <v>0</v>
      </c>
      <c r="S374" s="211"/>
      <c r="T374" s="213">
        <f>SUM(T375:T391)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14" t="s">
        <v>81</v>
      </c>
      <c r="AT374" s="215" t="s">
        <v>72</v>
      </c>
      <c r="AU374" s="215" t="s">
        <v>73</v>
      </c>
      <c r="AY374" s="214" t="s">
        <v>152</v>
      </c>
      <c r="BK374" s="216">
        <f>SUM(BK375:BK391)</f>
        <v>0</v>
      </c>
    </row>
    <row r="375" s="2" customFormat="1" ht="24.15" customHeight="1">
      <c r="A375" s="39"/>
      <c r="B375" s="40"/>
      <c r="C375" s="217" t="s">
        <v>628</v>
      </c>
      <c r="D375" s="217" t="s">
        <v>153</v>
      </c>
      <c r="E375" s="218" t="s">
        <v>716</v>
      </c>
      <c r="F375" s="219" t="s">
        <v>1142</v>
      </c>
      <c r="G375" s="220" t="s">
        <v>399</v>
      </c>
      <c r="H375" s="221">
        <v>19</v>
      </c>
      <c r="I375" s="222"/>
      <c r="J375" s="223">
        <f>ROUND(I375*H375,2)</f>
        <v>0</v>
      </c>
      <c r="K375" s="219" t="s">
        <v>1</v>
      </c>
      <c r="L375" s="45"/>
      <c r="M375" s="224" t="s">
        <v>1</v>
      </c>
      <c r="N375" s="225" t="s">
        <v>38</v>
      </c>
      <c r="O375" s="92"/>
      <c r="P375" s="226">
        <f>O375*H375</f>
        <v>0</v>
      </c>
      <c r="Q375" s="226">
        <v>0</v>
      </c>
      <c r="R375" s="226">
        <f>Q375*H375</f>
        <v>0</v>
      </c>
      <c r="S375" s="226">
        <v>0</v>
      </c>
      <c r="T375" s="227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8" t="s">
        <v>157</v>
      </c>
      <c r="AT375" s="228" t="s">
        <v>153</v>
      </c>
      <c r="AU375" s="228" t="s">
        <v>81</v>
      </c>
      <c r="AY375" s="18" t="s">
        <v>152</v>
      </c>
      <c r="BE375" s="229">
        <f>IF(N375="základní",J375,0)</f>
        <v>0</v>
      </c>
      <c r="BF375" s="229">
        <f>IF(N375="snížená",J375,0)</f>
        <v>0</v>
      </c>
      <c r="BG375" s="229">
        <f>IF(N375="zákl. přenesená",J375,0)</f>
        <v>0</v>
      </c>
      <c r="BH375" s="229">
        <f>IF(N375="sníž. přenesená",J375,0)</f>
        <v>0</v>
      </c>
      <c r="BI375" s="229">
        <f>IF(N375="nulová",J375,0)</f>
        <v>0</v>
      </c>
      <c r="BJ375" s="18" t="s">
        <v>81</v>
      </c>
      <c r="BK375" s="229">
        <f>ROUND(I375*H375,2)</f>
        <v>0</v>
      </c>
      <c r="BL375" s="18" t="s">
        <v>157</v>
      </c>
      <c r="BM375" s="228" t="s">
        <v>712</v>
      </c>
    </row>
    <row r="376" s="14" customFormat="1">
      <c r="A376" s="14"/>
      <c r="B376" s="241"/>
      <c r="C376" s="242"/>
      <c r="D376" s="232" t="s">
        <v>195</v>
      </c>
      <c r="E376" s="243" t="s">
        <v>1</v>
      </c>
      <c r="F376" s="244" t="s">
        <v>241</v>
      </c>
      <c r="G376" s="242"/>
      <c r="H376" s="245">
        <v>19</v>
      </c>
      <c r="I376" s="246"/>
      <c r="J376" s="242"/>
      <c r="K376" s="242"/>
      <c r="L376" s="247"/>
      <c r="M376" s="248"/>
      <c r="N376" s="249"/>
      <c r="O376" s="249"/>
      <c r="P376" s="249"/>
      <c r="Q376" s="249"/>
      <c r="R376" s="249"/>
      <c r="S376" s="249"/>
      <c r="T376" s="25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1" t="s">
        <v>195</v>
      </c>
      <c r="AU376" s="251" t="s">
        <v>81</v>
      </c>
      <c r="AV376" s="14" t="s">
        <v>83</v>
      </c>
      <c r="AW376" s="14" t="s">
        <v>30</v>
      </c>
      <c r="AX376" s="14" t="s">
        <v>81</v>
      </c>
      <c r="AY376" s="251" t="s">
        <v>152</v>
      </c>
    </row>
    <row r="377" s="2" customFormat="1" ht="24.15" customHeight="1">
      <c r="A377" s="39"/>
      <c r="B377" s="40"/>
      <c r="C377" s="217" t="s">
        <v>633</v>
      </c>
      <c r="D377" s="217" t="s">
        <v>153</v>
      </c>
      <c r="E377" s="218" t="s">
        <v>720</v>
      </c>
      <c r="F377" s="219" t="s">
        <v>1143</v>
      </c>
      <c r="G377" s="220" t="s">
        <v>399</v>
      </c>
      <c r="H377" s="221">
        <v>1</v>
      </c>
      <c r="I377" s="222"/>
      <c r="J377" s="223">
        <f>ROUND(I377*H377,2)</f>
        <v>0</v>
      </c>
      <c r="K377" s="219" t="s">
        <v>1</v>
      </c>
      <c r="L377" s="45"/>
      <c r="M377" s="224" t="s">
        <v>1</v>
      </c>
      <c r="N377" s="225" t="s">
        <v>38</v>
      </c>
      <c r="O377" s="92"/>
      <c r="P377" s="226">
        <f>O377*H377</f>
        <v>0</v>
      </c>
      <c r="Q377" s="226">
        <v>0</v>
      </c>
      <c r="R377" s="226">
        <f>Q377*H377</f>
        <v>0</v>
      </c>
      <c r="S377" s="226">
        <v>0</v>
      </c>
      <c r="T377" s="227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8" t="s">
        <v>157</v>
      </c>
      <c r="AT377" s="228" t="s">
        <v>153</v>
      </c>
      <c r="AU377" s="228" t="s">
        <v>81</v>
      </c>
      <c r="AY377" s="18" t="s">
        <v>152</v>
      </c>
      <c r="BE377" s="229">
        <f>IF(N377="základní",J377,0)</f>
        <v>0</v>
      </c>
      <c r="BF377" s="229">
        <f>IF(N377="snížená",J377,0)</f>
        <v>0</v>
      </c>
      <c r="BG377" s="229">
        <f>IF(N377="zákl. přenesená",J377,0)</f>
        <v>0</v>
      </c>
      <c r="BH377" s="229">
        <f>IF(N377="sníž. přenesená",J377,0)</f>
        <v>0</v>
      </c>
      <c r="BI377" s="229">
        <f>IF(N377="nulová",J377,0)</f>
        <v>0</v>
      </c>
      <c r="BJ377" s="18" t="s">
        <v>81</v>
      </c>
      <c r="BK377" s="229">
        <f>ROUND(I377*H377,2)</f>
        <v>0</v>
      </c>
      <c r="BL377" s="18" t="s">
        <v>157</v>
      </c>
      <c r="BM377" s="228" t="s">
        <v>680</v>
      </c>
    </row>
    <row r="378" s="14" customFormat="1">
      <c r="A378" s="14"/>
      <c r="B378" s="241"/>
      <c r="C378" s="242"/>
      <c r="D378" s="232" t="s">
        <v>195</v>
      </c>
      <c r="E378" s="243" t="s">
        <v>1</v>
      </c>
      <c r="F378" s="244" t="s">
        <v>81</v>
      </c>
      <c r="G378" s="242"/>
      <c r="H378" s="245">
        <v>1</v>
      </c>
      <c r="I378" s="246"/>
      <c r="J378" s="242"/>
      <c r="K378" s="242"/>
      <c r="L378" s="247"/>
      <c r="M378" s="248"/>
      <c r="N378" s="249"/>
      <c r="O378" s="249"/>
      <c r="P378" s="249"/>
      <c r="Q378" s="249"/>
      <c r="R378" s="249"/>
      <c r="S378" s="249"/>
      <c r="T378" s="25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1" t="s">
        <v>195</v>
      </c>
      <c r="AU378" s="251" t="s">
        <v>81</v>
      </c>
      <c r="AV378" s="14" t="s">
        <v>83</v>
      </c>
      <c r="AW378" s="14" t="s">
        <v>30</v>
      </c>
      <c r="AX378" s="14" t="s">
        <v>81</v>
      </c>
      <c r="AY378" s="251" t="s">
        <v>152</v>
      </c>
    </row>
    <row r="379" s="2" customFormat="1" ht="24.15" customHeight="1">
      <c r="A379" s="39"/>
      <c r="B379" s="40"/>
      <c r="C379" s="217" t="s">
        <v>638</v>
      </c>
      <c r="D379" s="217" t="s">
        <v>153</v>
      </c>
      <c r="E379" s="218" t="s">
        <v>724</v>
      </c>
      <c r="F379" s="219" t="s">
        <v>1144</v>
      </c>
      <c r="G379" s="220" t="s">
        <v>399</v>
      </c>
      <c r="H379" s="221">
        <v>1</v>
      </c>
      <c r="I379" s="222"/>
      <c r="J379" s="223">
        <f>ROUND(I379*H379,2)</f>
        <v>0</v>
      </c>
      <c r="K379" s="219" t="s">
        <v>1</v>
      </c>
      <c r="L379" s="45"/>
      <c r="M379" s="224" t="s">
        <v>1</v>
      </c>
      <c r="N379" s="225" t="s">
        <v>38</v>
      </c>
      <c r="O379" s="92"/>
      <c r="P379" s="226">
        <f>O379*H379</f>
        <v>0</v>
      </c>
      <c r="Q379" s="226">
        <v>0</v>
      </c>
      <c r="R379" s="226">
        <f>Q379*H379</f>
        <v>0</v>
      </c>
      <c r="S379" s="226">
        <v>0</v>
      </c>
      <c r="T379" s="227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8" t="s">
        <v>157</v>
      </c>
      <c r="AT379" s="228" t="s">
        <v>153</v>
      </c>
      <c r="AU379" s="228" t="s">
        <v>81</v>
      </c>
      <c r="AY379" s="18" t="s">
        <v>152</v>
      </c>
      <c r="BE379" s="229">
        <f>IF(N379="základní",J379,0)</f>
        <v>0</v>
      </c>
      <c r="BF379" s="229">
        <f>IF(N379="snížená",J379,0)</f>
        <v>0</v>
      </c>
      <c r="BG379" s="229">
        <f>IF(N379="zákl. přenesená",J379,0)</f>
        <v>0</v>
      </c>
      <c r="BH379" s="229">
        <f>IF(N379="sníž. přenesená",J379,0)</f>
        <v>0</v>
      </c>
      <c r="BI379" s="229">
        <f>IF(N379="nulová",J379,0)</f>
        <v>0</v>
      </c>
      <c r="BJ379" s="18" t="s">
        <v>81</v>
      </c>
      <c r="BK379" s="229">
        <f>ROUND(I379*H379,2)</f>
        <v>0</v>
      </c>
      <c r="BL379" s="18" t="s">
        <v>157</v>
      </c>
      <c r="BM379" s="228" t="s">
        <v>685</v>
      </c>
    </row>
    <row r="380" s="14" customFormat="1">
      <c r="A380" s="14"/>
      <c r="B380" s="241"/>
      <c r="C380" s="242"/>
      <c r="D380" s="232" t="s">
        <v>195</v>
      </c>
      <c r="E380" s="243" t="s">
        <v>1</v>
      </c>
      <c r="F380" s="244" t="s">
        <v>81</v>
      </c>
      <c r="G380" s="242"/>
      <c r="H380" s="245">
        <v>1</v>
      </c>
      <c r="I380" s="246"/>
      <c r="J380" s="242"/>
      <c r="K380" s="242"/>
      <c r="L380" s="247"/>
      <c r="M380" s="248"/>
      <c r="N380" s="249"/>
      <c r="O380" s="249"/>
      <c r="P380" s="249"/>
      <c r="Q380" s="249"/>
      <c r="R380" s="249"/>
      <c r="S380" s="249"/>
      <c r="T380" s="25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1" t="s">
        <v>195</v>
      </c>
      <c r="AU380" s="251" t="s">
        <v>81</v>
      </c>
      <c r="AV380" s="14" t="s">
        <v>83</v>
      </c>
      <c r="AW380" s="14" t="s">
        <v>30</v>
      </c>
      <c r="AX380" s="14" t="s">
        <v>81</v>
      </c>
      <c r="AY380" s="251" t="s">
        <v>152</v>
      </c>
    </row>
    <row r="381" s="2" customFormat="1" ht="24.15" customHeight="1">
      <c r="A381" s="39"/>
      <c r="B381" s="40"/>
      <c r="C381" s="217" t="s">
        <v>643</v>
      </c>
      <c r="D381" s="217" t="s">
        <v>153</v>
      </c>
      <c r="E381" s="218" t="s">
        <v>728</v>
      </c>
      <c r="F381" s="219" t="s">
        <v>1145</v>
      </c>
      <c r="G381" s="220" t="s">
        <v>399</v>
      </c>
      <c r="H381" s="221">
        <v>6</v>
      </c>
      <c r="I381" s="222"/>
      <c r="J381" s="223">
        <f>ROUND(I381*H381,2)</f>
        <v>0</v>
      </c>
      <c r="K381" s="219" t="s">
        <v>1</v>
      </c>
      <c r="L381" s="45"/>
      <c r="M381" s="224" t="s">
        <v>1</v>
      </c>
      <c r="N381" s="225" t="s">
        <v>38</v>
      </c>
      <c r="O381" s="92"/>
      <c r="P381" s="226">
        <f>O381*H381</f>
        <v>0</v>
      </c>
      <c r="Q381" s="226">
        <v>0</v>
      </c>
      <c r="R381" s="226">
        <f>Q381*H381</f>
        <v>0</v>
      </c>
      <c r="S381" s="226">
        <v>0</v>
      </c>
      <c r="T381" s="227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8" t="s">
        <v>157</v>
      </c>
      <c r="AT381" s="228" t="s">
        <v>153</v>
      </c>
      <c r="AU381" s="228" t="s">
        <v>81</v>
      </c>
      <c r="AY381" s="18" t="s">
        <v>152</v>
      </c>
      <c r="BE381" s="229">
        <f>IF(N381="základní",J381,0)</f>
        <v>0</v>
      </c>
      <c r="BF381" s="229">
        <f>IF(N381="snížená",J381,0)</f>
        <v>0</v>
      </c>
      <c r="BG381" s="229">
        <f>IF(N381="zákl. přenesená",J381,0)</f>
        <v>0</v>
      </c>
      <c r="BH381" s="229">
        <f>IF(N381="sníž. přenesená",J381,0)</f>
        <v>0</v>
      </c>
      <c r="BI381" s="229">
        <f>IF(N381="nulová",J381,0)</f>
        <v>0</v>
      </c>
      <c r="BJ381" s="18" t="s">
        <v>81</v>
      </c>
      <c r="BK381" s="229">
        <f>ROUND(I381*H381,2)</f>
        <v>0</v>
      </c>
      <c r="BL381" s="18" t="s">
        <v>157</v>
      </c>
      <c r="BM381" s="228" t="s">
        <v>689</v>
      </c>
    </row>
    <row r="382" s="14" customFormat="1">
      <c r="A382" s="14"/>
      <c r="B382" s="241"/>
      <c r="C382" s="242"/>
      <c r="D382" s="232" t="s">
        <v>195</v>
      </c>
      <c r="E382" s="243" t="s">
        <v>1</v>
      </c>
      <c r="F382" s="244" t="s">
        <v>164</v>
      </c>
      <c r="G382" s="242"/>
      <c r="H382" s="245">
        <v>6</v>
      </c>
      <c r="I382" s="246"/>
      <c r="J382" s="242"/>
      <c r="K382" s="242"/>
      <c r="L382" s="247"/>
      <c r="M382" s="248"/>
      <c r="N382" s="249"/>
      <c r="O382" s="249"/>
      <c r="P382" s="249"/>
      <c r="Q382" s="249"/>
      <c r="R382" s="249"/>
      <c r="S382" s="249"/>
      <c r="T382" s="25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1" t="s">
        <v>195</v>
      </c>
      <c r="AU382" s="251" t="s">
        <v>81</v>
      </c>
      <c r="AV382" s="14" t="s">
        <v>83</v>
      </c>
      <c r="AW382" s="14" t="s">
        <v>30</v>
      </c>
      <c r="AX382" s="14" t="s">
        <v>81</v>
      </c>
      <c r="AY382" s="251" t="s">
        <v>152</v>
      </c>
    </row>
    <row r="383" s="2" customFormat="1" ht="24.15" customHeight="1">
      <c r="A383" s="39"/>
      <c r="B383" s="40"/>
      <c r="C383" s="217" t="s">
        <v>648</v>
      </c>
      <c r="D383" s="217" t="s">
        <v>153</v>
      </c>
      <c r="E383" s="218" t="s">
        <v>732</v>
      </c>
      <c r="F383" s="219" t="s">
        <v>751</v>
      </c>
      <c r="G383" s="220" t="s">
        <v>202</v>
      </c>
      <c r="H383" s="221">
        <v>64.599999999999994</v>
      </c>
      <c r="I383" s="222"/>
      <c r="J383" s="223">
        <f>ROUND(I383*H383,2)</f>
        <v>0</v>
      </c>
      <c r="K383" s="219" t="s">
        <v>1</v>
      </c>
      <c r="L383" s="45"/>
      <c r="M383" s="224" t="s">
        <v>1</v>
      </c>
      <c r="N383" s="225" t="s">
        <v>38</v>
      </c>
      <c r="O383" s="92"/>
      <c r="P383" s="226">
        <f>O383*H383</f>
        <v>0</v>
      </c>
      <c r="Q383" s="226">
        <v>0</v>
      </c>
      <c r="R383" s="226">
        <f>Q383*H383</f>
        <v>0</v>
      </c>
      <c r="S383" s="226">
        <v>0</v>
      </c>
      <c r="T383" s="227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8" t="s">
        <v>157</v>
      </c>
      <c r="AT383" s="228" t="s">
        <v>153</v>
      </c>
      <c r="AU383" s="228" t="s">
        <v>81</v>
      </c>
      <c r="AY383" s="18" t="s">
        <v>152</v>
      </c>
      <c r="BE383" s="229">
        <f>IF(N383="základní",J383,0)</f>
        <v>0</v>
      </c>
      <c r="BF383" s="229">
        <f>IF(N383="snížená",J383,0)</f>
        <v>0</v>
      </c>
      <c r="BG383" s="229">
        <f>IF(N383="zákl. přenesená",J383,0)</f>
        <v>0</v>
      </c>
      <c r="BH383" s="229">
        <f>IF(N383="sníž. přenesená",J383,0)</f>
        <v>0</v>
      </c>
      <c r="BI383" s="229">
        <f>IF(N383="nulová",J383,0)</f>
        <v>0</v>
      </c>
      <c r="BJ383" s="18" t="s">
        <v>81</v>
      </c>
      <c r="BK383" s="229">
        <f>ROUND(I383*H383,2)</f>
        <v>0</v>
      </c>
      <c r="BL383" s="18" t="s">
        <v>157</v>
      </c>
      <c r="BM383" s="228" t="s">
        <v>693</v>
      </c>
    </row>
    <row r="384" s="13" customFormat="1">
      <c r="A384" s="13"/>
      <c r="B384" s="230"/>
      <c r="C384" s="231"/>
      <c r="D384" s="232" t="s">
        <v>195</v>
      </c>
      <c r="E384" s="233" t="s">
        <v>1</v>
      </c>
      <c r="F384" s="234" t="s">
        <v>753</v>
      </c>
      <c r="G384" s="231"/>
      <c r="H384" s="233" t="s">
        <v>1</v>
      </c>
      <c r="I384" s="235"/>
      <c r="J384" s="231"/>
      <c r="K384" s="231"/>
      <c r="L384" s="236"/>
      <c r="M384" s="237"/>
      <c r="N384" s="238"/>
      <c r="O384" s="238"/>
      <c r="P384" s="238"/>
      <c r="Q384" s="238"/>
      <c r="R384" s="238"/>
      <c r="S384" s="238"/>
      <c r="T384" s="23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0" t="s">
        <v>195</v>
      </c>
      <c r="AU384" s="240" t="s">
        <v>81</v>
      </c>
      <c r="AV384" s="13" t="s">
        <v>81</v>
      </c>
      <c r="AW384" s="13" t="s">
        <v>30</v>
      </c>
      <c r="AX384" s="13" t="s">
        <v>73</v>
      </c>
      <c r="AY384" s="240" t="s">
        <v>152</v>
      </c>
    </row>
    <row r="385" s="14" customFormat="1">
      <c r="A385" s="14"/>
      <c r="B385" s="241"/>
      <c r="C385" s="242"/>
      <c r="D385" s="232" t="s">
        <v>195</v>
      </c>
      <c r="E385" s="243" t="s">
        <v>1</v>
      </c>
      <c r="F385" s="244" t="s">
        <v>1146</v>
      </c>
      <c r="G385" s="242"/>
      <c r="H385" s="245">
        <v>17.100000000000001</v>
      </c>
      <c r="I385" s="246"/>
      <c r="J385" s="242"/>
      <c r="K385" s="242"/>
      <c r="L385" s="247"/>
      <c r="M385" s="248"/>
      <c r="N385" s="249"/>
      <c r="O385" s="249"/>
      <c r="P385" s="249"/>
      <c r="Q385" s="249"/>
      <c r="R385" s="249"/>
      <c r="S385" s="249"/>
      <c r="T385" s="25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1" t="s">
        <v>195</v>
      </c>
      <c r="AU385" s="251" t="s">
        <v>81</v>
      </c>
      <c r="AV385" s="14" t="s">
        <v>83</v>
      </c>
      <c r="AW385" s="14" t="s">
        <v>30</v>
      </c>
      <c r="AX385" s="14" t="s">
        <v>73</v>
      </c>
      <c r="AY385" s="251" t="s">
        <v>152</v>
      </c>
    </row>
    <row r="386" s="14" customFormat="1">
      <c r="A386" s="14"/>
      <c r="B386" s="241"/>
      <c r="C386" s="242"/>
      <c r="D386" s="232" t="s">
        <v>195</v>
      </c>
      <c r="E386" s="243" t="s">
        <v>1</v>
      </c>
      <c r="F386" s="244" t="s">
        <v>1147</v>
      </c>
      <c r="G386" s="242"/>
      <c r="H386" s="245">
        <v>1.3</v>
      </c>
      <c r="I386" s="246"/>
      <c r="J386" s="242"/>
      <c r="K386" s="242"/>
      <c r="L386" s="247"/>
      <c r="M386" s="248"/>
      <c r="N386" s="249"/>
      <c r="O386" s="249"/>
      <c r="P386" s="249"/>
      <c r="Q386" s="249"/>
      <c r="R386" s="249"/>
      <c r="S386" s="249"/>
      <c r="T386" s="25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1" t="s">
        <v>195</v>
      </c>
      <c r="AU386" s="251" t="s">
        <v>81</v>
      </c>
      <c r="AV386" s="14" t="s">
        <v>83</v>
      </c>
      <c r="AW386" s="14" t="s">
        <v>30</v>
      </c>
      <c r="AX386" s="14" t="s">
        <v>73</v>
      </c>
      <c r="AY386" s="251" t="s">
        <v>152</v>
      </c>
    </row>
    <row r="387" s="14" customFormat="1">
      <c r="A387" s="14"/>
      <c r="B387" s="241"/>
      <c r="C387" s="242"/>
      <c r="D387" s="232" t="s">
        <v>195</v>
      </c>
      <c r="E387" s="243" t="s">
        <v>1</v>
      </c>
      <c r="F387" s="244" t="s">
        <v>1148</v>
      </c>
      <c r="G387" s="242"/>
      <c r="H387" s="245">
        <v>1.2</v>
      </c>
      <c r="I387" s="246"/>
      <c r="J387" s="242"/>
      <c r="K387" s="242"/>
      <c r="L387" s="247"/>
      <c r="M387" s="248"/>
      <c r="N387" s="249"/>
      <c r="O387" s="249"/>
      <c r="P387" s="249"/>
      <c r="Q387" s="249"/>
      <c r="R387" s="249"/>
      <c r="S387" s="249"/>
      <c r="T387" s="25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1" t="s">
        <v>195</v>
      </c>
      <c r="AU387" s="251" t="s">
        <v>81</v>
      </c>
      <c r="AV387" s="14" t="s">
        <v>83</v>
      </c>
      <c r="AW387" s="14" t="s">
        <v>30</v>
      </c>
      <c r="AX387" s="14" t="s">
        <v>73</v>
      </c>
      <c r="AY387" s="251" t="s">
        <v>152</v>
      </c>
    </row>
    <row r="388" s="14" customFormat="1">
      <c r="A388" s="14"/>
      <c r="B388" s="241"/>
      <c r="C388" s="242"/>
      <c r="D388" s="232" t="s">
        <v>195</v>
      </c>
      <c r="E388" s="243" t="s">
        <v>1</v>
      </c>
      <c r="F388" s="244" t="s">
        <v>1149</v>
      </c>
      <c r="G388" s="242"/>
      <c r="H388" s="245">
        <v>15</v>
      </c>
      <c r="I388" s="246"/>
      <c r="J388" s="242"/>
      <c r="K388" s="242"/>
      <c r="L388" s="247"/>
      <c r="M388" s="248"/>
      <c r="N388" s="249"/>
      <c r="O388" s="249"/>
      <c r="P388" s="249"/>
      <c r="Q388" s="249"/>
      <c r="R388" s="249"/>
      <c r="S388" s="249"/>
      <c r="T388" s="25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1" t="s">
        <v>195</v>
      </c>
      <c r="AU388" s="251" t="s">
        <v>81</v>
      </c>
      <c r="AV388" s="14" t="s">
        <v>83</v>
      </c>
      <c r="AW388" s="14" t="s">
        <v>30</v>
      </c>
      <c r="AX388" s="14" t="s">
        <v>73</v>
      </c>
      <c r="AY388" s="251" t="s">
        <v>152</v>
      </c>
    </row>
    <row r="389" s="14" customFormat="1">
      <c r="A389" s="14"/>
      <c r="B389" s="241"/>
      <c r="C389" s="242"/>
      <c r="D389" s="232" t="s">
        <v>195</v>
      </c>
      <c r="E389" s="243" t="s">
        <v>1</v>
      </c>
      <c r="F389" s="244" t="s">
        <v>1150</v>
      </c>
      <c r="G389" s="242"/>
      <c r="H389" s="245">
        <v>30</v>
      </c>
      <c r="I389" s="246"/>
      <c r="J389" s="242"/>
      <c r="K389" s="242"/>
      <c r="L389" s="247"/>
      <c r="M389" s="248"/>
      <c r="N389" s="249"/>
      <c r="O389" s="249"/>
      <c r="P389" s="249"/>
      <c r="Q389" s="249"/>
      <c r="R389" s="249"/>
      <c r="S389" s="249"/>
      <c r="T389" s="25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1" t="s">
        <v>195</v>
      </c>
      <c r="AU389" s="251" t="s">
        <v>81</v>
      </c>
      <c r="AV389" s="14" t="s">
        <v>83</v>
      </c>
      <c r="AW389" s="14" t="s">
        <v>30</v>
      </c>
      <c r="AX389" s="14" t="s">
        <v>73</v>
      </c>
      <c r="AY389" s="251" t="s">
        <v>152</v>
      </c>
    </row>
    <row r="390" s="15" customFormat="1">
      <c r="A390" s="15"/>
      <c r="B390" s="252"/>
      <c r="C390" s="253"/>
      <c r="D390" s="232" t="s">
        <v>195</v>
      </c>
      <c r="E390" s="254" t="s">
        <v>1</v>
      </c>
      <c r="F390" s="255" t="s">
        <v>218</v>
      </c>
      <c r="G390" s="253"/>
      <c r="H390" s="256">
        <v>64.599999999999994</v>
      </c>
      <c r="I390" s="257"/>
      <c r="J390" s="253"/>
      <c r="K390" s="253"/>
      <c r="L390" s="258"/>
      <c r="M390" s="259"/>
      <c r="N390" s="260"/>
      <c r="O390" s="260"/>
      <c r="P390" s="260"/>
      <c r="Q390" s="260"/>
      <c r="R390" s="260"/>
      <c r="S390" s="260"/>
      <c r="T390" s="261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2" t="s">
        <v>195</v>
      </c>
      <c r="AU390" s="262" t="s">
        <v>81</v>
      </c>
      <c r="AV390" s="15" t="s">
        <v>157</v>
      </c>
      <c r="AW390" s="15" t="s">
        <v>30</v>
      </c>
      <c r="AX390" s="15" t="s">
        <v>81</v>
      </c>
      <c r="AY390" s="262" t="s">
        <v>152</v>
      </c>
    </row>
    <row r="391" s="2" customFormat="1" ht="14.4" customHeight="1">
      <c r="A391" s="39"/>
      <c r="B391" s="40"/>
      <c r="C391" s="217" t="s">
        <v>653</v>
      </c>
      <c r="D391" s="217" t="s">
        <v>153</v>
      </c>
      <c r="E391" s="218" t="s">
        <v>1151</v>
      </c>
      <c r="F391" s="219" t="s">
        <v>1152</v>
      </c>
      <c r="G391" s="220" t="s">
        <v>539</v>
      </c>
      <c r="H391" s="263"/>
      <c r="I391" s="222"/>
      <c r="J391" s="223">
        <f>ROUND(I391*H391,2)</f>
        <v>0</v>
      </c>
      <c r="K391" s="219" t="s">
        <v>160</v>
      </c>
      <c r="L391" s="45"/>
      <c r="M391" s="224" t="s">
        <v>1</v>
      </c>
      <c r="N391" s="225" t="s">
        <v>38</v>
      </c>
      <c r="O391" s="92"/>
      <c r="P391" s="226">
        <f>O391*H391</f>
        <v>0</v>
      </c>
      <c r="Q391" s="226">
        <v>0</v>
      </c>
      <c r="R391" s="226">
        <f>Q391*H391</f>
        <v>0</v>
      </c>
      <c r="S391" s="226">
        <v>0</v>
      </c>
      <c r="T391" s="227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8" t="s">
        <v>157</v>
      </c>
      <c r="AT391" s="228" t="s">
        <v>153</v>
      </c>
      <c r="AU391" s="228" t="s">
        <v>81</v>
      </c>
      <c r="AY391" s="18" t="s">
        <v>152</v>
      </c>
      <c r="BE391" s="229">
        <f>IF(N391="základní",J391,0)</f>
        <v>0</v>
      </c>
      <c r="BF391" s="229">
        <f>IF(N391="snížená",J391,0)</f>
        <v>0</v>
      </c>
      <c r="BG391" s="229">
        <f>IF(N391="zákl. přenesená",J391,0)</f>
        <v>0</v>
      </c>
      <c r="BH391" s="229">
        <f>IF(N391="sníž. přenesená",J391,0)</f>
        <v>0</v>
      </c>
      <c r="BI391" s="229">
        <f>IF(N391="nulová",J391,0)</f>
        <v>0</v>
      </c>
      <c r="BJ391" s="18" t="s">
        <v>81</v>
      </c>
      <c r="BK391" s="229">
        <f>ROUND(I391*H391,2)</f>
        <v>0</v>
      </c>
      <c r="BL391" s="18" t="s">
        <v>157</v>
      </c>
      <c r="BM391" s="228" t="s">
        <v>718</v>
      </c>
    </row>
    <row r="392" s="12" customFormat="1" ht="25.92" customHeight="1">
      <c r="A392" s="12"/>
      <c r="B392" s="203"/>
      <c r="C392" s="204"/>
      <c r="D392" s="205" t="s">
        <v>72</v>
      </c>
      <c r="E392" s="206" t="s">
        <v>856</v>
      </c>
      <c r="F392" s="206" t="s">
        <v>1153</v>
      </c>
      <c r="G392" s="204"/>
      <c r="H392" s="204"/>
      <c r="I392" s="207"/>
      <c r="J392" s="208">
        <f>BK392</f>
        <v>0</v>
      </c>
      <c r="K392" s="204"/>
      <c r="L392" s="209"/>
      <c r="M392" s="210"/>
      <c r="N392" s="211"/>
      <c r="O392" s="211"/>
      <c r="P392" s="212">
        <f>SUM(P393:P402)</f>
        <v>0</v>
      </c>
      <c r="Q392" s="211"/>
      <c r="R392" s="212">
        <f>SUM(R393:R402)</f>
        <v>0</v>
      </c>
      <c r="S392" s="211"/>
      <c r="T392" s="213">
        <f>SUM(T393:T402)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14" t="s">
        <v>81</v>
      </c>
      <c r="AT392" s="215" t="s">
        <v>72</v>
      </c>
      <c r="AU392" s="215" t="s">
        <v>73</v>
      </c>
      <c r="AY392" s="214" t="s">
        <v>152</v>
      </c>
      <c r="BK392" s="216">
        <f>SUM(BK393:BK402)</f>
        <v>0</v>
      </c>
    </row>
    <row r="393" s="2" customFormat="1" ht="24.15" customHeight="1">
      <c r="A393" s="39"/>
      <c r="B393" s="40"/>
      <c r="C393" s="217" t="s">
        <v>658</v>
      </c>
      <c r="D393" s="217" t="s">
        <v>153</v>
      </c>
      <c r="E393" s="218" t="s">
        <v>1154</v>
      </c>
      <c r="F393" s="219" t="s">
        <v>785</v>
      </c>
      <c r="G393" s="220" t="s">
        <v>399</v>
      </c>
      <c r="H393" s="221">
        <v>4</v>
      </c>
      <c r="I393" s="222"/>
      <c r="J393" s="223">
        <f>ROUND(I393*H393,2)</f>
        <v>0</v>
      </c>
      <c r="K393" s="219" t="s">
        <v>1</v>
      </c>
      <c r="L393" s="45"/>
      <c r="M393" s="224" t="s">
        <v>1</v>
      </c>
      <c r="N393" s="225" t="s">
        <v>38</v>
      </c>
      <c r="O393" s="92"/>
      <c r="P393" s="226">
        <f>O393*H393</f>
        <v>0</v>
      </c>
      <c r="Q393" s="226">
        <v>0</v>
      </c>
      <c r="R393" s="226">
        <f>Q393*H393</f>
        <v>0</v>
      </c>
      <c r="S393" s="226">
        <v>0</v>
      </c>
      <c r="T393" s="227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8" t="s">
        <v>157</v>
      </c>
      <c r="AT393" s="228" t="s">
        <v>153</v>
      </c>
      <c r="AU393" s="228" t="s">
        <v>81</v>
      </c>
      <c r="AY393" s="18" t="s">
        <v>152</v>
      </c>
      <c r="BE393" s="229">
        <f>IF(N393="základní",J393,0)</f>
        <v>0</v>
      </c>
      <c r="BF393" s="229">
        <f>IF(N393="snížená",J393,0)</f>
        <v>0</v>
      </c>
      <c r="BG393" s="229">
        <f>IF(N393="zákl. přenesená",J393,0)</f>
        <v>0</v>
      </c>
      <c r="BH393" s="229">
        <f>IF(N393="sníž. přenesená",J393,0)</f>
        <v>0</v>
      </c>
      <c r="BI393" s="229">
        <f>IF(N393="nulová",J393,0)</f>
        <v>0</v>
      </c>
      <c r="BJ393" s="18" t="s">
        <v>81</v>
      </c>
      <c r="BK393" s="229">
        <f>ROUND(I393*H393,2)</f>
        <v>0</v>
      </c>
      <c r="BL393" s="18" t="s">
        <v>157</v>
      </c>
      <c r="BM393" s="228" t="s">
        <v>726</v>
      </c>
    </row>
    <row r="394" s="13" customFormat="1">
      <c r="A394" s="13"/>
      <c r="B394" s="230"/>
      <c r="C394" s="231"/>
      <c r="D394" s="232" t="s">
        <v>195</v>
      </c>
      <c r="E394" s="233" t="s">
        <v>1</v>
      </c>
      <c r="F394" s="234" t="s">
        <v>787</v>
      </c>
      <c r="G394" s="231"/>
      <c r="H394" s="233" t="s">
        <v>1</v>
      </c>
      <c r="I394" s="235"/>
      <c r="J394" s="231"/>
      <c r="K394" s="231"/>
      <c r="L394" s="236"/>
      <c r="M394" s="237"/>
      <c r="N394" s="238"/>
      <c r="O394" s="238"/>
      <c r="P394" s="238"/>
      <c r="Q394" s="238"/>
      <c r="R394" s="238"/>
      <c r="S394" s="238"/>
      <c r="T394" s="23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0" t="s">
        <v>195</v>
      </c>
      <c r="AU394" s="240" t="s">
        <v>81</v>
      </c>
      <c r="AV394" s="13" t="s">
        <v>81</v>
      </c>
      <c r="AW394" s="13" t="s">
        <v>30</v>
      </c>
      <c r="AX394" s="13" t="s">
        <v>73</v>
      </c>
      <c r="AY394" s="240" t="s">
        <v>152</v>
      </c>
    </row>
    <row r="395" s="13" customFormat="1">
      <c r="A395" s="13"/>
      <c r="B395" s="230"/>
      <c r="C395" s="231"/>
      <c r="D395" s="232" t="s">
        <v>195</v>
      </c>
      <c r="E395" s="233" t="s">
        <v>1</v>
      </c>
      <c r="F395" s="234" t="s">
        <v>788</v>
      </c>
      <c r="G395" s="231"/>
      <c r="H395" s="233" t="s">
        <v>1</v>
      </c>
      <c r="I395" s="235"/>
      <c r="J395" s="231"/>
      <c r="K395" s="231"/>
      <c r="L395" s="236"/>
      <c r="M395" s="237"/>
      <c r="N395" s="238"/>
      <c r="O395" s="238"/>
      <c r="P395" s="238"/>
      <c r="Q395" s="238"/>
      <c r="R395" s="238"/>
      <c r="S395" s="238"/>
      <c r="T395" s="239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0" t="s">
        <v>195</v>
      </c>
      <c r="AU395" s="240" t="s">
        <v>81</v>
      </c>
      <c r="AV395" s="13" t="s">
        <v>81</v>
      </c>
      <c r="AW395" s="13" t="s">
        <v>30</v>
      </c>
      <c r="AX395" s="13" t="s">
        <v>73</v>
      </c>
      <c r="AY395" s="240" t="s">
        <v>152</v>
      </c>
    </row>
    <row r="396" s="13" customFormat="1">
      <c r="A396" s="13"/>
      <c r="B396" s="230"/>
      <c r="C396" s="231"/>
      <c r="D396" s="232" t="s">
        <v>195</v>
      </c>
      <c r="E396" s="233" t="s">
        <v>1</v>
      </c>
      <c r="F396" s="234" t="s">
        <v>789</v>
      </c>
      <c r="G396" s="231"/>
      <c r="H396" s="233" t="s">
        <v>1</v>
      </c>
      <c r="I396" s="235"/>
      <c r="J396" s="231"/>
      <c r="K396" s="231"/>
      <c r="L396" s="236"/>
      <c r="M396" s="237"/>
      <c r="N396" s="238"/>
      <c r="O396" s="238"/>
      <c r="P396" s="238"/>
      <c r="Q396" s="238"/>
      <c r="R396" s="238"/>
      <c r="S396" s="238"/>
      <c r="T396" s="23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0" t="s">
        <v>195</v>
      </c>
      <c r="AU396" s="240" t="s">
        <v>81</v>
      </c>
      <c r="AV396" s="13" t="s">
        <v>81</v>
      </c>
      <c r="AW396" s="13" t="s">
        <v>30</v>
      </c>
      <c r="AX396" s="13" t="s">
        <v>73</v>
      </c>
      <c r="AY396" s="240" t="s">
        <v>152</v>
      </c>
    </row>
    <row r="397" s="14" customFormat="1">
      <c r="A397" s="14"/>
      <c r="B397" s="241"/>
      <c r="C397" s="242"/>
      <c r="D397" s="232" t="s">
        <v>195</v>
      </c>
      <c r="E397" s="243" t="s">
        <v>1</v>
      </c>
      <c r="F397" s="244" t="s">
        <v>157</v>
      </c>
      <c r="G397" s="242"/>
      <c r="H397" s="245">
        <v>4</v>
      </c>
      <c r="I397" s="246"/>
      <c r="J397" s="242"/>
      <c r="K397" s="242"/>
      <c r="L397" s="247"/>
      <c r="M397" s="248"/>
      <c r="N397" s="249"/>
      <c r="O397" s="249"/>
      <c r="P397" s="249"/>
      <c r="Q397" s="249"/>
      <c r="R397" s="249"/>
      <c r="S397" s="249"/>
      <c r="T397" s="25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1" t="s">
        <v>195</v>
      </c>
      <c r="AU397" s="251" t="s">
        <v>81</v>
      </c>
      <c r="AV397" s="14" t="s">
        <v>83</v>
      </c>
      <c r="AW397" s="14" t="s">
        <v>30</v>
      </c>
      <c r="AX397" s="14" t="s">
        <v>81</v>
      </c>
      <c r="AY397" s="251" t="s">
        <v>152</v>
      </c>
    </row>
    <row r="398" s="2" customFormat="1" ht="24.15" customHeight="1">
      <c r="A398" s="39"/>
      <c r="B398" s="40"/>
      <c r="C398" s="217" t="s">
        <v>663</v>
      </c>
      <c r="D398" s="217" t="s">
        <v>153</v>
      </c>
      <c r="E398" s="218" t="s">
        <v>1155</v>
      </c>
      <c r="F398" s="219" t="s">
        <v>1156</v>
      </c>
      <c r="G398" s="220" t="s">
        <v>202</v>
      </c>
      <c r="H398" s="221">
        <v>4</v>
      </c>
      <c r="I398" s="222"/>
      <c r="J398" s="223">
        <f>ROUND(I398*H398,2)</f>
        <v>0</v>
      </c>
      <c r="K398" s="219" t="s">
        <v>1</v>
      </c>
      <c r="L398" s="45"/>
      <c r="M398" s="224" t="s">
        <v>1</v>
      </c>
      <c r="N398" s="225" t="s">
        <v>38</v>
      </c>
      <c r="O398" s="92"/>
      <c r="P398" s="226">
        <f>O398*H398</f>
        <v>0</v>
      </c>
      <c r="Q398" s="226">
        <v>0</v>
      </c>
      <c r="R398" s="226">
        <f>Q398*H398</f>
        <v>0</v>
      </c>
      <c r="S398" s="226">
        <v>0</v>
      </c>
      <c r="T398" s="227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8" t="s">
        <v>157</v>
      </c>
      <c r="AT398" s="228" t="s">
        <v>153</v>
      </c>
      <c r="AU398" s="228" t="s">
        <v>81</v>
      </c>
      <c r="AY398" s="18" t="s">
        <v>152</v>
      </c>
      <c r="BE398" s="229">
        <f>IF(N398="základní",J398,0)</f>
        <v>0</v>
      </c>
      <c r="BF398" s="229">
        <f>IF(N398="snížená",J398,0)</f>
        <v>0</v>
      </c>
      <c r="BG398" s="229">
        <f>IF(N398="zákl. přenesená",J398,0)</f>
        <v>0</v>
      </c>
      <c r="BH398" s="229">
        <f>IF(N398="sníž. přenesená",J398,0)</f>
        <v>0</v>
      </c>
      <c r="BI398" s="229">
        <f>IF(N398="nulová",J398,0)</f>
        <v>0</v>
      </c>
      <c r="BJ398" s="18" t="s">
        <v>81</v>
      </c>
      <c r="BK398" s="229">
        <f>ROUND(I398*H398,2)</f>
        <v>0</v>
      </c>
      <c r="BL398" s="18" t="s">
        <v>157</v>
      </c>
      <c r="BM398" s="228" t="s">
        <v>730</v>
      </c>
    </row>
    <row r="399" s="2" customFormat="1" ht="14.4" customHeight="1">
      <c r="A399" s="39"/>
      <c r="B399" s="40"/>
      <c r="C399" s="217" t="s">
        <v>668</v>
      </c>
      <c r="D399" s="217" t="s">
        <v>153</v>
      </c>
      <c r="E399" s="218" t="s">
        <v>1157</v>
      </c>
      <c r="F399" s="219" t="s">
        <v>1158</v>
      </c>
      <c r="G399" s="220" t="s">
        <v>399</v>
      </c>
      <c r="H399" s="221">
        <v>4</v>
      </c>
      <c r="I399" s="222"/>
      <c r="J399" s="223">
        <f>ROUND(I399*H399,2)</f>
        <v>0</v>
      </c>
      <c r="K399" s="219" t="s">
        <v>1</v>
      </c>
      <c r="L399" s="45"/>
      <c r="M399" s="224" t="s">
        <v>1</v>
      </c>
      <c r="N399" s="225" t="s">
        <v>38</v>
      </c>
      <c r="O399" s="92"/>
      <c r="P399" s="226">
        <f>O399*H399</f>
        <v>0</v>
      </c>
      <c r="Q399" s="226">
        <v>0</v>
      </c>
      <c r="R399" s="226">
        <f>Q399*H399</f>
        <v>0</v>
      </c>
      <c r="S399" s="226">
        <v>0</v>
      </c>
      <c r="T399" s="227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28" t="s">
        <v>157</v>
      </c>
      <c r="AT399" s="228" t="s">
        <v>153</v>
      </c>
      <c r="AU399" s="228" t="s">
        <v>81</v>
      </c>
      <c r="AY399" s="18" t="s">
        <v>152</v>
      </c>
      <c r="BE399" s="229">
        <f>IF(N399="základní",J399,0)</f>
        <v>0</v>
      </c>
      <c r="BF399" s="229">
        <f>IF(N399="snížená",J399,0)</f>
        <v>0</v>
      </c>
      <c r="BG399" s="229">
        <f>IF(N399="zákl. přenesená",J399,0)</f>
        <v>0</v>
      </c>
      <c r="BH399" s="229">
        <f>IF(N399="sníž. přenesená",J399,0)</f>
        <v>0</v>
      </c>
      <c r="BI399" s="229">
        <f>IF(N399="nulová",J399,0)</f>
        <v>0</v>
      </c>
      <c r="BJ399" s="18" t="s">
        <v>81</v>
      </c>
      <c r="BK399" s="229">
        <f>ROUND(I399*H399,2)</f>
        <v>0</v>
      </c>
      <c r="BL399" s="18" t="s">
        <v>157</v>
      </c>
      <c r="BM399" s="228" t="s">
        <v>734</v>
      </c>
    </row>
    <row r="400" s="2" customFormat="1" ht="14.4" customHeight="1">
      <c r="A400" s="39"/>
      <c r="B400" s="40"/>
      <c r="C400" s="217" t="s">
        <v>673</v>
      </c>
      <c r="D400" s="217" t="s">
        <v>153</v>
      </c>
      <c r="E400" s="218" t="s">
        <v>1159</v>
      </c>
      <c r="F400" s="219" t="s">
        <v>1160</v>
      </c>
      <c r="G400" s="220" t="s">
        <v>193</v>
      </c>
      <c r="H400" s="221">
        <v>6</v>
      </c>
      <c r="I400" s="222"/>
      <c r="J400" s="223">
        <f>ROUND(I400*H400,2)</f>
        <v>0</v>
      </c>
      <c r="K400" s="219" t="s">
        <v>1</v>
      </c>
      <c r="L400" s="45"/>
      <c r="M400" s="224" t="s">
        <v>1</v>
      </c>
      <c r="N400" s="225" t="s">
        <v>38</v>
      </c>
      <c r="O400" s="92"/>
      <c r="P400" s="226">
        <f>O400*H400</f>
        <v>0</v>
      </c>
      <c r="Q400" s="226">
        <v>0</v>
      </c>
      <c r="R400" s="226">
        <f>Q400*H400</f>
        <v>0</v>
      </c>
      <c r="S400" s="226">
        <v>0</v>
      </c>
      <c r="T400" s="227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28" t="s">
        <v>157</v>
      </c>
      <c r="AT400" s="228" t="s">
        <v>153</v>
      </c>
      <c r="AU400" s="228" t="s">
        <v>81</v>
      </c>
      <c r="AY400" s="18" t="s">
        <v>152</v>
      </c>
      <c r="BE400" s="229">
        <f>IF(N400="základní",J400,0)</f>
        <v>0</v>
      </c>
      <c r="BF400" s="229">
        <f>IF(N400="snížená",J400,0)</f>
        <v>0</v>
      </c>
      <c r="BG400" s="229">
        <f>IF(N400="zákl. přenesená",J400,0)</f>
        <v>0</v>
      </c>
      <c r="BH400" s="229">
        <f>IF(N400="sníž. přenesená",J400,0)</f>
        <v>0</v>
      </c>
      <c r="BI400" s="229">
        <f>IF(N400="nulová",J400,0)</f>
        <v>0</v>
      </c>
      <c r="BJ400" s="18" t="s">
        <v>81</v>
      </c>
      <c r="BK400" s="229">
        <f>ROUND(I400*H400,2)</f>
        <v>0</v>
      </c>
      <c r="BL400" s="18" t="s">
        <v>157</v>
      </c>
      <c r="BM400" s="228" t="s">
        <v>737</v>
      </c>
    </row>
    <row r="401" s="2" customFormat="1" ht="14.4" customHeight="1">
      <c r="A401" s="39"/>
      <c r="B401" s="40"/>
      <c r="C401" s="217" t="s">
        <v>334</v>
      </c>
      <c r="D401" s="217" t="s">
        <v>153</v>
      </c>
      <c r="E401" s="218" t="s">
        <v>1161</v>
      </c>
      <c r="F401" s="219" t="s">
        <v>593</v>
      </c>
      <c r="G401" s="220" t="s">
        <v>539</v>
      </c>
      <c r="H401" s="263"/>
      <c r="I401" s="222"/>
      <c r="J401" s="223">
        <f>ROUND(I401*H401,2)</f>
        <v>0</v>
      </c>
      <c r="K401" s="219" t="s">
        <v>160</v>
      </c>
      <c r="L401" s="45"/>
      <c r="M401" s="224" t="s">
        <v>1</v>
      </c>
      <c r="N401" s="225" t="s">
        <v>38</v>
      </c>
      <c r="O401" s="92"/>
      <c r="P401" s="226">
        <f>O401*H401</f>
        <v>0</v>
      </c>
      <c r="Q401" s="226">
        <v>0</v>
      </c>
      <c r="R401" s="226">
        <f>Q401*H401</f>
        <v>0</v>
      </c>
      <c r="S401" s="226">
        <v>0</v>
      </c>
      <c r="T401" s="227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8" t="s">
        <v>157</v>
      </c>
      <c r="AT401" s="228" t="s">
        <v>153</v>
      </c>
      <c r="AU401" s="228" t="s">
        <v>81</v>
      </c>
      <c r="AY401" s="18" t="s">
        <v>152</v>
      </c>
      <c r="BE401" s="229">
        <f>IF(N401="základní",J401,0)</f>
        <v>0</v>
      </c>
      <c r="BF401" s="229">
        <f>IF(N401="snížená",J401,0)</f>
        <v>0</v>
      </c>
      <c r="BG401" s="229">
        <f>IF(N401="zákl. přenesená",J401,0)</f>
        <v>0</v>
      </c>
      <c r="BH401" s="229">
        <f>IF(N401="sníž. přenesená",J401,0)</f>
        <v>0</v>
      </c>
      <c r="BI401" s="229">
        <f>IF(N401="nulová",J401,0)</f>
        <v>0</v>
      </c>
      <c r="BJ401" s="18" t="s">
        <v>81</v>
      </c>
      <c r="BK401" s="229">
        <f>ROUND(I401*H401,2)</f>
        <v>0</v>
      </c>
      <c r="BL401" s="18" t="s">
        <v>157</v>
      </c>
      <c r="BM401" s="228" t="s">
        <v>741</v>
      </c>
    </row>
    <row r="402" s="2" customFormat="1" ht="14.4" customHeight="1">
      <c r="A402" s="39"/>
      <c r="B402" s="40"/>
      <c r="C402" s="217" t="s">
        <v>682</v>
      </c>
      <c r="D402" s="217" t="s">
        <v>153</v>
      </c>
      <c r="E402" s="218" t="s">
        <v>1162</v>
      </c>
      <c r="F402" s="219" t="s">
        <v>1163</v>
      </c>
      <c r="G402" s="220" t="s">
        <v>185</v>
      </c>
      <c r="H402" s="221">
        <v>2</v>
      </c>
      <c r="I402" s="222"/>
      <c r="J402" s="223">
        <f>ROUND(I402*H402,2)</f>
        <v>0</v>
      </c>
      <c r="K402" s="219" t="s">
        <v>1</v>
      </c>
      <c r="L402" s="45"/>
      <c r="M402" s="224" t="s">
        <v>1</v>
      </c>
      <c r="N402" s="225" t="s">
        <v>38</v>
      </c>
      <c r="O402" s="92"/>
      <c r="P402" s="226">
        <f>O402*H402</f>
        <v>0</v>
      </c>
      <c r="Q402" s="226">
        <v>0</v>
      </c>
      <c r="R402" s="226">
        <f>Q402*H402</f>
        <v>0</v>
      </c>
      <c r="S402" s="226">
        <v>0</v>
      </c>
      <c r="T402" s="22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8" t="s">
        <v>157</v>
      </c>
      <c r="AT402" s="228" t="s">
        <v>153</v>
      </c>
      <c r="AU402" s="228" t="s">
        <v>81</v>
      </c>
      <c r="AY402" s="18" t="s">
        <v>152</v>
      </c>
      <c r="BE402" s="229">
        <f>IF(N402="základní",J402,0)</f>
        <v>0</v>
      </c>
      <c r="BF402" s="229">
        <f>IF(N402="snížená",J402,0)</f>
        <v>0</v>
      </c>
      <c r="BG402" s="229">
        <f>IF(N402="zákl. přenesená",J402,0)</f>
        <v>0</v>
      </c>
      <c r="BH402" s="229">
        <f>IF(N402="sníž. přenesená",J402,0)</f>
        <v>0</v>
      </c>
      <c r="BI402" s="229">
        <f>IF(N402="nulová",J402,0)</f>
        <v>0</v>
      </c>
      <c r="BJ402" s="18" t="s">
        <v>81</v>
      </c>
      <c r="BK402" s="229">
        <f>ROUND(I402*H402,2)</f>
        <v>0</v>
      </c>
      <c r="BL402" s="18" t="s">
        <v>157</v>
      </c>
      <c r="BM402" s="228" t="s">
        <v>1164</v>
      </c>
    </row>
    <row r="403" s="12" customFormat="1" ht="25.92" customHeight="1">
      <c r="A403" s="12"/>
      <c r="B403" s="203"/>
      <c r="C403" s="204"/>
      <c r="D403" s="205" t="s">
        <v>72</v>
      </c>
      <c r="E403" s="206" t="s">
        <v>1165</v>
      </c>
      <c r="F403" s="206" t="s">
        <v>803</v>
      </c>
      <c r="G403" s="204"/>
      <c r="H403" s="204"/>
      <c r="I403" s="207"/>
      <c r="J403" s="208">
        <f>BK403</f>
        <v>0</v>
      </c>
      <c r="K403" s="204"/>
      <c r="L403" s="209"/>
      <c r="M403" s="210"/>
      <c r="N403" s="211"/>
      <c r="O403" s="211"/>
      <c r="P403" s="212">
        <f>SUM(P404:P417)</f>
        <v>0</v>
      </c>
      <c r="Q403" s="211"/>
      <c r="R403" s="212">
        <f>SUM(R404:R417)</f>
        <v>0.061418</v>
      </c>
      <c r="S403" s="211"/>
      <c r="T403" s="213">
        <f>SUM(T404:T417)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14" t="s">
        <v>81</v>
      </c>
      <c r="AT403" s="215" t="s">
        <v>72</v>
      </c>
      <c r="AU403" s="215" t="s">
        <v>73</v>
      </c>
      <c r="AY403" s="214" t="s">
        <v>152</v>
      </c>
      <c r="BK403" s="216">
        <f>SUM(BK404:BK417)</f>
        <v>0</v>
      </c>
    </row>
    <row r="404" s="2" customFormat="1" ht="14.4" customHeight="1">
      <c r="A404" s="39"/>
      <c r="B404" s="40"/>
      <c r="C404" s="217" t="s">
        <v>686</v>
      </c>
      <c r="D404" s="217" t="s">
        <v>153</v>
      </c>
      <c r="E404" s="218" t="s">
        <v>805</v>
      </c>
      <c r="F404" s="219" t="s">
        <v>806</v>
      </c>
      <c r="G404" s="220" t="s">
        <v>193</v>
      </c>
      <c r="H404" s="221">
        <v>216.38</v>
      </c>
      <c r="I404" s="222"/>
      <c r="J404" s="223">
        <f>ROUND(I404*H404,2)</f>
        <v>0</v>
      </c>
      <c r="K404" s="219" t="s">
        <v>1</v>
      </c>
      <c r="L404" s="45"/>
      <c r="M404" s="224" t="s">
        <v>1</v>
      </c>
      <c r="N404" s="225" t="s">
        <v>38</v>
      </c>
      <c r="O404" s="92"/>
      <c r="P404" s="226">
        <f>O404*H404</f>
        <v>0</v>
      </c>
      <c r="Q404" s="226">
        <v>0</v>
      </c>
      <c r="R404" s="226">
        <f>Q404*H404</f>
        <v>0</v>
      </c>
      <c r="S404" s="226">
        <v>0</v>
      </c>
      <c r="T404" s="227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8" t="s">
        <v>157</v>
      </c>
      <c r="AT404" s="228" t="s">
        <v>153</v>
      </c>
      <c r="AU404" s="228" t="s">
        <v>81</v>
      </c>
      <c r="AY404" s="18" t="s">
        <v>152</v>
      </c>
      <c r="BE404" s="229">
        <f>IF(N404="základní",J404,0)</f>
        <v>0</v>
      </c>
      <c r="BF404" s="229">
        <f>IF(N404="snížená",J404,0)</f>
        <v>0</v>
      </c>
      <c r="BG404" s="229">
        <f>IF(N404="zákl. přenesená",J404,0)</f>
        <v>0</v>
      </c>
      <c r="BH404" s="229">
        <f>IF(N404="sníž. přenesená",J404,0)</f>
        <v>0</v>
      </c>
      <c r="BI404" s="229">
        <f>IF(N404="nulová",J404,0)</f>
        <v>0</v>
      </c>
      <c r="BJ404" s="18" t="s">
        <v>81</v>
      </c>
      <c r="BK404" s="229">
        <f>ROUND(I404*H404,2)</f>
        <v>0</v>
      </c>
      <c r="BL404" s="18" t="s">
        <v>157</v>
      </c>
      <c r="BM404" s="228" t="s">
        <v>1166</v>
      </c>
    </row>
    <row r="405" s="14" customFormat="1">
      <c r="A405" s="14"/>
      <c r="B405" s="241"/>
      <c r="C405" s="242"/>
      <c r="D405" s="232" t="s">
        <v>195</v>
      </c>
      <c r="E405" s="243" t="s">
        <v>1</v>
      </c>
      <c r="F405" s="244" t="s">
        <v>1167</v>
      </c>
      <c r="G405" s="242"/>
      <c r="H405" s="245">
        <v>99.465000000000003</v>
      </c>
      <c r="I405" s="246"/>
      <c r="J405" s="242"/>
      <c r="K405" s="242"/>
      <c r="L405" s="247"/>
      <c r="M405" s="248"/>
      <c r="N405" s="249"/>
      <c r="O405" s="249"/>
      <c r="P405" s="249"/>
      <c r="Q405" s="249"/>
      <c r="R405" s="249"/>
      <c r="S405" s="249"/>
      <c r="T405" s="25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1" t="s">
        <v>195</v>
      </c>
      <c r="AU405" s="251" t="s">
        <v>81</v>
      </c>
      <c r="AV405" s="14" t="s">
        <v>83</v>
      </c>
      <c r="AW405" s="14" t="s">
        <v>30</v>
      </c>
      <c r="AX405" s="14" t="s">
        <v>73</v>
      </c>
      <c r="AY405" s="251" t="s">
        <v>152</v>
      </c>
    </row>
    <row r="406" s="14" customFormat="1">
      <c r="A406" s="14"/>
      <c r="B406" s="241"/>
      <c r="C406" s="242"/>
      <c r="D406" s="232" t="s">
        <v>195</v>
      </c>
      <c r="E406" s="243" t="s">
        <v>1</v>
      </c>
      <c r="F406" s="244" t="s">
        <v>1168</v>
      </c>
      <c r="G406" s="242"/>
      <c r="H406" s="245">
        <v>116.91500000000001</v>
      </c>
      <c r="I406" s="246"/>
      <c r="J406" s="242"/>
      <c r="K406" s="242"/>
      <c r="L406" s="247"/>
      <c r="M406" s="248"/>
      <c r="N406" s="249"/>
      <c r="O406" s="249"/>
      <c r="P406" s="249"/>
      <c r="Q406" s="249"/>
      <c r="R406" s="249"/>
      <c r="S406" s="249"/>
      <c r="T406" s="25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1" t="s">
        <v>195</v>
      </c>
      <c r="AU406" s="251" t="s">
        <v>81</v>
      </c>
      <c r="AV406" s="14" t="s">
        <v>83</v>
      </c>
      <c r="AW406" s="14" t="s">
        <v>30</v>
      </c>
      <c r="AX406" s="14" t="s">
        <v>73</v>
      </c>
      <c r="AY406" s="251" t="s">
        <v>152</v>
      </c>
    </row>
    <row r="407" s="15" customFormat="1">
      <c r="A407" s="15"/>
      <c r="B407" s="252"/>
      <c r="C407" s="253"/>
      <c r="D407" s="232" t="s">
        <v>195</v>
      </c>
      <c r="E407" s="254" t="s">
        <v>1</v>
      </c>
      <c r="F407" s="255" t="s">
        <v>218</v>
      </c>
      <c r="G407" s="253"/>
      <c r="H407" s="256">
        <v>216.38</v>
      </c>
      <c r="I407" s="257"/>
      <c r="J407" s="253"/>
      <c r="K407" s="253"/>
      <c r="L407" s="258"/>
      <c r="M407" s="259"/>
      <c r="N407" s="260"/>
      <c r="O407" s="260"/>
      <c r="P407" s="260"/>
      <c r="Q407" s="260"/>
      <c r="R407" s="260"/>
      <c r="S407" s="260"/>
      <c r="T407" s="261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2" t="s">
        <v>195</v>
      </c>
      <c r="AU407" s="262" t="s">
        <v>81</v>
      </c>
      <c r="AV407" s="15" t="s">
        <v>157</v>
      </c>
      <c r="AW407" s="15" t="s">
        <v>30</v>
      </c>
      <c r="AX407" s="15" t="s">
        <v>81</v>
      </c>
      <c r="AY407" s="262" t="s">
        <v>152</v>
      </c>
    </row>
    <row r="408" s="2" customFormat="1" ht="14.4" customHeight="1">
      <c r="A408" s="39"/>
      <c r="B408" s="40"/>
      <c r="C408" s="217" t="s">
        <v>690</v>
      </c>
      <c r="D408" s="217" t="s">
        <v>153</v>
      </c>
      <c r="E408" s="218" t="s">
        <v>1169</v>
      </c>
      <c r="F408" s="219" t="s">
        <v>1170</v>
      </c>
      <c r="G408" s="220" t="s">
        <v>193</v>
      </c>
      <c r="H408" s="221">
        <v>90.709999999999994</v>
      </c>
      <c r="I408" s="222"/>
      <c r="J408" s="223">
        <f>ROUND(I408*H408,2)</f>
        <v>0</v>
      </c>
      <c r="K408" s="219" t="s">
        <v>1</v>
      </c>
      <c r="L408" s="45"/>
      <c r="M408" s="224" t="s">
        <v>1</v>
      </c>
      <c r="N408" s="225" t="s">
        <v>38</v>
      </c>
      <c r="O408" s="92"/>
      <c r="P408" s="226">
        <f>O408*H408</f>
        <v>0</v>
      </c>
      <c r="Q408" s="226">
        <v>0</v>
      </c>
      <c r="R408" s="226">
        <f>Q408*H408</f>
        <v>0</v>
      </c>
      <c r="S408" s="226">
        <v>0</v>
      </c>
      <c r="T408" s="227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8" t="s">
        <v>157</v>
      </c>
      <c r="AT408" s="228" t="s">
        <v>153</v>
      </c>
      <c r="AU408" s="228" t="s">
        <v>81</v>
      </c>
      <c r="AY408" s="18" t="s">
        <v>152</v>
      </c>
      <c r="BE408" s="229">
        <f>IF(N408="základní",J408,0)</f>
        <v>0</v>
      </c>
      <c r="BF408" s="229">
        <f>IF(N408="snížená",J408,0)</f>
        <v>0</v>
      </c>
      <c r="BG408" s="229">
        <f>IF(N408="zákl. přenesená",J408,0)</f>
        <v>0</v>
      </c>
      <c r="BH408" s="229">
        <f>IF(N408="sníž. přenesená",J408,0)</f>
        <v>0</v>
      </c>
      <c r="BI408" s="229">
        <f>IF(N408="nulová",J408,0)</f>
        <v>0</v>
      </c>
      <c r="BJ408" s="18" t="s">
        <v>81</v>
      </c>
      <c r="BK408" s="229">
        <f>ROUND(I408*H408,2)</f>
        <v>0</v>
      </c>
      <c r="BL408" s="18" t="s">
        <v>157</v>
      </c>
      <c r="BM408" s="228" t="s">
        <v>1171</v>
      </c>
    </row>
    <row r="409" s="14" customFormat="1">
      <c r="A409" s="14"/>
      <c r="B409" s="241"/>
      <c r="C409" s="242"/>
      <c r="D409" s="232" t="s">
        <v>195</v>
      </c>
      <c r="E409" s="243" t="s">
        <v>1</v>
      </c>
      <c r="F409" s="244" t="s">
        <v>1172</v>
      </c>
      <c r="G409" s="242"/>
      <c r="H409" s="245">
        <v>130.46000000000001</v>
      </c>
      <c r="I409" s="246"/>
      <c r="J409" s="242"/>
      <c r="K409" s="242"/>
      <c r="L409" s="247"/>
      <c r="M409" s="248"/>
      <c r="N409" s="249"/>
      <c r="O409" s="249"/>
      <c r="P409" s="249"/>
      <c r="Q409" s="249"/>
      <c r="R409" s="249"/>
      <c r="S409" s="249"/>
      <c r="T409" s="250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1" t="s">
        <v>195</v>
      </c>
      <c r="AU409" s="251" t="s">
        <v>81</v>
      </c>
      <c r="AV409" s="14" t="s">
        <v>83</v>
      </c>
      <c r="AW409" s="14" t="s">
        <v>30</v>
      </c>
      <c r="AX409" s="14" t="s">
        <v>73</v>
      </c>
      <c r="AY409" s="251" t="s">
        <v>152</v>
      </c>
    </row>
    <row r="410" s="14" customFormat="1">
      <c r="A410" s="14"/>
      <c r="B410" s="241"/>
      <c r="C410" s="242"/>
      <c r="D410" s="232" t="s">
        <v>195</v>
      </c>
      <c r="E410" s="243" t="s">
        <v>1</v>
      </c>
      <c r="F410" s="244" t="s">
        <v>1173</v>
      </c>
      <c r="G410" s="242"/>
      <c r="H410" s="245">
        <v>-63.75</v>
      </c>
      <c r="I410" s="246"/>
      <c r="J410" s="242"/>
      <c r="K410" s="242"/>
      <c r="L410" s="247"/>
      <c r="M410" s="248"/>
      <c r="N410" s="249"/>
      <c r="O410" s="249"/>
      <c r="P410" s="249"/>
      <c r="Q410" s="249"/>
      <c r="R410" s="249"/>
      <c r="S410" s="249"/>
      <c r="T410" s="25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1" t="s">
        <v>195</v>
      </c>
      <c r="AU410" s="251" t="s">
        <v>81</v>
      </c>
      <c r="AV410" s="14" t="s">
        <v>83</v>
      </c>
      <c r="AW410" s="14" t="s">
        <v>30</v>
      </c>
      <c r="AX410" s="14" t="s">
        <v>73</v>
      </c>
      <c r="AY410" s="251" t="s">
        <v>152</v>
      </c>
    </row>
    <row r="411" s="14" customFormat="1">
      <c r="A411" s="14"/>
      <c r="B411" s="241"/>
      <c r="C411" s="242"/>
      <c r="D411" s="232" t="s">
        <v>195</v>
      </c>
      <c r="E411" s="243" t="s">
        <v>1</v>
      </c>
      <c r="F411" s="244" t="s">
        <v>1174</v>
      </c>
      <c r="G411" s="242"/>
      <c r="H411" s="245">
        <v>24</v>
      </c>
      <c r="I411" s="246"/>
      <c r="J411" s="242"/>
      <c r="K411" s="242"/>
      <c r="L411" s="247"/>
      <c r="M411" s="248"/>
      <c r="N411" s="249"/>
      <c r="O411" s="249"/>
      <c r="P411" s="249"/>
      <c r="Q411" s="249"/>
      <c r="R411" s="249"/>
      <c r="S411" s="249"/>
      <c r="T411" s="250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1" t="s">
        <v>195</v>
      </c>
      <c r="AU411" s="251" t="s">
        <v>81</v>
      </c>
      <c r="AV411" s="14" t="s">
        <v>83</v>
      </c>
      <c r="AW411" s="14" t="s">
        <v>30</v>
      </c>
      <c r="AX411" s="14" t="s">
        <v>73</v>
      </c>
      <c r="AY411" s="251" t="s">
        <v>152</v>
      </c>
    </row>
    <row r="412" s="15" customFormat="1">
      <c r="A412" s="15"/>
      <c r="B412" s="252"/>
      <c r="C412" s="253"/>
      <c r="D412" s="232" t="s">
        <v>195</v>
      </c>
      <c r="E412" s="254" t="s">
        <v>1</v>
      </c>
      <c r="F412" s="255" t="s">
        <v>218</v>
      </c>
      <c r="G412" s="253"/>
      <c r="H412" s="256">
        <v>90.709999999999994</v>
      </c>
      <c r="I412" s="257"/>
      <c r="J412" s="253"/>
      <c r="K412" s="253"/>
      <c r="L412" s="258"/>
      <c r="M412" s="259"/>
      <c r="N412" s="260"/>
      <c r="O412" s="260"/>
      <c r="P412" s="260"/>
      <c r="Q412" s="260"/>
      <c r="R412" s="260"/>
      <c r="S412" s="260"/>
      <c r="T412" s="261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2" t="s">
        <v>195</v>
      </c>
      <c r="AU412" s="262" t="s">
        <v>81</v>
      </c>
      <c r="AV412" s="15" t="s">
        <v>157</v>
      </c>
      <c r="AW412" s="15" t="s">
        <v>30</v>
      </c>
      <c r="AX412" s="15" t="s">
        <v>81</v>
      </c>
      <c r="AY412" s="262" t="s">
        <v>152</v>
      </c>
    </row>
    <row r="413" s="2" customFormat="1" ht="24.15" customHeight="1">
      <c r="A413" s="39"/>
      <c r="B413" s="40"/>
      <c r="C413" s="217" t="s">
        <v>694</v>
      </c>
      <c r="D413" s="217" t="s">
        <v>153</v>
      </c>
      <c r="E413" s="218" t="s">
        <v>796</v>
      </c>
      <c r="F413" s="219" t="s">
        <v>1175</v>
      </c>
      <c r="G413" s="220" t="s">
        <v>193</v>
      </c>
      <c r="H413" s="221">
        <v>4</v>
      </c>
      <c r="I413" s="222"/>
      <c r="J413" s="223">
        <f>ROUND(I413*H413,2)</f>
        <v>0</v>
      </c>
      <c r="K413" s="219" t="s">
        <v>1</v>
      </c>
      <c r="L413" s="45"/>
      <c r="M413" s="224" t="s">
        <v>1</v>
      </c>
      <c r="N413" s="225" t="s">
        <v>38</v>
      </c>
      <c r="O413" s="92"/>
      <c r="P413" s="226">
        <f>O413*H413</f>
        <v>0</v>
      </c>
      <c r="Q413" s="226">
        <v>0</v>
      </c>
      <c r="R413" s="226">
        <f>Q413*H413</f>
        <v>0</v>
      </c>
      <c r="S413" s="226">
        <v>0</v>
      </c>
      <c r="T413" s="227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8" t="s">
        <v>157</v>
      </c>
      <c r="AT413" s="228" t="s">
        <v>153</v>
      </c>
      <c r="AU413" s="228" t="s">
        <v>81</v>
      </c>
      <c r="AY413" s="18" t="s">
        <v>152</v>
      </c>
      <c r="BE413" s="229">
        <f>IF(N413="základní",J413,0)</f>
        <v>0</v>
      </c>
      <c r="BF413" s="229">
        <f>IF(N413="snížená",J413,0)</f>
        <v>0</v>
      </c>
      <c r="BG413" s="229">
        <f>IF(N413="zákl. přenesená",J413,0)</f>
        <v>0</v>
      </c>
      <c r="BH413" s="229">
        <f>IF(N413="sníž. přenesená",J413,0)</f>
        <v>0</v>
      </c>
      <c r="BI413" s="229">
        <f>IF(N413="nulová",J413,0)</f>
        <v>0</v>
      </c>
      <c r="BJ413" s="18" t="s">
        <v>81</v>
      </c>
      <c r="BK413" s="229">
        <f>ROUND(I413*H413,2)</f>
        <v>0</v>
      </c>
      <c r="BL413" s="18" t="s">
        <v>157</v>
      </c>
      <c r="BM413" s="228" t="s">
        <v>744</v>
      </c>
    </row>
    <row r="414" s="14" customFormat="1">
      <c r="A414" s="14"/>
      <c r="B414" s="241"/>
      <c r="C414" s="242"/>
      <c r="D414" s="232" t="s">
        <v>195</v>
      </c>
      <c r="E414" s="243" t="s">
        <v>1</v>
      </c>
      <c r="F414" s="244" t="s">
        <v>1176</v>
      </c>
      <c r="G414" s="242"/>
      <c r="H414" s="245">
        <v>4</v>
      </c>
      <c r="I414" s="246"/>
      <c r="J414" s="242"/>
      <c r="K414" s="242"/>
      <c r="L414" s="247"/>
      <c r="M414" s="248"/>
      <c r="N414" s="249"/>
      <c r="O414" s="249"/>
      <c r="P414" s="249"/>
      <c r="Q414" s="249"/>
      <c r="R414" s="249"/>
      <c r="S414" s="249"/>
      <c r="T414" s="250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1" t="s">
        <v>195</v>
      </c>
      <c r="AU414" s="251" t="s">
        <v>81</v>
      </c>
      <c r="AV414" s="14" t="s">
        <v>83</v>
      </c>
      <c r="AW414" s="14" t="s">
        <v>30</v>
      </c>
      <c r="AX414" s="14" t="s">
        <v>81</v>
      </c>
      <c r="AY414" s="251" t="s">
        <v>152</v>
      </c>
    </row>
    <row r="415" s="2" customFormat="1" ht="14.4" customHeight="1">
      <c r="A415" s="39"/>
      <c r="B415" s="40"/>
      <c r="C415" s="217" t="s">
        <v>698</v>
      </c>
      <c r="D415" s="217" t="s">
        <v>153</v>
      </c>
      <c r="E415" s="218" t="s">
        <v>813</v>
      </c>
      <c r="F415" s="219" t="s">
        <v>814</v>
      </c>
      <c r="G415" s="220" t="s">
        <v>175</v>
      </c>
      <c r="H415" s="221">
        <v>307.08999999999997</v>
      </c>
      <c r="I415" s="222"/>
      <c r="J415" s="223">
        <f>ROUND(I415*H415,2)</f>
        <v>0</v>
      </c>
      <c r="K415" s="219" t="s">
        <v>1</v>
      </c>
      <c r="L415" s="45"/>
      <c r="M415" s="224" t="s">
        <v>1</v>
      </c>
      <c r="N415" s="225" t="s">
        <v>38</v>
      </c>
      <c r="O415" s="92"/>
      <c r="P415" s="226">
        <f>O415*H415</f>
        <v>0</v>
      </c>
      <c r="Q415" s="226">
        <v>0</v>
      </c>
      <c r="R415" s="226">
        <f>Q415*H415</f>
        <v>0</v>
      </c>
      <c r="S415" s="226">
        <v>0</v>
      </c>
      <c r="T415" s="227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28" t="s">
        <v>157</v>
      </c>
      <c r="AT415" s="228" t="s">
        <v>153</v>
      </c>
      <c r="AU415" s="228" t="s">
        <v>81</v>
      </c>
      <c r="AY415" s="18" t="s">
        <v>152</v>
      </c>
      <c r="BE415" s="229">
        <f>IF(N415="základní",J415,0)</f>
        <v>0</v>
      </c>
      <c r="BF415" s="229">
        <f>IF(N415="snížená",J415,0)</f>
        <v>0</v>
      </c>
      <c r="BG415" s="229">
        <f>IF(N415="zákl. přenesená",J415,0)</f>
        <v>0</v>
      </c>
      <c r="BH415" s="229">
        <f>IF(N415="sníž. přenesená",J415,0)</f>
        <v>0</v>
      </c>
      <c r="BI415" s="229">
        <f>IF(N415="nulová",J415,0)</f>
        <v>0</v>
      </c>
      <c r="BJ415" s="18" t="s">
        <v>81</v>
      </c>
      <c r="BK415" s="229">
        <f>ROUND(I415*H415,2)</f>
        <v>0</v>
      </c>
      <c r="BL415" s="18" t="s">
        <v>157</v>
      </c>
      <c r="BM415" s="228" t="s">
        <v>1177</v>
      </c>
    </row>
    <row r="416" s="14" customFormat="1">
      <c r="A416" s="14"/>
      <c r="B416" s="241"/>
      <c r="C416" s="242"/>
      <c r="D416" s="232" t="s">
        <v>195</v>
      </c>
      <c r="E416" s="243" t="s">
        <v>1</v>
      </c>
      <c r="F416" s="244" t="s">
        <v>1178</v>
      </c>
      <c r="G416" s="242"/>
      <c r="H416" s="245">
        <v>307.08999999999997</v>
      </c>
      <c r="I416" s="246"/>
      <c r="J416" s="242"/>
      <c r="K416" s="242"/>
      <c r="L416" s="247"/>
      <c r="M416" s="248"/>
      <c r="N416" s="249"/>
      <c r="O416" s="249"/>
      <c r="P416" s="249"/>
      <c r="Q416" s="249"/>
      <c r="R416" s="249"/>
      <c r="S416" s="249"/>
      <c r="T416" s="250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1" t="s">
        <v>195</v>
      </c>
      <c r="AU416" s="251" t="s">
        <v>81</v>
      </c>
      <c r="AV416" s="14" t="s">
        <v>83</v>
      </c>
      <c r="AW416" s="14" t="s">
        <v>30</v>
      </c>
      <c r="AX416" s="14" t="s">
        <v>81</v>
      </c>
      <c r="AY416" s="251" t="s">
        <v>152</v>
      </c>
    </row>
    <row r="417" s="2" customFormat="1" ht="24.15" customHeight="1">
      <c r="A417" s="39"/>
      <c r="B417" s="40"/>
      <c r="C417" s="217" t="s">
        <v>340</v>
      </c>
      <c r="D417" s="217" t="s">
        <v>153</v>
      </c>
      <c r="E417" s="218" t="s">
        <v>817</v>
      </c>
      <c r="F417" s="219" t="s">
        <v>818</v>
      </c>
      <c r="G417" s="220" t="s">
        <v>175</v>
      </c>
      <c r="H417" s="221">
        <v>307.08999999999997</v>
      </c>
      <c r="I417" s="222"/>
      <c r="J417" s="223">
        <f>ROUND(I417*H417,2)</f>
        <v>0</v>
      </c>
      <c r="K417" s="219" t="s">
        <v>160</v>
      </c>
      <c r="L417" s="45"/>
      <c r="M417" s="224" t="s">
        <v>1</v>
      </c>
      <c r="N417" s="225" t="s">
        <v>38</v>
      </c>
      <c r="O417" s="92"/>
      <c r="P417" s="226">
        <f>O417*H417</f>
        <v>0</v>
      </c>
      <c r="Q417" s="226">
        <v>0.00020000000000000001</v>
      </c>
      <c r="R417" s="226">
        <f>Q417*H417</f>
        <v>0.061418</v>
      </c>
      <c r="S417" s="226">
        <v>0</v>
      </c>
      <c r="T417" s="227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8" t="s">
        <v>176</v>
      </c>
      <c r="AT417" s="228" t="s">
        <v>153</v>
      </c>
      <c r="AU417" s="228" t="s">
        <v>81</v>
      </c>
      <c r="AY417" s="18" t="s">
        <v>152</v>
      </c>
      <c r="BE417" s="229">
        <f>IF(N417="základní",J417,0)</f>
        <v>0</v>
      </c>
      <c r="BF417" s="229">
        <f>IF(N417="snížená",J417,0)</f>
        <v>0</v>
      </c>
      <c r="BG417" s="229">
        <f>IF(N417="zákl. přenesená",J417,0)</f>
        <v>0</v>
      </c>
      <c r="BH417" s="229">
        <f>IF(N417="sníž. přenesená",J417,0)</f>
        <v>0</v>
      </c>
      <c r="BI417" s="229">
        <f>IF(N417="nulová",J417,0)</f>
        <v>0</v>
      </c>
      <c r="BJ417" s="18" t="s">
        <v>81</v>
      </c>
      <c r="BK417" s="229">
        <f>ROUND(I417*H417,2)</f>
        <v>0</v>
      </c>
      <c r="BL417" s="18" t="s">
        <v>176</v>
      </c>
      <c r="BM417" s="228" t="s">
        <v>1179</v>
      </c>
    </row>
    <row r="418" s="12" customFormat="1" ht="25.92" customHeight="1">
      <c r="A418" s="12"/>
      <c r="B418" s="203"/>
      <c r="C418" s="204"/>
      <c r="D418" s="205" t="s">
        <v>72</v>
      </c>
      <c r="E418" s="206" t="s">
        <v>1180</v>
      </c>
      <c r="F418" s="206" t="s">
        <v>1181</v>
      </c>
      <c r="G418" s="204"/>
      <c r="H418" s="204"/>
      <c r="I418" s="207"/>
      <c r="J418" s="208">
        <f>BK418</f>
        <v>0</v>
      </c>
      <c r="K418" s="204"/>
      <c r="L418" s="209"/>
      <c r="M418" s="210"/>
      <c r="N418" s="211"/>
      <c r="O418" s="211"/>
      <c r="P418" s="212">
        <f>SUM(P419:P420)</f>
        <v>0</v>
      </c>
      <c r="Q418" s="211"/>
      <c r="R418" s="212">
        <f>SUM(R419:R420)</f>
        <v>0</v>
      </c>
      <c r="S418" s="211"/>
      <c r="T418" s="213">
        <f>SUM(T419:T420)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14" t="s">
        <v>81</v>
      </c>
      <c r="AT418" s="215" t="s">
        <v>72</v>
      </c>
      <c r="AU418" s="215" t="s">
        <v>73</v>
      </c>
      <c r="AY418" s="214" t="s">
        <v>152</v>
      </c>
      <c r="BK418" s="216">
        <f>SUM(BK419:BK420)</f>
        <v>0</v>
      </c>
    </row>
    <row r="419" s="2" customFormat="1" ht="24.15" customHeight="1">
      <c r="A419" s="39"/>
      <c r="B419" s="40"/>
      <c r="C419" s="217" t="s">
        <v>705</v>
      </c>
      <c r="D419" s="217" t="s">
        <v>153</v>
      </c>
      <c r="E419" s="218" t="s">
        <v>1182</v>
      </c>
      <c r="F419" s="219" t="s">
        <v>792</v>
      </c>
      <c r="G419" s="220" t="s">
        <v>483</v>
      </c>
      <c r="H419" s="221">
        <v>1</v>
      </c>
      <c r="I419" s="222"/>
      <c r="J419" s="223">
        <f>ROUND(I419*H419,2)</f>
        <v>0</v>
      </c>
      <c r="K419" s="219" t="s">
        <v>1</v>
      </c>
      <c r="L419" s="45"/>
      <c r="M419" s="224" t="s">
        <v>1</v>
      </c>
      <c r="N419" s="225" t="s">
        <v>38</v>
      </c>
      <c r="O419" s="92"/>
      <c r="P419" s="226">
        <f>O419*H419</f>
        <v>0</v>
      </c>
      <c r="Q419" s="226">
        <v>0</v>
      </c>
      <c r="R419" s="226">
        <f>Q419*H419</f>
        <v>0</v>
      </c>
      <c r="S419" s="226">
        <v>0</v>
      </c>
      <c r="T419" s="227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8" t="s">
        <v>157</v>
      </c>
      <c r="AT419" s="228" t="s">
        <v>153</v>
      </c>
      <c r="AU419" s="228" t="s">
        <v>81</v>
      </c>
      <c r="AY419" s="18" t="s">
        <v>152</v>
      </c>
      <c r="BE419" s="229">
        <f>IF(N419="základní",J419,0)</f>
        <v>0</v>
      </c>
      <c r="BF419" s="229">
        <f>IF(N419="snížená",J419,0)</f>
        <v>0</v>
      </c>
      <c r="BG419" s="229">
        <f>IF(N419="zákl. přenesená",J419,0)</f>
        <v>0</v>
      </c>
      <c r="BH419" s="229">
        <f>IF(N419="sníž. přenesená",J419,0)</f>
        <v>0</v>
      </c>
      <c r="BI419" s="229">
        <f>IF(N419="nulová",J419,0)</f>
        <v>0</v>
      </c>
      <c r="BJ419" s="18" t="s">
        <v>81</v>
      </c>
      <c r="BK419" s="229">
        <f>ROUND(I419*H419,2)</f>
        <v>0</v>
      </c>
      <c r="BL419" s="18" t="s">
        <v>157</v>
      </c>
      <c r="BM419" s="228" t="s">
        <v>1183</v>
      </c>
    </row>
    <row r="420" s="14" customFormat="1">
      <c r="A420" s="14"/>
      <c r="B420" s="241"/>
      <c r="C420" s="242"/>
      <c r="D420" s="232" t="s">
        <v>195</v>
      </c>
      <c r="E420" s="243" t="s">
        <v>1</v>
      </c>
      <c r="F420" s="244" t="s">
        <v>81</v>
      </c>
      <c r="G420" s="242"/>
      <c r="H420" s="245">
        <v>1</v>
      </c>
      <c r="I420" s="246"/>
      <c r="J420" s="242"/>
      <c r="K420" s="242"/>
      <c r="L420" s="247"/>
      <c r="M420" s="248"/>
      <c r="N420" s="249"/>
      <c r="O420" s="249"/>
      <c r="P420" s="249"/>
      <c r="Q420" s="249"/>
      <c r="R420" s="249"/>
      <c r="S420" s="249"/>
      <c r="T420" s="250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1" t="s">
        <v>195</v>
      </c>
      <c r="AU420" s="251" t="s">
        <v>81</v>
      </c>
      <c r="AV420" s="14" t="s">
        <v>83</v>
      </c>
      <c r="AW420" s="14" t="s">
        <v>30</v>
      </c>
      <c r="AX420" s="14" t="s">
        <v>81</v>
      </c>
      <c r="AY420" s="251" t="s">
        <v>152</v>
      </c>
    </row>
    <row r="421" s="12" customFormat="1" ht="25.92" customHeight="1">
      <c r="A421" s="12"/>
      <c r="B421" s="203"/>
      <c r="C421" s="204"/>
      <c r="D421" s="205" t="s">
        <v>72</v>
      </c>
      <c r="E421" s="206" t="s">
        <v>820</v>
      </c>
      <c r="F421" s="206" t="s">
        <v>820</v>
      </c>
      <c r="G421" s="204"/>
      <c r="H421" s="204"/>
      <c r="I421" s="207"/>
      <c r="J421" s="208">
        <f>BK421</f>
        <v>0</v>
      </c>
      <c r="K421" s="204"/>
      <c r="L421" s="209"/>
      <c r="M421" s="210"/>
      <c r="N421" s="211"/>
      <c r="O421" s="211"/>
      <c r="P421" s="212">
        <f>P422</f>
        <v>0</v>
      </c>
      <c r="Q421" s="211"/>
      <c r="R421" s="212">
        <f>R422</f>
        <v>0</v>
      </c>
      <c r="S421" s="211"/>
      <c r="T421" s="213">
        <f>T422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14" t="s">
        <v>81</v>
      </c>
      <c r="AT421" s="215" t="s">
        <v>72</v>
      </c>
      <c r="AU421" s="215" t="s">
        <v>73</v>
      </c>
      <c r="AY421" s="214" t="s">
        <v>152</v>
      </c>
      <c r="BK421" s="216">
        <f>BK422</f>
        <v>0</v>
      </c>
    </row>
    <row r="422" s="12" customFormat="1" ht="22.8" customHeight="1">
      <c r="A422" s="12"/>
      <c r="B422" s="203"/>
      <c r="C422" s="204"/>
      <c r="D422" s="205" t="s">
        <v>72</v>
      </c>
      <c r="E422" s="264" t="s">
        <v>821</v>
      </c>
      <c r="F422" s="264" t="s">
        <v>822</v>
      </c>
      <c r="G422" s="204"/>
      <c r="H422" s="204"/>
      <c r="I422" s="207"/>
      <c r="J422" s="265">
        <f>BK422</f>
        <v>0</v>
      </c>
      <c r="K422" s="204"/>
      <c r="L422" s="209"/>
      <c r="M422" s="210"/>
      <c r="N422" s="211"/>
      <c r="O422" s="211"/>
      <c r="P422" s="212">
        <f>P423</f>
        <v>0</v>
      </c>
      <c r="Q422" s="211"/>
      <c r="R422" s="212">
        <f>R423</f>
        <v>0</v>
      </c>
      <c r="S422" s="211"/>
      <c r="T422" s="213">
        <f>T423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14" t="s">
        <v>81</v>
      </c>
      <c r="AT422" s="215" t="s">
        <v>72</v>
      </c>
      <c r="AU422" s="215" t="s">
        <v>81</v>
      </c>
      <c r="AY422" s="214" t="s">
        <v>152</v>
      </c>
      <c r="BK422" s="216">
        <f>BK423</f>
        <v>0</v>
      </c>
    </row>
    <row r="423" s="2" customFormat="1" ht="14.4" customHeight="1">
      <c r="A423" s="39"/>
      <c r="B423" s="40"/>
      <c r="C423" s="217" t="s">
        <v>709</v>
      </c>
      <c r="D423" s="217" t="s">
        <v>153</v>
      </c>
      <c r="E423" s="218" t="s">
        <v>824</v>
      </c>
      <c r="F423" s="219" t="s">
        <v>825</v>
      </c>
      <c r="G423" s="220" t="s">
        <v>826</v>
      </c>
      <c r="H423" s="221">
        <v>135.81700000000001</v>
      </c>
      <c r="I423" s="222"/>
      <c r="J423" s="223">
        <f>ROUND(I423*H423,2)</f>
        <v>0</v>
      </c>
      <c r="K423" s="219" t="s">
        <v>160</v>
      </c>
      <c r="L423" s="45"/>
      <c r="M423" s="224" t="s">
        <v>1</v>
      </c>
      <c r="N423" s="225" t="s">
        <v>38</v>
      </c>
      <c r="O423" s="92"/>
      <c r="P423" s="226">
        <f>O423*H423</f>
        <v>0</v>
      </c>
      <c r="Q423" s="226">
        <v>0</v>
      </c>
      <c r="R423" s="226">
        <f>Q423*H423</f>
        <v>0</v>
      </c>
      <c r="S423" s="226">
        <v>0</v>
      </c>
      <c r="T423" s="227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8" t="s">
        <v>157</v>
      </c>
      <c r="AT423" s="228" t="s">
        <v>153</v>
      </c>
      <c r="AU423" s="228" t="s">
        <v>83</v>
      </c>
      <c r="AY423" s="18" t="s">
        <v>152</v>
      </c>
      <c r="BE423" s="229">
        <f>IF(N423="základní",J423,0)</f>
        <v>0</v>
      </c>
      <c r="BF423" s="229">
        <f>IF(N423="snížená",J423,0)</f>
        <v>0</v>
      </c>
      <c r="BG423" s="229">
        <f>IF(N423="zákl. přenesená",J423,0)</f>
        <v>0</v>
      </c>
      <c r="BH423" s="229">
        <f>IF(N423="sníž. přenesená",J423,0)</f>
        <v>0</v>
      </c>
      <c r="BI423" s="229">
        <f>IF(N423="nulová",J423,0)</f>
        <v>0</v>
      </c>
      <c r="BJ423" s="18" t="s">
        <v>81</v>
      </c>
      <c r="BK423" s="229">
        <f>ROUND(I423*H423,2)</f>
        <v>0</v>
      </c>
      <c r="BL423" s="18" t="s">
        <v>157</v>
      </c>
      <c r="BM423" s="228" t="s">
        <v>1184</v>
      </c>
    </row>
    <row r="424" s="12" customFormat="1" ht="25.92" customHeight="1">
      <c r="A424" s="12"/>
      <c r="B424" s="203"/>
      <c r="C424" s="204"/>
      <c r="D424" s="205" t="s">
        <v>72</v>
      </c>
      <c r="E424" s="206" t="s">
        <v>1185</v>
      </c>
      <c r="F424" s="206" t="s">
        <v>1186</v>
      </c>
      <c r="G424" s="204"/>
      <c r="H424" s="204"/>
      <c r="I424" s="207"/>
      <c r="J424" s="208">
        <f>BK424</f>
        <v>0</v>
      </c>
      <c r="K424" s="204"/>
      <c r="L424" s="209"/>
      <c r="M424" s="210"/>
      <c r="N424" s="211"/>
      <c r="O424" s="211"/>
      <c r="P424" s="212">
        <f>P425+SUM(P426:P428)</f>
        <v>0</v>
      </c>
      <c r="Q424" s="211"/>
      <c r="R424" s="212">
        <f>R425+SUM(R426:R428)</f>
        <v>0</v>
      </c>
      <c r="S424" s="211"/>
      <c r="T424" s="213">
        <f>T425+SUM(T426:T428)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14" t="s">
        <v>168</v>
      </c>
      <c r="AT424" s="215" t="s">
        <v>72</v>
      </c>
      <c r="AU424" s="215" t="s">
        <v>73</v>
      </c>
      <c r="AY424" s="214" t="s">
        <v>152</v>
      </c>
      <c r="BK424" s="216">
        <f>BK425+SUM(BK426:BK428)</f>
        <v>0</v>
      </c>
    </row>
    <row r="425" s="2" customFormat="1" ht="62.7" customHeight="1">
      <c r="A425" s="39"/>
      <c r="B425" s="40"/>
      <c r="C425" s="217" t="s">
        <v>715</v>
      </c>
      <c r="D425" s="217" t="s">
        <v>153</v>
      </c>
      <c r="E425" s="218" t="s">
        <v>859</v>
      </c>
      <c r="F425" s="219" t="s">
        <v>860</v>
      </c>
      <c r="G425" s="220" t="s">
        <v>833</v>
      </c>
      <c r="H425" s="221">
        <v>1</v>
      </c>
      <c r="I425" s="222"/>
      <c r="J425" s="223">
        <f>ROUND(I425*H425,2)</f>
        <v>0</v>
      </c>
      <c r="K425" s="219" t="s">
        <v>1</v>
      </c>
      <c r="L425" s="45"/>
      <c r="M425" s="224" t="s">
        <v>1</v>
      </c>
      <c r="N425" s="225" t="s">
        <v>38</v>
      </c>
      <c r="O425" s="92"/>
      <c r="P425" s="226">
        <f>O425*H425</f>
        <v>0</v>
      </c>
      <c r="Q425" s="226">
        <v>0</v>
      </c>
      <c r="R425" s="226">
        <f>Q425*H425</f>
        <v>0</v>
      </c>
      <c r="S425" s="226">
        <v>0</v>
      </c>
      <c r="T425" s="227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28" t="s">
        <v>157</v>
      </c>
      <c r="AT425" s="228" t="s">
        <v>153</v>
      </c>
      <c r="AU425" s="228" t="s">
        <v>81</v>
      </c>
      <c r="AY425" s="18" t="s">
        <v>152</v>
      </c>
      <c r="BE425" s="229">
        <f>IF(N425="základní",J425,0)</f>
        <v>0</v>
      </c>
      <c r="BF425" s="229">
        <f>IF(N425="snížená",J425,0)</f>
        <v>0</v>
      </c>
      <c r="BG425" s="229">
        <f>IF(N425="zákl. přenesená",J425,0)</f>
        <v>0</v>
      </c>
      <c r="BH425" s="229">
        <f>IF(N425="sníž. přenesená",J425,0)</f>
        <v>0</v>
      </c>
      <c r="BI425" s="229">
        <f>IF(N425="nulová",J425,0)</f>
        <v>0</v>
      </c>
      <c r="BJ425" s="18" t="s">
        <v>81</v>
      </c>
      <c r="BK425" s="229">
        <f>ROUND(I425*H425,2)</f>
        <v>0</v>
      </c>
      <c r="BL425" s="18" t="s">
        <v>157</v>
      </c>
      <c r="BM425" s="228" t="s">
        <v>1187</v>
      </c>
    </row>
    <row r="426" s="2" customFormat="1" ht="14.4" customHeight="1">
      <c r="A426" s="39"/>
      <c r="B426" s="40"/>
      <c r="C426" s="217" t="s">
        <v>719</v>
      </c>
      <c r="D426" s="217" t="s">
        <v>153</v>
      </c>
      <c r="E426" s="218" t="s">
        <v>863</v>
      </c>
      <c r="F426" s="219" t="s">
        <v>864</v>
      </c>
      <c r="G426" s="220" t="s">
        <v>833</v>
      </c>
      <c r="H426" s="221">
        <v>1</v>
      </c>
      <c r="I426" s="222"/>
      <c r="J426" s="223">
        <f>ROUND(I426*H426,2)</f>
        <v>0</v>
      </c>
      <c r="K426" s="219" t="s">
        <v>1</v>
      </c>
      <c r="L426" s="45"/>
      <c r="M426" s="224" t="s">
        <v>1</v>
      </c>
      <c r="N426" s="225" t="s">
        <v>38</v>
      </c>
      <c r="O426" s="92"/>
      <c r="P426" s="226">
        <f>O426*H426</f>
        <v>0</v>
      </c>
      <c r="Q426" s="226">
        <v>0</v>
      </c>
      <c r="R426" s="226">
        <f>Q426*H426</f>
        <v>0</v>
      </c>
      <c r="S426" s="226">
        <v>0</v>
      </c>
      <c r="T426" s="227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8" t="s">
        <v>157</v>
      </c>
      <c r="AT426" s="228" t="s">
        <v>153</v>
      </c>
      <c r="AU426" s="228" t="s">
        <v>81</v>
      </c>
      <c r="AY426" s="18" t="s">
        <v>152</v>
      </c>
      <c r="BE426" s="229">
        <f>IF(N426="základní",J426,0)</f>
        <v>0</v>
      </c>
      <c r="BF426" s="229">
        <f>IF(N426="snížená",J426,0)</f>
        <v>0</v>
      </c>
      <c r="BG426" s="229">
        <f>IF(N426="zákl. přenesená",J426,0)</f>
        <v>0</v>
      </c>
      <c r="BH426" s="229">
        <f>IF(N426="sníž. přenesená",J426,0)</f>
        <v>0</v>
      </c>
      <c r="BI426" s="229">
        <f>IF(N426="nulová",J426,0)</f>
        <v>0</v>
      </c>
      <c r="BJ426" s="18" t="s">
        <v>81</v>
      </c>
      <c r="BK426" s="229">
        <f>ROUND(I426*H426,2)</f>
        <v>0</v>
      </c>
      <c r="BL426" s="18" t="s">
        <v>157</v>
      </c>
      <c r="BM426" s="228" t="s">
        <v>1188</v>
      </c>
    </row>
    <row r="427" s="2" customFormat="1" ht="62.7" customHeight="1">
      <c r="A427" s="39"/>
      <c r="B427" s="40"/>
      <c r="C427" s="217" t="s">
        <v>723</v>
      </c>
      <c r="D427" s="217" t="s">
        <v>153</v>
      </c>
      <c r="E427" s="218" t="s">
        <v>867</v>
      </c>
      <c r="F427" s="219" t="s">
        <v>868</v>
      </c>
      <c r="G427" s="220" t="s">
        <v>833</v>
      </c>
      <c r="H427" s="221">
        <v>1</v>
      </c>
      <c r="I427" s="222"/>
      <c r="J427" s="223">
        <f>ROUND(I427*H427,2)</f>
        <v>0</v>
      </c>
      <c r="K427" s="219" t="s">
        <v>1</v>
      </c>
      <c r="L427" s="45"/>
      <c r="M427" s="224" t="s">
        <v>1</v>
      </c>
      <c r="N427" s="225" t="s">
        <v>38</v>
      </c>
      <c r="O427" s="92"/>
      <c r="P427" s="226">
        <f>O427*H427</f>
        <v>0</v>
      </c>
      <c r="Q427" s="226">
        <v>0</v>
      </c>
      <c r="R427" s="226">
        <f>Q427*H427</f>
        <v>0</v>
      </c>
      <c r="S427" s="226">
        <v>0</v>
      </c>
      <c r="T427" s="227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28" t="s">
        <v>157</v>
      </c>
      <c r="AT427" s="228" t="s">
        <v>153</v>
      </c>
      <c r="AU427" s="228" t="s">
        <v>81</v>
      </c>
      <c r="AY427" s="18" t="s">
        <v>152</v>
      </c>
      <c r="BE427" s="229">
        <f>IF(N427="základní",J427,0)</f>
        <v>0</v>
      </c>
      <c r="BF427" s="229">
        <f>IF(N427="snížená",J427,0)</f>
        <v>0</v>
      </c>
      <c r="BG427" s="229">
        <f>IF(N427="zákl. přenesená",J427,0)</f>
        <v>0</v>
      </c>
      <c r="BH427" s="229">
        <f>IF(N427="sníž. přenesená",J427,0)</f>
        <v>0</v>
      </c>
      <c r="BI427" s="229">
        <f>IF(N427="nulová",J427,0)</f>
        <v>0</v>
      </c>
      <c r="BJ427" s="18" t="s">
        <v>81</v>
      </c>
      <c r="BK427" s="229">
        <f>ROUND(I427*H427,2)</f>
        <v>0</v>
      </c>
      <c r="BL427" s="18" t="s">
        <v>157</v>
      </c>
      <c r="BM427" s="228" t="s">
        <v>1189</v>
      </c>
    </row>
    <row r="428" s="12" customFormat="1" ht="22.8" customHeight="1">
      <c r="A428" s="12"/>
      <c r="B428" s="203"/>
      <c r="C428" s="204"/>
      <c r="D428" s="205" t="s">
        <v>72</v>
      </c>
      <c r="E428" s="264" t="s">
        <v>828</v>
      </c>
      <c r="F428" s="264" t="s">
        <v>829</v>
      </c>
      <c r="G428" s="204"/>
      <c r="H428" s="204"/>
      <c r="I428" s="207"/>
      <c r="J428" s="265">
        <f>BK428</f>
        <v>0</v>
      </c>
      <c r="K428" s="204"/>
      <c r="L428" s="209"/>
      <c r="M428" s="210"/>
      <c r="N428" s="211"/>
      <c r="O428" s="211"/>
      <c r="P428" s="212">
        <f>SUM(P429:P436)</f>
        <v>0</v>
      </c>
      <c r="Q428" s="211"/>
      <c r="R428" s="212">
        <f>SUM(R429:R436)</f>
        <v>0</v>
      </c>
      <c r="S428" s="211"/>
      <c r="T428" s="213">
        <f>SUM(T429:T436)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14" t="s">
        <v>81</v>
      </c>
      <c r="AT428" s="215" t="s">
        <v>72</v>
      </c>
      <c r="AU428" s="215" t="s">
        <v>81</v>
      </c>
      <c r="AY428" s="214" t="s">
        <v>152</v>
      </c>
      <c r="BK428" s="216">
        <f>SUM(BK429:BK436)</f>
        <v>0</v>
      </c>
    </row>
    <row r="429" s="2" customFormat="1" ht="62.7" customHeight="1">
      <c r="A429" s="39"/>
      <c r="B429" s="40"/>
      <c r="C429" s="217" t="s">
        <v>727</v>
      </c>
      <c r="D429" s="217" t="s">
        <v>153</v>
      </c>
      <c r="E429" s="218" t="s">
        <v>831</v>
      </c>
      <c r="F429" s="219" t="s">
        <v>832</v>
      </c>
      <c r="G429" s="220" t="s">
        <v>833</v>
      </c>
      <c r="H429" s="221">
        <v>1</v>
      </c>
      <c r="I429" s="222"/>
      <c r="J429" s="223">
        <f>ROUND(I429*H429,2)</f>
        <v>0</v>
      </c>
      <c r="K429" s="219" t="s">
        <v>1</v>
      </c>
      <c r="L429" s="45"/>
      <c r="M429" s="224" t="s">
        <v>1</v>
      </c>
      <c r="N429" s="225" t="s">
        <v>38</v>
      </c>
      <c r="O429" s="92"/>
      <c r="P429" s="226">
        <f>O429*H429</f>
        <v>0</v>
      </c>
      <c r="Q429" s="226">
        <v>0</v>
      </c>
      <c r="R429" s="226">
        <f>Q429*H429</f>
        <v>0</v>
      </c>
      <c r="S429" s="226">
        <v>0</v>
      </c>
      <c r="T429" s="227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8" t="s">
        <v>157</v>
      </c>
      <c r="AT429" s="228" t="s">
        <v>153</v>
      </c>
      <c r="AU429" s="228" t="s">
        <v>83</v>
      </c>
      <c r="AY429" s="18" t="s">
        <v>152</v>
      </c>
      <c r="BE429" s="229">
        <f>IF(N429="základní",J429,0)</f>
        <v>0</v>
      </c>
      <c r="BF429" s="229">
        <f>IF(N429="snížená",J429,0)</f>
        <v>0</v>
      </c>
      <c r="BG429" s="229">
        <f>IF(N429="zákl. přenesená",J429,0)</f>
        <v>0</v>
      </c>
      <c r="BH429" s="229">
        <f>IF(N429="sníž. přenesená",J429,0)</f>
        <v>0</v>
      </c>
      <c r="BI429" s="229">
        <f>IF(N429="nulová",J429,0)</f>
        <v>0</v>
      </c>
      <c r="BJ429" s="18" t="s">
        <v>81</v>
      </c>
      <c r="BK429" s="229">
        <f>ROUND(I429*H429,2)</f>
        <v>0</v>
      </c>
      <c r="BL429" s="18" t="s">
        <v>157</v>
      </c>
      <c r="BM429" s="228" t="s">
        <v>1190</v>
      </c>
    </row>
    <row r="430" s="2" customFormat="1" ht="76.35" customHeight="1">
      <c r="A430" s="39"/>
      <c r="B430" s="40"/>
      <c r="C430" s="217" t="s">
        <v>731</v>
      </c>
      <c r="D430" s="217" t="s">
        <v>153</v>
      </c>
      <c r="E430" s="218" t="s">
        <v>836</v>
      </c>
      <c r="F430" s="219" t="s">
        <v>837</v>
      </c>
      <c r="G430" s="220" t="s">
        <v>833</v>
      </c>
      <c r="H430" s="221">
        <v>1</v>
      </c>
      <c r="I430" s="222"/>
      <c r="J430" s="223">
        <f>ROUND(I430*H430,2)</f>
        <v>0</v>
      </c>
      <c r="K430" s="219" t="s">
        <v>1</v>
      </c>
      <c r="L430" s="45"/>
      <c r="M430" s="224" t="s">
        <v>1</v>
      </c>
      <c r="N430" s="225" t="s">
        <v>38</v>
      </c>
      <c r="O430" s="92"/>
      <c r="P430" s="226">
        <f>O430*H430</f>
        <v>0</v>
      </c>
      <c r="Q430" s="226">
        <v>0</v>
      </c>
      <c r="R430" s="226">
        <f>Q430*H430</f>
        <v>0</v>
      </c>
      <c r="S430" s="226">
        <v>0</v>
      </c>
      <c r="T430" s="227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28" t="s">
        <v>157</v>
      </c>
      <c r="AT430" s="228" t="s">
        <v>153</v>
      </c>
      <c r="AU430" s="228" t="s">
        <v>83</v>
      </c>
      <c r="AY430" s="18" t="s">
        <v>152</v>
      </c>
      <c r="BE430" s="229">
        <f>IF(N430="základní",J430,0)</f>
        <v>0</v>
      </c>
      <c r="BF430" s="229">
        <f>IF(N430="snížená",J430,0)</f>
        <v>0</v>
      </c>
      <c r="BG430" s="229">
        <f>IF(N430="zákl. přenesená",J430,0)</f>
        <v>0</v>
      </c>
      <c r="BH430" s="229">
        <f>IF(N430="sníž. přenesená",J430,0)</f>
        <v>0</v>
      </c>
      <c r="BI430" s="229">
        <f>IF(N430="nulová",J430,0)</f>
        <v>0</v>
      </c>
      <c r="BJ430" s="18" t="s">
        <v>81</v>
      </c>
      <c r="BK430" s="229">
        <f>ROUND(I430*H430,2)</f>
        <v>0</v>
      </c>
      <c r="BL430" s="18" t="s">
        <v>157</v>
      </c>
      <c r="BM430" s="228" t="s">
        <v>1191</v>
      </c>
    </row>
    <row r="431" s="13" customFormat="1">
      <c r="A431" s="13"/>
      <c r="B431" s="230"/>
      <c r="C431" s="231"/>
      <c r="D431" s="232" t="s">
        <v>195</v>
      </c>
      <c r="E431" s="233" t="s">
        <v>1</v>
      </c>
      <c r="F431" s="234" t="s">
        <v>839</v>
      </c>
      <c r="G431" s="231"/>
      <c r="H431" s="233" t="s">
        <v>1</v>
      </c>
      <c r="I431" s="235"/>
      <c r="J431" s="231"/>
      <c r="K431" s="231"/>
      <c r="L431" s="236"/>
      <c r="M431" s="237"/>
      <c r="N431" s="238"/>
      <c r="O431" s="238"/>
      <c r="P431" s="238"/>
      <c r="Q431" s="238"/>
      <c r="R431" s="238"/>
      <c r="S431" s="238"/>
      <c r="T431" s="23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0" t="s">
        <v>195</v>
      </c>
      <c r="AU431" s="240" t="s">
        <v>83</v>
      </c>
      <c r="AV431" s="13" t="s">
        <v>81</v>
      </c>
      <c r="AW431" s="13" t="s">
        <v>30</v>
      </c>
      <c r="AX431" s="13" t="s">
        <v>73</v>
      </c>
      <c r="AY431" s="240" t="s">
        <v>152</v>
      </c>
    </row>
    <row r="432" s="14" customFormat="1">
      <c r="A432" s="14"/>
      <c r="B432" s="241"/>
      <c r="C432" s="242"/>
      <c r="D432" s="232" t="s">
        <v>195</v>
      </c>
      <c r="E432" s="243" t="s">
        <v>1</v>
      </c>
      <c r="F432" s="244" t="s">
        <v>81</v>
      </c>
      <c r="G432" s="242"/>
      <c r="H432" s="245">
        <v>1</v>
      </c>
      <c r="I432" s="246"/>
      <c r="J432" s="242"/>
      <c r="K432" s="242"/>
      <c r="L432" s="247"/>
      <c r="M432" s="248"/>
      <c r="N432" s="249"/>
      <c r="O432" s="249"/>
      <c r="P432" s="249"/>
      <c r="Q432" s="249"/>
      <c r="R432" s="249"/>
      <c r="S432" s="249"/>
      <c r="T432" s="25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1" t="s">
        <v>195</v>
      </c>
      <c r="AU432" s="251" t="s">
        <v>83</v>
      </c>
      <c r="AV432" s="14" t="s">
        <v>83</v>
      </c>
      <c r="AW432" s="14" t="s">
        <v>30</v>
      </c>
      <c r="AX432" s="14" t="s">
        <v>81</v>
      </c>
      <c r="AY432" s="251" t="s">
        <v>152</v>
      </c>
    </row>
    <row r="433" s="2" customFormat="1" ht="62.7" customHeight="1">
      <c r="A433" s="39"/>
      <c r="B433" s="40"/>
      <c r="C433" s="217" t="s">
        <v>347</v>
      </c>
      <c r="D433" s="217" t="s">
        <v>153</v>
      </c>
      <c r="E433" s="218" t="s">
        <v>841</v>
      </c>
      <c r="F433" s="219" t="s">
        <v>842</v>
      </c>
      <c r="G433" s="220" t="s">
        <v>833</v>
      </c>
      <c r="H433" s="221">
        <v>1</v>
      </c>
      <c r="I433" s="222"/>
      <c r="J433" s="223">
        <f>ROUND(I433*H433,2)</f>
        <v>0</v>
      </c>
      <c r="K433" s="219" t="s">
        <v>1</v>
      </c>
      <c r="L433" s="45"/>
      <c r="M433" s="224" t="s">
        <v>1</v>
      </c>
      <c r="N433" s="225" t="s">
        <v>38</v>
      </c>
      <c r="O433" s="92"/>
      <c r="P433" s="226">
        <f>O433*H433</f>
        <v>0</v>
      </c>
      <c r="Q433" s="226">
        <v>0</v>
      </c>
      <c r="R433" s="226">
        <f>Q433*H433</f>
        <v>0</v>
      </c>
      <c r="S433" s="226">
        <v>0</v>
      </c>
      <c r="T433" s="227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28" t="s">
        <v>157</v>
      </c>
      <c r="AT433" s="228" t="s">
        <v>153</v>
      </c>
      <c r="AU433" s="228" t="s">
        <v>83</v>
      </c>
      <c r="AY433" s="18" t="s">
        <v>152</v>
      </c>
      <c r="BE433" s="229">
        <f>IF(N433="základní",J433,0)</f>
        <v>0</v>
      </c>
      <c r="BF433" s="229">
        <f>IF(N433="snížená",J433,0)</f>
        <v>0</v>
      </c>
      <c r="BG433" s="229">
        <f>IF(N433="zákl. přenesená",J433,0)</f>
        <v>0</v>
      </c>
      <c r="BH433" s="229">
        <f>IF(N433="sníž. přenesená",J433,0)</f>
        <v>0</v>
      </c>
      <c r="BI433" s="229">
        <f>IF(N433="nulová",J433,0)</f>
        <v>0</v>
      </c>
      <c r="BJ433" s="18" t="s">
        <v>81</v>
      </c>
      <c r="BK433" s="229">
        <f>ROUND(I433*H433,2)</f>
        <v>0</v>
      </c>
      <c r="BL433" s="18" t="s">
        <v>157</v>
      </c>
      <c r="BM433" s="228" t="s">
        <v>1192</v>
      </c>
    </row>
    <row r="434" s="2" customFormat="1" ht="76.35" customHeight="1">
      <c r="A434" s="39"/>
      <c r="B434" s="40"/>
      <c r="C434" s="217" t="s">
        <v>738</v>
      </c>
      <c r="D434" s="217" t="s">
        <v>153</v>
      </c>
      <c r="E434" s="218" t="s">
        <v>845</v>
      </c>
      <c r="F434" s="219" t="s">
        <v>846</v>
      </c>
      <c r="G434" s="220" t="s">
        <v>833</v>
      </c>
      <c r="H434" s="221">
        <v>1</v>
      </c>
      <c r="I434" s="222"/>
      <c r="J434" s="223">
        <f>ROUND(I434*H434,2)</f>
        <v>0</v>
      </c>
      <c r="K434" s="219" t="s">
        <v>1</v>
      </c>
      <c r="L434" s="45"/>
      <c r="M434" s="224" t="s">
        <v>1</v>
      </c>
      <c r="N434" s="225" t="s">
        <v>38</v>
      </c>
      <c r="O434" s="92"/>
      <c r="P434" s="226">
        <f>O434*H434</f>
        <v>0</v>
      </c>
      <c r="Q434" s="226">
        <v>0</v>
      </c>
      <c r="R434" s="226">
        <f>Q434*H434</f>
        <v>0</v>
      </c>
      <c r="S434" s="226">
        <v>0</v>
      </c>
      <c r="T434" s="227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8" t="s">
        <v>157</v>
      </c>
      <c r="AT434" s="228" t="s">
        <v>153</v>
      </c>
      <c r="AU434" s="228" t="s">
        <v>83</v>
      </c>
      <c r="AY434" s="18" t="s">
        <v>152</v>
      </c>
      <c r="BE434" s="229">
        <f>IF(N434="základní",J434,0)</f>
        <v>0</v>
      </c>
      <c r="BF434" s="229">
        <f>IF(N434="snížená",J434,0)</f>
        <v>0</v>
      </c>
      <c r="BG434" s="229">
        <f>IF(N434="zákl. přenesená",J434,0)</f>
        <v>0</v>
      </c>
      <c r="BH434" s="229">
        <f>IF(N434="sníž. přenesená",J434,0)</f>
        <v>0</v>
      </c>
      <c r="BI434" s="229">
        <f>IF(N434="nulová",J434,0)</f>
        <v>0</v>
      </c>
      <c r="BJ434" s="18" t="s">
        <v>81</v>
      </c>
      <c r="BK434" s="229">
        <f>ROUND(I434*H434,2)</f>
        <v>0</v>
      </c>
      <c r="BL434" s="18" t="s">
        <v>157</v>
      </c>
      <c r="BM434" s="228" t="s">
        <v>1193</v>
      </c>
    </row>
    <row r="435" s="2" customFormat="1" ht="14.4" customHeight="1">
      <c r="A435" s="39"/>
      <c r="B435" s="40"/>
      <c r="C435" s="217" t="s">
        <v>351</v>
      </c>
      <c r="D435" s="217" t="s">
        <v>153</v>
      </c>
      <c r="E435" s="218" t="s">
        <v>849</v>
      </c>
      <c r="F435" s="219" t="s">
        <v>850</v>
      </c>
      <c r="G435" s="220" t="s">
        <v>833</v>
      </c>
      <c r="H435" s="221">
        <v>1</v>
      </c>
      <c r="I435" s="222"/>
      <c r="J435" s="223">
        <f>ROUND(I435*H435,2)</f>
        <v>0</v>
      </c>
      <c r="K435" s="219" t="s">
        <v>1</v>
      </c>
      <c r="L435" s="45"/>
      <c r="M435" s="224" t="s">
        <v>1</v>
      </c>
      <c r="N435" s="225" t="s">
        <v>38</v>
      </c>
      <c r="O435" s="92"/>
      <c r="P435" s="226">
        <f>O435*H435</f>
        <v>0</v>
      </c>
      <c r="Q435" s="226">
        <v>0</v>
      </c>
      <c r="R435" s="226">
        <f>Q435*H435</f>
        <v>0</v>
      </c>
      <c r="S435" s="226">
        <v>0</v>
      </c>
      <c r="T435" s="227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28" t="s">
        <v>157</v>
      </c>
      <c r="AT435" s="228" t="s">
        <v>153</v>
      </c>
      <c r="AU435" s="228" t="s">
        <v>83</v>
      </c>
      <c r="AY435" s="18" t="s">
        <v>152</v>
      </c>
      <c r="BE435" s="229">
        <f>IF(N435="základní",J435,0)</f>
        <v>0</v>
      </c>
      <c r="BF435" s="229">
        <f>IF(N435="snížená",J435,0)</f>
        <v>0</v>
      </c>
      <c r="BG435" s="229">
        <f>IF(N435="zákl. přenesená",J435,0)</f>
        <v>0</v>
      </c>
      <c r="BH435" s="229">
        <f>IF(N435="sníž. přenesená",J435,0)</f>
        <v>0</v>
      </c>
      <c r="BI435" s="229">
        <f>IF(N435="nulová",J435,0)</f>
        <v>0</v>
      </c>
      <c r="BJ435" s="18" t="s">
        <v>81</v>
      </c>
      <c r="BK435" s="229">
        <f>ROUND(I435*H435,2)</f>
        <v>0</v>
      </c>
      <c r="BL435" s="18" t="s">
        <v>157</v>
      </c>
      <c r="BM435" s="228" t="s">
        <v>1194</v>
      </c>
    </row>
    <row r="436" s="2" customFormat="1" ht="14.4" customHeight="1">
      <c r="A436" s="39"/>
      <c r="B436" s="40"/>
      <c r="C436" s="217" t="s">
        <v>745</v>
      </c>
      <c r="D436" s="217" t="s">
        <v>153</v>
      </c>
      <c r="E436" s="218" t="s">
        <v>853</v>
      </c>
      <c r="F436" s="219" t="s">
        <v>854</v>
      </c>
      <c r="G436" s="220" t="s">
        <v>833</v>
      </c>
      <c r="H436" s="221">
        <v>1</v>
      </c>
      <c r="I436" s="222"/>
      <c r="J436" s="223">
        <f>ROUND(I436*H436,2)</f>
        <v>0</v>
      </c>
      <c r="K436" s="219" t="s">
        <v>1</v>
      </c>
      <c r="L436" s="45"/>
      <c r="M436" s="266" t="s">
        <v>1</v>
      </c>
      <c r="N436" s="267" t="s">
        <v>38</v>
      </c>
      <c r="O436" s="268"/>
      <c r="P436" s="269">
        <f>O436*H436</f>
        <v>0</v>
      </c>
      <c r="Q436" s="269">
        <v>0</v>
      </c>
      <c r="R436" s="269">
        <f>Q436*H436</f>
        <v>0</v>
      </c>
      <c r="S436" s="269">
        <v>0</v>
      </c>
      <c r="T436" s="270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8" t="s">
        <v>157</v>
      </c>
      <c r="AT436" s="228" t="s">
        <v>153</v>
      </c>
      <c r="AU436" s="228" t="s">
        <v>83</v>
      </c>
      <c r="AY436" s="18" t="s">
        <v>152</v>
      </c>
      <c r="BE436" s="229">
        <f>IF(N436="základní",J436,0)</f>
        <v>0</v>
      </c>
      <c r="BF436" s="229">
        <f>IF(N436="snížená",J436,0)</f>
        <v>0</v>
      </c>
      <c r="BG436" s="229">
        <f>IF(N436="zákl. přenesená",J436,0)</f>
        <v>0</v>
      </c>
      <c r="BH436" s="229">
        <f>IF(N436="sníž. přenesená",J436,0)</f>
        <v>0</v>
      </c>
      <c r="BI436" s="229">
        <f>IF(N436="nulová",J436,0)</f>
        <v>0</v>
      </c>
      <c r="BJ436" s="18" t="s">
        <v>81</v>
      </c>
      <c r="BK436" s="229">
        <f>ROUND(I436*H436,2)</f>
        <v>0</v>
      </c>
      <c r="BL436" s="18" t="s">
        <v>157</v>
      </c>
      <c r="BM436" s="228" t="s">
        <v>1195</v>
      </c>
    </row>
    <row r="437" s="2" customFormat="1" ht="6.96" customHeight="1">
      <c r="A437" s="39"/>
      <c r="B437" s="67"/>
      <c r="C437" s="68"/>
      <c r="D437" s="68"/>
      <c r="E437" s="68"/>
      <c r="F437" s="68"/>
      <c r="G437" s="68"/>
      <c r="H437" s="68"/>
      <c r="I437" s="68"/>
      <c r="J437" s="68"/>
      <c r="K437" s="68"/>
      <c r="L437" s="45"/>
      <c r="M437" s="39"/>
      <c r="O437" s="39"/>
      <c r="P437" s="39"/>
      <c r="Q437" s="39"/>
      <c r="R437" s="39"/>
      <c r="S437" s="39"/>
      <c r="T437" s="39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</row>
  </sheetData>
  <sheetProtection sheet="1" autoFilter="0" formatColumns="0" formatRows="0" objects="1" scenarios="1" spinCount="100000" saltValue="UfDvhOAhhqzm7RWYsXBSoDcIW3I/XCUOPMpBgQf2yRG2u6T9ExMJfpK8sToxOXUpX8T7qtw1T7QSPBjGYBe77g==" hashValue="X3WdT6nCBUuPkvfiv5A8FTlmB4G/RWc1+lOm5LUrWox3BIqkkCfaaG9VcpczhKjOjn7XPXFwO/U3qds1R3o0FA==" algorithmName="SHA-512" password="CC35"/>
  <autoFilter ref="C131:K436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Stavební úpravy SPŠ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1196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27. 1. 2020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ROUND(J134,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ROUND((SUM(BE134:BE563)),  2)</f>
        <v>0</v>
      </c>
      <c r="G33" s="39"/>
      <c r="H33" s="39"/>
      <c r="I33" s="156">
        <v>0.20999999999999999</v>
      </c>
      <c r="J33" s="155">
        <f>ROUND(((SUM(BE134:BE563))*I33),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ROUND((SUM(BF134:BF563)),  2)</f>
        <v>0</v>
      </c>
      <c r="G34" s="39"/>
      <c r="H34" s="39"/>
      <c r="I34" s="156">
        <v>0.14999999999999999</v>
      </c>
      <c r="J34" s="155">
        <f>ROUND(((SUM(BF134:BF563))*I34),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ROUND((SUM(BG134:BG563)),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ROUND((SUM(BH134:BH563)),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ROUND((SUM(BI134:BI563)),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Stavební úpravy SPŠ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03 - Objekt C - stavební řešení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27. 1. 2020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J134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1197</v>
      </c>
      <c r="E97" s="183"/>
      <c r="F97" s="183"/>
      <c r="G97" s="183"/>
      <c r="H97" s="183"/>
      <c r="I97" s="183"/>
      <c r="J97" s="184">
        <f>J135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1198</v>
      </c>
      <c r="E98" s="183"/>
      <c r="F98" s="183"/>
      <c r="G98" s="183"/>
      <c r="H98" s="183"/>
      <c r="I98" s="183"/>
      <c r="J98" s="184">
        <f>J155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1199</v>
      </c>
      <c r="E99" s="183"/>
      <c r="F99" s="183"/>
      <c r="G99" s="183"/>
      <c r="H99" s="183"/>
      <c r="I99" s="183"/>
      <c r="J99" s="184">
        <f>J169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1200</v>
      </c>
      <c r="E100" s="183"/>
      <c r="F100" s="183"/>
      <c r="G100" s="183"/>
      <c r="H100" s="183"/>
      <c r="I100" s="183"/>
      <c r="J100" s="184">
        <f>J185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1201</v>
      </c>
      <c r="E101" s="183"/>
      <c r="F101" s="183"/>
      <c r="G101" s="183"/>
      <c r="H101" s="183"/>
      <c r="I101" s="183"/>
      <c r="J101" s="184">
        <f>J348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0"/>
      <c r="C102" s="181"/>
      <c r="D102" s="182" t="s">
        <v>1202</v>
      </c>
      <c r="E102" s="183"/>
      <c r="F102" s="183"/>
      <c r="G102" s="183"/>
      <c r="H102" s="183"/>
      <c r="I102" s="183"/>
      <c r="J102" s="184">
        <f>J370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0"/>
      <c r="C103" s="181"/>
      <c r="D103" s="182" t="s">
        <v>1203</v>
      </c>
      <c r="E103" s="183"/>
      <c r="F103" s="183"/>
      <c r="G103" s="183"/>
      <c r="H103" s="183"/>
      <c r="I103" s="183"/>
      <c r="J103" s="184">
        <f>J404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0"/>
      <c r="C104" s="181"/>
      <c r="D104" s="182" t="s">
        <v>1204</v>
      </c>
      <c r="E104" s="183"/>
      <c r="F104" s="183"/>
      <c r="G104" s="183"/>
      <c r="H104" s="183"/>
      <c r="I104" s="183"/>
      <c r="J104" s="184">
        <f>J447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0"/>
      <c r="C105" s="181"/>
      <c r="D105" s="182" t="s">
        <v>1205</v>
      </c>
      <c r="E105" s="183"/>
      <c r="F105" s="183"/>
      <c r="G105" s="183"/>
      <c r="H105" s="183"/>
      <c r="I105" s="183"/>
      <c r="J105" s="184">
        <f>J471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0"/>
      <c r="C106" s="181"/>
      <c r="D106" s="182" t="s">
        <v>1206</v>
      </c>
      <c r="E106" s="183"/>
      <c r="F106" s="183"/>
      <c r="G106" s="183"/>
      <c r="H106" s="183"/>
      <c r="I106" s="183"/>
      <c r="J106" s="184">
        <f>J475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0"/>
      <c r="C107" s="181"/>
      <c r="D107" s="182" t="s">
        <v>1207</v>
      </c>
      <c r="E107" s="183"/>
      <c r="F107" s="183"/>
      <c r="G107" s="183"/>
      <c r="H107" s="183"/>
      <c r="I107" s="183"/>
      <c r="J107" s="184">
        <f>J481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0"/>
      <c r="C108" s="181"/>
      <c r="D108" s="182" t="s">
        <v>1208</v>
      </c>
      <c r="E108" s="183"/>
      <c r="F108" s="183"/>
      <c r="G108" s="183"/>
      <c r="H108" s="183"/>
      <c r="I108" s="183"/>
      <c r="J108" s="184">
        <f>J512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0"/>
      <c r="C109" s="181"/>
      <c r="D109" s="182" t="s">
        <v>1209</v>
      </c>
      <c r="E109" s="183"/>
      <c r="F109" s="183"/>
      <c r="G109" s="183"/>
      <c r="H109" s="183"/>
      <c r="I109" s="183"/>
      <c r="J109" s="184">
        <f>J519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80"/>
      <c r="C110" s="181"/>
      <c r="D110" s="182" t="s">
        <v>1210</v>
      </c>
      <c r="E110" s="183"/>
      <c r="F110" s="183"/>
      <c r="G110" s="183"/>
      <c r="H110" s="183"/>
      <c r="I110" s="183"/>
      <c r="J110" s="184">
        <f>J542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80"/>
      <c r="C111" s="181"/>
      <c r="D111" s="182" t="s">
        <v>1211</v>
      </c>
      <c r="E111" s="183"/>
      <c r="F111" s="183"/>
      <c r="G111" s="183"/>
      <c r="H111" s="183"/>
      <c r="I111" s="183"/>
      <c r="J111" s="184">
        <f>J546</f>
        <v>0</v>
      </c>
      <c r="K111" s="181"/>
      <c r="L111" s="185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6"/>
      <c r="C112" s="187"/>
      <c r="D112" s="188" t="s">
        <v>134</v>
      </c>
      <c r="E112" s="189"/>
      <c r="F112" s="189"/>
      <c r="G112" s="189"/>
      <c r="H112" s="189"/>
      <c r="I112" s="189"/>
      <c r="J112" s="190">
        <f>J550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80"/>
      <c r="C113" s="181"/>
      <c r="D113" s="182" t="s">
        <v>1212</v>
      </c>
      <c r="E113" s="183"/>
      <c r="F113" s="183"/>
      <c r="G113" s="183"/>
      <c r="H113" s="183"/>
      <c r="I113" s="183"/>
      <c r="J113" s="184">
        <f>J551</f>
        <v>0</v>
      </c>
      <c r="K113" s="181"/>
      <c r="L113" s="185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4.96" customHeight="1">
      <c r="A114" s="9"/>
      <c r="B114" s="180"/>
      <c r="C114" s="181"/>
      <c r="D114" s="182" t="s">
        <v>1213</v>
      </c>
      <c r="E114" s="183"/>
      <c r="F114" s="183"/>
      <c r="G114" s="183"/>
      <c r="H114" s="183"/>
      <c r="I114" s="183"/>
      <c r="J114" s="184">
        <f>J555</f>
        <v>0</v>
      </c>
      <c r="K114" s="181"/>
      <c r="L114" s="185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137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75" t="str">
        <f>E7</f>
        <v>Stavební úpravy SPŠ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112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E9</f>
        <v>SO 03 - Objekt C - stavební řešení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20</v>
      </c>
      <c r="D128" s="41"/>
      <c r="E128" s="41"/>
      <c r="F128" s="28" t="str">
        <f>F12</f>
        <v xml:space="preserve"> </v>
      </c>
      <c r="G128" s="41"/>
      <c r="H128" s="41"/>
      <c r="I128" s="33" t="s">
        <v>22</v>
      </c>
      <c r="J128" s="80" t="str">
        <f>IF(J12="","",J12)</f>
        <v>27. 1. 2020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24</v>
      </c>
      <c r="D130" s="41"/>
      <c r="E130" s="41"/>
      <c r="F130" s="28" t="str">
        <f>E15</f>
        <v xml:space="preserve"> </v>
      </c>
      <c r="G130" s="41"/>
      <c r="H130" s="41"/>
      <c r="I130" s="33" t="s">
        <v>29</v>
      </c>
      <c r="J130" s="37" t="str">
        <f>E21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27</v>
      </c>
      <c r="D131" s="41"/>
      <c r="E131" s="41"/>
      <c r="F131" s="28" t="str">
        <f>IF(E18="","",E18)</f>
        <v>Vyplň údaj</v>
      </c>
      <c r="G131" s="41"/>
      <c r="H131" s="41"/>
      <c r="I131" s="33" t="s">
        <v>31</v>
      </c>
      <c r="J131" s="37" t="str">
        <f>E24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192"/>
      <c r="B133" s="193"/>
      <c r="C133" s="194" t="s">
        <v>138</v>
      </c>
      <c r="D133" s="195" t="s">
        <v>58</v>
      </c>
      <c r="E133" s="195" t="s">
        <v>54</v>
      </c>
      <c r="F133" s="195" t="s">
        <v>55</v>
      </c>
      <c r="G133" s="195" t="s">
        <v>139</v>
      </c>
      <c r="H133" s="195" t="s">
        <v>140</v>
      </c>
      <c r="I133" s="195" t="s">
        <v>141</v>
      </c>
      <c r="J133" s="195" t="s">
        <v>116</v>
      </c>
      <c r="K133" s="196" t="s">
        <v>142</v>
      </c>
      <c r="L133" s="197"/>
      <c r="M133" s="101" t="s">
        <v>1</v>
      </c>
      <c r="N133" s="102" t="s">
        <v>37</v>
      </c>
      <c r="O133" s="102" t="s">
        <v>143</v>
      </c>
      <c r="P133" s="102" t="s">
        <v>144</v>
      </c>
      <c r="Q133" s="102" t="s">
        <v>145</v>
      </c>
      <c r="R133" s="102" t="s">
        <v>146</v>
      </c>
      <c r="S133" s="102" t="s">
        <v>147</v>
      </c>
      <c r="T133" s="103" t="s">
        <v>148</v>
      </c>
      <c r="U133" s="192"/>
      <c r="V133" s="192"/>
      <c r="W133" s="192"/>
      <c r="X133" s="192"/>
      <c r="Y133" s="192"/>
      <c r="Z133" s="192"/>
      <c r="AA133" s="192"/>
      <c r="AB133" s="192"/>
      <c r="AC133" s="192"/>
      <c r="AD133" s="192"/>
      <c r="AE133" s="192"/>
    </row>
    <row r="134" s="2" customFormat="1" ht="22.8" customHeight="1">
      <c r="A134" s="39"/>
      <c r="B134" s="40"/>
      <c r="C134" s="108" t="s">
        <v>149</v>
      </c>
      <c r="D134" s="41"/>
      <c r="E134" s="41"/>
      <c r="F134" s="41"/>
      <c r="G134" s="41"/>
      <c r="H134" s="41"/>
      <c r="I134" s="41"/>
      <c r="J134" s="198">
        <f>BK134</f>
        <v>0</v>
      </c>
      <c r="K134" s="41"/>
      <c r="L134" s="45"/>
      <c r="M134" s="104"/>
      <c r="N134" s="199"/>
      <c r="O134" s="105"/>
      <c r="P134" s="200">
        <f>P135+P155+P169+P185+P348+P370+P404+P447+P471+P475+P481+P512+P519+P542+P546+P551+P555</f>
        <v>0</v>
      </c>
      <c r="Q134" s="105"/>
      <c r="R134" s="200">
        <f>R135+R155+R169+R185+R348+R370+R404+R447+R471+R475+R481+R512+R519+R542+R546+R551+R555</f>
        <v>63.153806149999987</v>
      </c>
      <c r="S134" s="105"/>
      <c r="T134" s="201">
        <f>T135+T155+T169+T185+T348+T370+T404+T447+T471+T475+T481+T512+T519+T542+T546+T551+T555</f>
        <v>28.496617000000001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72</v>
      </c>
      <c r="AU134" s="18" t="s">
        <v>118</v>
      </c>
      <c r="BK134" s="202">
        <f>BK135+BK155+BK169+BK185+BK348+BK370+BK404+BK447+BK471+BK475+BK481+BK512+BK519+BK542+BK546+BK551+BK555</f>
        <v>0</v>
      </c>
    </row>
    <row r="135" s="12" customFormat="1" ht="25.92" customHeight="1">
      <c r="A135" s="12"/>
      <c r="B135" s="203"/>
      <c r="C135" s="204"/>
      <c r="D135" s="205" t="s">
        <v>72</v>
      </c>
      <c r="E135" s="206" t="s">
        <v>1214</v>
      </c>
      <c r="F135" s="206" t="s">
        <v>1215</v>
      </c>
      <c r="G135" s="204"/>
      <c r="H135" s="204"/>
      <c r="I135" s="207"/>
      <c r="J135" s="208">
        <f>BK135</f>
        <v>0</v>
      </c>
      <c r="K135" s="204"/>
      <c r="L135" s="209"/>
      <c r="M135" s="210"/>
      <c r="N135" s="211"/>
      <c r="O135" s="211"/>
      <c r="P135" s="212">
        <f>SUM(P136:P154)</f>
        <v>0</v>
      </c>
      <c r="Q135" s="211"/>
      <c r="R135" s="212">
        <f>SUM(R136:R154)</f>
        <v>0.048891000000000004</v>
      </c>
      <c r="S135" s="211"/>
      <c r="T135" s="213">
        <f>SUM(T136:T154)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81</v>
      </c>
      <c r="AT135" s="215" t="s">
        <v>72</v>
      </c>
      <c r="AU135" s="215" t="s">
        <v>73</v>
      </c>
      <c r="AY135" s="214" t="s">
        <v>152</v>
      </c>
      <c r="BK135" s="216">
        <f>SUM(BK136:BK154)</f>
        <v>0</v>
      </c>
    </row>
    <row r="136" s="2" customFormat="1" ht="14.4" customHeight="1">
      <c r="A136" s="39"/>
      <c r="B136" s="40"/>
      <c r="C136" s="217" t="s">
        <v>81</v>
      </c>
      <c r="D136" s="217" t="s">
        <v>153</v>
      </c>
      <c r="E136" s="218" t="s">
        <v>154</v>
      </c>
      <c r="F136" s="219" t="s">
        <v>155</v>
      </c>
      <c r="G136" s="220" t="s">
        <v>156</v>
      </c>
      <c r="H136" s="221">
        <v>5.21</v>
      </c>
      <c r="I136" s="222"/>
      <c r="J136" s="223">
        <f>ROUND(I136*H136,2)</f>
        <v>0</v>
      </c>
      <c r="K136" s="219" t="s">
        <v>1</v>
      </c>
      <c r="L136" s="45"/>
      <c r="M136" s="224" t="s">
        <v>1</v>
      </c>
      <c r="N136" s="225" t="s">
        <v>38</v>
      </c>
      <c r="O136" s="92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8" t="s">
        <v>157</v>
      </c>
      <c r="AT136" s="228" t="s">
        <v>153</v>
      </c>
      <c r="AU136" s="228" t="s">
        <v>81</v>
      </c>
      <c r="AY136" s="18" t="s">
        <v>152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8" t="s">
        <v>81</v>
      </c>
      <c r="BK136" s="229">
        <f>ROUND(I136*H136,2)</f>
        <v>0</v>
      </c>
      <c r="BL136" s="18" t="s">
        <v>157</v>
      </c>
      <c r="BM136" s="228" t="s">
        <v>83</v>
      </c>
    </row>
    <row r="137" s="14" customFormat="1">
      <c r="A137" s="14"/>
      <c r="B137" s="241"/>
      <c r="C137" s="242"/>
      <c r="D137" s="232" t="s">
        <v>195</v>
      </c>
      <c r="E137" s="243" t="s">
        <v>1</v>
      </c>
      <c r="F137" s="244" t="s">
        <v>1216</v>
      </c>
      <c r="G137" s="242"/>
      <c r="H137" s="245">
        <v>5.21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1" t="s">
        <v>195</v>
      </c>
      <c r="AU137" s="251" t="s">
        <v>81</v>
      </c>
      <c r="AV137" s="14" t="s">
        <v>83</v>
      </c>
      <c r="AW137" s="14" t="s">
        <v>30</v>
      </c>
      <c r="AX137" s="14" t="s">
        <v>73</v>
      </c>
      <c r="AY137" s="251" t="s">
        <v>152</v>
      </c>
    </row>
    <row r="138" s="15" customFormat="1">
      <c r="A138" s="15"/>
      <c r="B138" s="252"/>
      <c r="C138" s="253"/>
      <c r="D138" s="232" t="s">
        <v>195</v>
      </c>
      <c r="E138" s="254" t="s">
        <v>1</v>
      </c>
      <c r="F138" s="255" t="s">
        <v>218</v>
      </c>
      <c r="G138" s="253"/>
      <c r="H138" s="256">
        <v>5.21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2" t="s">
        <v>195</v>
      </c>
      <c r="AU138" s="262" t="s">
        <v>81</v>
      </c>
      <c r="AV138" s="15" t="s">
        <v>157</v>
      </c>
      <c r="AW138" s="15" t="s">
        <v>30</v>
      </c>
      <c r="AX138" s="15" t="s">
        <v>81</v>
      </c>
      <c r="AY138" s="262" t="s">
        <v>152</v>
      </c>
    </row>
    <row r="139" s="2" customFormat="1" ht="14.4" customHeight="1">
      <c r="A139" s="39"/>
      <c r="B139" s="40"/>
      <c r="C139" s="217" t="s">
        <v>83</v>
      </c>
      <c r="D139" s="217" t="s">
        <v>153</v>
      </c>
      <c r="E139" s="218" t="s">
        <v>158</v>
      </c>
      <c r="F139" s="219" t="s">
        <v>1217</v>
      </c>
      <c r="G139" s="220" t="s">
        <v>1218</v>
      </c>
      <c r="H139" s="221">
        <v>5.21</v>
      </c>
      <c r="I139" s="222"/>
      <c r="J139" s="223">
        <f>ROUND(I139*H139,2)</f>
        <v>0</v>
      </c>
      <c r="K139" s="219" t="s">
        <v>160</v>
      </c>
      <c r="L139" s="45"/>
      <c r="M139" s="224" t="s">
        <v>1</v>
      </c>
      <c r="N139" s="225" t="s">
        <v>38</v>
      </c>
      <c r="O139" s="92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8" t="s">
        <v>157</v>
      </c>
      <c r="AT139" s="228" t="s">
        <v>153</v>
      </c>
      <c r="AU139" s="228" t="s">
        <v>81</v>
      </c>
      <c r="AY139" s="18" t="s">
        <v>152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8" t="s">
        <v>81</v>
      </c>
      <c r="BK139" s="229">
        <f>ROUND(I139*H139,2)</f>
        <v>0</v>
      </c>
      <c r="BL139" s="18" t="s">
        <v>157</v>
      </c>
      <c r="BM139" s="228" t="s">
        <v>157</v>
      </c>
    </row>
    <row r="140" s="2" customFormat="1" ht="24.15" customHeight="1">
      <c r="A140" s="39"/>
      <c r="B140" s="40"/>
      <c r="C140" s="217" t="s">
        <v>161</v>
      </c>
      <c r="D140" s="217" t="s">
        <v>153</v>
      </c>
      <c r="E140" s="218" t="s">
        <v>162</v>
      </c>
      <c r="F140" s="219" t="s">
        <v>1219</v>
      </c>
      <c r="G140" s="220" t="s">
        <v>1218</v>
      </c>
      <c r="H140" s="221">
        <v>5.21</v>
      </c>
      <c r="I140" s="222"/>
      <c r="J140" s="223">
        <f>ROUND(I140*H140,2)</f>
        <v>0</v>
      </c>
      <c r="K140" s="219" t="s">
        <v>160</v>
      </c>
      <c r="L140" s="45"/>
      <c r="M140" s="224" t="s">
        <v>1</v>
      </c>
      <c r="N140" s="225" t="s">
        <v>38</v>
      </c>
      <c r="O140" s="92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8" t="s">
        <v>157</v>
      </c>
      <c r="AT140" s="228" t="s">
        <v>153</v>
      </c>
      <c r="AU140" s="228" t="s">
        <v>81</v>
      </c>
      <c r="AY140" s="18" t="s">
        <v>152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8" t="s">
        <v>81</v>
      </c>
      <c r="BK140" s="229">
        <f>ROUND(I140*H140,2)</f>
        <v>0</v>
      </c>
      <c r="BL140" s="18" t="s">
        <v>157</v>
      </c>
      <c r="BM140" s="228" t="s">
        <v>164</v>
      </c>
    </row>
    <row r="141" s="2" customFormat="1" ht="14.4" customHeight="1">
      <c r="A141" s="39"/>
      <c r="B141" s="40"/>
      <c r="C141" s="217" t="s">
        <v>157</v>
      </c>
      <c r="D141" s="217" t="s">
        <v>153</v>
      </c>
      <c r="E141" s="218" t="s">
        <v>165</v>
      </c>
      <c r="F141" s="219" t="s">
        <v>1220</v>
      </c>
      <c r="G141" s="220" t="s">
        <v>1218</v>
      </c>
      <c r="H141" s="221">
        <v>5.21</v>
      </c>
      <c r="I141" s="222"/>
      <c r="J141" s="223">
        <f>ROUND(I141*H141,2)</f>
        <v>0</v>
      </c>
      <c r="K141" s="219" t="s">
        <v>160</v>
      </c>
      <c r="L141" s="45"/>
      <c r="M141" s="224" t="s">
        <v>1</v>
      </c>
      <c r="N141" s="225" t="s">
        <v>38</v>
      </c>
      <c r="O141" s="92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8" t="s">
        <v>157</v>
      </c>
      <c r="AT141" s="228" t="s">
        <v>153</v>
      </c>
      <c r="AU141" s="228" t="s">
        <v>81</v>
      </c>
      <c r="AY141" s="18" t="s">
        <v>152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8" t="s">
        <v>81</v>
      </c>
      <c r="BK141" s="229">
        <f>ROUND(I141*H141,2)</f>
        <v>0</v>
      </c>
      <c r="BL141" s="18" t="s">
        <v>157</v>
      </c>
      <c r="BM141" s="228" t="s">
        <v>167</v>
      </c>
    </row>
    <row r="142" s="2" customFormat="1" ht="24.15" customHeight="1">
      <c r="A142" s="39"/>
      <c r="B142" s="40"/>
      <c r="C142" s="217" t="s">
        <v>168</v>
      </c>
      <c r="D142" s="217" t="s">
        <v>153</v>
      </c>
      <c r="E142" s="218" t="s">
        <v>169</v>
      </c>
      <c r="F142" s="219" t="s">
        <v>1221</v>
      </c>
      <c r="G142" s="220" t="s">
        <v>826</v>
      </c>
      <c r="H142" s="221">
        <v>9.3780000000000001</v>
      </c>
      <c r="I142" s="222"/>
      <c r="J142" s="223">
        <f>ROUND(I142*H142,2)</f>
        <v>0</v>
      </c>
      <c r="K142" s="219" t="s">
        <v>160</v>
      </c>
      <c r="L142" s="45"/>
      <c r="M142" s="224" t="s">
        <v>1</v>
      </c>
      <c r="N142" s="225" t="s">
        <v>38</v>
      </c>
      <c r="O142" s="92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8" t="s">
        <v>157</v>
      </c>
      <c r="AT142" s="228" t="s">
        <v>153</v>
      </c>
      <c r="AU142" s="228" t="s">
        <v>81</v>
      </c>
      <c r="AY142" s="18" t="s">
        <v>152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8" t="s">
        <v>81</v>
      </c>
      <c r="BK142" s="229">
        <f>ROUND(I142*H142,2)</f>
        <v>0</v>
      </c>
      <c r="BL142" s="18" t="s">
        <v>157</v>
      </c>
      <c r="BM142" s="228" t="s">
        <v>172</v>
      </c>
    </row>
    <row r="143" s="14" customFormat="1">
      <c r="A143" s="14"/>
      <c r="B143" s="241"/>
      <c r="C143" s="242"/>
      <c r="D143" s="232" t="s">
        <v>195</v>
      </c>
      <c r="E143" s="243" t="s">
        <v>1</v>
      </c>
      <c r="F143" s="244" t="s">
        <v>1222</v>
      </c>
      <c r="G143" s="242"/>
      <c r="H143" s="245">
        <v>9.3780000000000001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1" t="s">
        <v>195</v>
      </c>
      <c r="AU143" s="251" t="s">
        <v>81</v>
      </c>
      <c r="AV143" s="14" t="s">
        <v>83</v>
      </c>
      <c r="AW143" s="14" t="s">
        <v>30</v>
      </c>
      <c r="AX143" s="14" t="s">
        <v>73</v>
      </c>
      <c r="AY143" s="251" t="s">
        <v>152</v>
      </c>
    </row>
    <row r="144" s="15" customFormat="1">
      <c r="A144" s="15"/>
      <c r="B144" s="252"/>
      <c r="C144" s="253"/>
      <c r="D144" s="232" t="s">
        <v>195</v>
      </c>
      <c r="E144" s="254" t="s">
        <v>1</v>
      </c>
      <c r="F144" s="255" t="s">
        <v>218</v>
      </c>
      <c r="G144" s="253"/>
      <c r="H144" s="256">
        <v>9.3780000000000001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2" t="s">
        <v>195</v>
      </c>
      <c r="AU144" s="262" t="s">
        <v>81</v>
      </c>
      <c r="AV144" s="15" t="s">
        <v>157</v>
      </c>
      <c r="AW144" s="15" t="s">
        <v>30</v>
      </c>
      <c r="AX144" s="15" t="s">
        <v>81</v>
      </c>
      <c r="AY144" s="262" t="s">
        <v>152</v>
      </c>
    </row>
    <row r="145" s="2" customFormat="1" ht="62.7" customHeight="1">
      <c r="A145" s="39"/>
      <c r="B145" s="40"/>
      <c r="C145" s="217" t="s">
        <v>164</v>
      </c>
      <c r="D145" s="217" t="s">
        <v>153</v>
      </c>
      <c r="E145" s="218" t="s">
        <v>191</v>
      </c>
      <c r="F145" s="219" t="s">
        <v>1223</v>
      </c>
      <c r="G145" s="220" t="s">
        <v>175</v>
      </c>
      <c r="H145" s="221">
        <v>43.420000000000002</v>
      </c>
      <c r="I145" s="222"/>
      <c r="J145" s="223">
        <f>ROUND(I145*H145,2)</f>
        <v>0</v>
      </c>
      <c r="K145" s="219" t="s">
        <v>160</v>
      </c>
      <c r="L145" s="45"/>
      <c r="M145" s="224" t="s">
        <v>1</v>
      </c>
      <c r="N145" s="225" t="s">
        <v>38</v>
      </c>
      <c r="O145" s="92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8" t="s">
        <v>157</v>
      </c>
      <c r="AT145" s="228" t="s">
        <v>153</v>
      </c>
      <c r="AU145" s="228" t="s">
        <v>81</v>
      </c>
      <c r="AY145" s="18" t="s">
        <v>152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8" t="s">
        <v>81</v>
      </c>
      <c r="BK145" s="229">
        <f>ROUND(I145*H145,2)</f>
        <v>0</v>
      </c>
      <c r="BL145" s="18" t="s">
        <v>157</v>
      </c>
      <c r="BM145" s="228" t="s">
        <v>415</v>
      </c>
    </row>
    <row r="146" s="14" customFormat="1">
      <c r="A146" s="14"/>
      <c r="B146" s="241"/>
      <c r="C146" s="242"/>
      <c r="D146" s="232" t="s">
        <v>195</v>
      </c>
      <c r="E146" s="243" t="s">
        <v>1</v>
      </c>
      <c r="F146" s="244" t="s">
        <v>1224</v>
      </c>
      <c r="G146" s="242"/>
      <c r="H146" s="245">
        <v>43.420000000000002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1" t="s">
        <v>195</v>
      </c>
      <c r="AU146" s="251" t="s">
        <v>81</v>
      </c>
      <c r="AV146" s="14" t="s">
        <v>83</v>
      </c>
      <c r="AW146" s="14" t="s">
        <v>30</v>
      </c>
      <c r="AX146" s="14" t="s">
        <v>73</v>
      </c>
      <c r="AY146" s="251" t="s">
        <v>152</v>
      </c>
    </row>
    <row r="147" s="15" customFormat="1">
      <c r="A147" s="15"/>
      <c r="B147" s="252"/>
      <c r="C147" s="253"/>
      <c r="D147" s="232" t="s">
        <v>195</v>
      </c>
      <c r="E147" s="254" t="s">
        <v>1</v>
      </c>
      <c r="F147" s="255" t="s">
        <v>218</v>
      </c>
      <c r="G147" s="253"/>
      <c r="H147" s="256">
        <v>43.420000000000002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2" t="s">
        <v>195</v>
      </c>
      <c r="AU147" s="262" t="s">
        <v>81</v>
      </c>
      <c r="AV147" s="15" t="s">
        <v>157</v>
      </c>
      <c r="AW147" s="15" t="s">
        <v>30</v>
      </c>
      <c r="AX147" s="15" t="s">
        <v>81</v>
      </c>
      <c r="AY147" s="262" t="s">
        <v>152</v>
      </c>
    </row>
    <row r="148" s="2" customFormat="1" ht="24.15" customHeight="1">
      <c r="A148" s="39"/>
      <c r="B148" s="40"/>
      <c r="C148" s="217" t="s">
        <v>178</v>
      </c>
      <c r="D148" s="217" t="s">
        <v>153</v>
      </c>
      <c r="E148" s="218" t="s">
        <v>200</v>
      </c>
      <c r="F148" s="219" t="s">
        <v>201</v>
      </c>
      <c r="G148" s="220" t="s">
        <v>181</v>
      </c>
      <c r="H148" s="221">
        <v>86.840000000000003</v>
      </c>
      <c r="I148" s="222"/>
      <c r="J148" s="223">
        <f>ROUND(I148*H148,2)</f>
        <v>0</v>
      </c>
      <c r="K148" s="219" t="s">
        <v>160</v>
      </c>
      <c r="L148" s="45"/>
      <c r="M148" s="224" t="s">
        <v>1</v>
      </c>
      <c r="N148" s="225" t="s">
        <v>38</v>
      </c>
      <c r="O148" s="92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8" t="s">
        <v>157</v>
      </c>
      <c r="AT148" s="228" t="s">
        <v>153</v>
      </c>
      <c r="AU148" s="228" t="s">
        <v>81</v>
      </c>
      <c r="AY148" s="18" t="s">
        <v>152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8" t="s">
        <v>81</v>
      </c>
      <c r="BK148" s="229">
        <f>ROUND(I148*H148,2)</f>
        <v>0</v>
      </c>
      <c r="BL148" s="18" t="s">
        <v>157</v>
      </c>
      <c r="BM148" s="228" t="s">
        <v>425</v>
      </c>
    </row>
    <row r="149" s="14" customFormat="1">
      <c r="A149" s="14"/>
      <c r="B149" s="241"/>
      <c r="C149" s="242"/>
      <c r="D149" s="232" t="s">
        <v>195</v>
      </c>
      <c r="E149" s="243" t="s">
        <v>1</v>
      </c>
      <c r="F149" s="244" t="s">
        <v>1225</v>
      </c>
      <c r="G149" s="242"/>
      <c r="H149" s="245">
        <v>86.840000000000003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195</v>
      </c>
      <c r="AU149" s="251" t="s">
        <v>81</v>
      </c>
      <c r="AV149" s="14" t="s">
        <v>83</v>
      </c>
      <c r="AW149" s="14" t="s">
        <v>30</v>
      </c>
      <c r="AX149" s="14" t="s">
        <v>73</v>
      </c>
      <c r="AY149" s="251" t="s">
        <v>152</v>
      </c>
    </row>
    <row r="150" s="15" customFormat="1">
      <c r="A150" s="15"/>
      <c r="B150" s="252"/>
      <c r="C150" s="253"/>
      <c r="D150" s="232" t="s">
        <v>195</v>
      </c>
      <c r="E150" s="254" t="s">
        <v>1</v>
      </c>
      <c r="F150" s="255" t="s">
        <v>218</v>
      </c>
      <c r="G150" s="253"/>
      <c r="H150" s="256">
        <v>86.840000000000003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2" t="s">
        <v>195</v>
      </c>
      <c r="AU150" s="262" t="s">
        <v>81</v>
      </c>
      <c r="AV150" s="15" t="s">
        <v>157</v>
      </c>
      <c r="AW150" s="15" t="s">
        <v>30</v>
      </c>
      <c r="AX150" s="15" t="s">
        <v>81</v>
      </c>
      <c r="AY150" s="262" t="s">
        <v>152</v>
      </c>
    </row>
    <row r="151" s="2" customFormat="1" ht="24.15" customHeight="1">
      <c r="A151" s="39"/>
      <c r="B151" s="40"/>
      <c r="C151" s="217" t="s">
        <v>167</v>
      </c>
      <c r="D151" s="217" t="s">
        <v>153</v>
      </c>
      <c r="E151" s="218" t="s">
        <v>173</v>
      </c>
      <c r="F151" s="219" t="s">
        <v>174</v>
      </c>
      <c r="G151" s="220" t="s">
        <v>175</v>
      </c>
      <c r="H151" s="221">
        <v>43.420000000000002</v>
      </c>
      <c r="I151" s="222"/>
      <c r="J151" s="223">
        <f>ROUND(I151*H151,2)</f>
        <v>0</v>
      </c>
      <c r="K151" s="219" t="s">
        <v>160</v>
      </c>
      <c r="L151" s="45"/>
      <c r="M151" s="224" t="s">
        <v>1</v>
      </c>
      <c r="N151" s="225" t="s">
        <v>38</v>
      </c>
      <c r="O151" s="92"/>
      <c r="P151" s="226">
        <f>O151*H151</f>
        <v>0</v>
      </c>
      <c r="Q151" s="226">
        <v>0.00079000000000000001</v>
      </c>
      <c r="R151" s="226">
        <f>Q151*H151</f>
        <v>0.0343018</v>
      </c>
      <c r="S151" s="226">
        <v>0</v>
      </c>
      <c r="T151" s="22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8" t="s">
        <v>176</v>
      </c>
      <c r="AT151" s="228" t="s">
        <v>153</v>
      </c>
      <c r="AU151" s="228" t="s">
        <v>81</v>
      </c>
      <c r="AY151" s="18" t="s">
        <v>152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8" t="s">
        <v>81</v>
      </c>
      <c r="BK151" s="229">
        <f>ROUND(I151*H151,2)</f>
        <v>0</v>
      </c>
      <c r="BL151" s="18" t="s">
        <v>176</v>
      </c>
      <c r="BM151" s="228" t="s">
        <v>1226</v>
      </c>
    </row>
    <row r="152" s="2" customFormat="1" ht="24.15" customHeight="1">
      <c r="A152" s="39"/>
      <c r="B152" s="40"/>
      <c r="C152" s="217" t="s">
        <v>187</v>
      </c>
      <c r="D152" s="217" t="s">
        <v>153</v>
      </c>
      <c r="E152" s="218" t="s">
        <v>179</v>
      </c>
      <c r="F152" s="219" t="s">
        <v>180</v>
      </c>
      <c r="G152" s="220" t="s">
        <v>181</v>
      </c>
      <c r="H152" s="221">
        <v>43.420000000000002</v>
      </c>
      <c r="I152" s="222"/>
      <c r="J152" s="223">
        <f>ROUND(I152*H152,2)</f>
        <v>0</v>
      </c>
      <c r="K152" s="219" t="s">
        <v>160</v>
      </c>
      <c r="L152" s="45"/>
      <c r="M152" s="224" t="s">
        <v>1</v>
      </c>
      <c r="N152" s="225" t="s">
        <v>38</v>
      </c>
      <c r="O152" s="92"/>
      <c r="P152" s="226">
        <f>O152*H152</f>
        <v>0</v>
      </c>
      <c r="Q152" s="226">
        <v>0.00025999999999999998</v>
      </c>
      <c r="R152" s="226">
        <f>Q152*H152</f>
        <v>0.011289199999999999</v>
      </c>
      <c r="S152" s="226">
        <v>0</v>
      </c>
      <c r="T152" s="22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8" t="s">
        <v>176</v>
      </c>
      <c r="AT152" s="228" t="s">
        <v>153</v>
      </c>
      <c r="AU152" s="228" t="s">
        <v>81</v>
      </c>
      <c r="AY152" s="18" t="s">
        <v>152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8" t="s">
        <v>81</v>
      </c>
      <c r="BK152" s="229">
        <f>ROUND(I152*H152,2)</f>
        <v>0</v>
      </c>
      <c r="BL152" s="18" t="s">
        <v>176</v>
      </c>
      <c r="BM152" s="228" t="s">
        <v>1227</v>
      </c>
    </row>
    <row r="153" s="2" customFormat="1" ht="24.15" customHeight="1">
      <c r="A153" s="39"/>
      <c r="B153" s="40"/>
      <c r="C153" s="217" t="s">
        <v>172</v>
      </c>
      <c r="D153" s="217" t="s">
        <v>153</v>
      </c>
      <c r="E153" s="218" t="s">
        <v>183</v>
      </c>
      <c r="F153" s="219" t="s">
        <v>184</v>
      </c>
      <c r="G153" s="220" t="s">
        <v>185</v>
      </c>
      <c r="H153" s="221">
        <v>12</v>
      </c>
      <c r="I153" s="222"/>
      <c r="J153" s="223">
        <f>ROUND(I153*H153,2)</f>
        <v>0</v>
      </c>
      <c r="K153" s="219" t="s">
        <v>160</v>
      </c>
      <c r="L153" s="45"/>
      <c r="M153" s="224" t="s">
        <v>1</v>
      </c>
      <c r="N153" s="225" t="s">
        <v>38</v>
      </c>
      <c r="O153" s="92"/>
      <c r="P153" s="226">
        <f>O153*H153</f>
        <v>0</v>
      </c>
      <c r="Q153" s="226">
        <v>0.00014999999999999999</v>
      </c>
      <c r="R153" s="226">
        <f>Q153*H153</f>
        <v>0.0018</v>
      </c>
      <c r="S153" s="226">
        <v>0</v>
      </c>
      <c r="T153" s="22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8" t="s">
        <v>176</v>
      </c>
      <c r="AT153" s="228" t="s">
        <v>153</v>
      </c>
      <c r="AU153" s="228" t="s">
        <v>81</v>
      </c>
      <c r="AY153" s="18" t="s">
        <v>152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8" t="s">
        <v>81</v>
      </c>
      <c r="BK153" s="229">
        <f>ROUND(I153*H153,2)</f>
        <v>0</v>
      </c>
      <c r="BL153" s="18" t="s">
        <v>176</v>
      </c>
      <c r="BM153" s="228" t="s">
        <v>1228</v>
      </c>
    </row>
    <row r="154" s="2" customFormat="1" ht="24.15" customHeight="1">
      <c r="A154" s="39"/>
      <c r="B154" s="40"/>
      <c r="C154" s="217" t="s">
        <v>199</v>
      </c>
      <c r="D154" s="217" t="s">
        <v>153</v>
      </c>
      <c r="E154" s="218" t="s">
        <v>188</v>
      </c>
      <c r="F154" s="219" t="s">
        <v>189</v>
      </c>
      <c r="G154" s="220" t="s">
        <v>185</v>
      </c>
      <c r="H154" s="221">
        <v>10</v>
      </c>
      <c r="I154" s="222"/>
      <c r="J154" s="223">
        <f>ROUND(I154*H154,2)</f>
        <v>0</v>
      </c>
      <c r="K154" s="219" t="s">
        <v>160</v>
      </c>
      <c r="L154" s="45"/>
      <c r="M154" s="224" t="s">
        <v>1</v>
      </c>
      <c r="N154" s="225" t="s">
        <v>38</v>
      </c>
      <c r="O154" s="92"/>
      <c r="P154" s="226">
        <f>O154*H154</f>
        <v>0</v>
      </c>
      <c r="Q154" s="226">
        <v>0.00014999999999999999</v>
      </c>
      <c r="R154" s="226">
        <f>Q154*H154</f>
        <v>0.0014999999999999998</v>
      </c>
      <c r="S154" s="226">
        <v>0</v>
      </c>
      <c r="T154" s="22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8" t="s">
        <v>176</v>
      </c>
      <c r="AT154" s="228" t="s">
        <v>153</v>
      </c>
      <c r="AU154" s="228" t="s">
        <v>81</v>
      </c>
      <c r="AY154" s="18" t="s">
        <v>152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8" t="s">
        <v>81</v>
      </c>
      <c r="BK154" s="229">
        <f>ROUND(I154*H154,2)</f>
        <v>0</v>
      </c>
      <c r="BL154" s="18" t="s">
        <v>176</v>
      </c>
      <c r="BM154" s="228" t="s">
        <v>1229</v>
      </c>
    </row>
    <row r="155" s="12" customFormat="1" ht="25.92" customHeight="1">
      <c r="A155" s="12"/>
      <c r="B155" s="203"/>
      <c r="C155" s="204"/>
      <c r="D155" s="205" t="s">
        <v>72</v>
      </c>
      <c r="E155" s="206" t="s">
        <v>1230</v>
      </c>
      <c r="F155" s="206" t="s">
        <v>1231</v>
      </c>
      <c r="G155" s="204"/>
      <c r="H155" s="204"/>
      <c r="I155" s="207"/>
      <c r="J155" s="208">
        <f>BK155</f>
        <v>0</v>
      </c>
      <c r="K155" s="204"/>
      <c r="L155" s="209"/>
      <c r="M155" s="210"/>
      <c r="N155" s="211"/>
      <c r="O155" s="211"/>
      <c r="P155" s="212">
        <f>SUM(P156:P168)</f>
        <v>0</v>
      </c>
      <c r="Q155" s="211"/>
      <c r="R155" s="212">
        <f>SUM(R156:R168)</f>
        <v>0</v>
      </c>
      <c r="S155" s="211"/>
      <c r="T155" s="213">
        <f>SUM(T156:T168)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81</v>
      </c>
      <c r="AT155" s="215" t="s">
        <v>72</v>
      </c>
      <c r="AU155" s="215" t="s">
        <v>73</v>
      </c>
      <c r="AY155" s="214" t="s">
        <v>152</v>
      </c>
      <c r="BK155" s="216">
        <f>SUM(BK156:BK168)</f>
        <v>0</v>
      </c>
    </row>
    <row r="156" s="2" customFormat="1" ht="49.05" customHeight="1">
      <c r="A156" s="39"/>
      <c r="B156" s="40"/>
      <c r="C156" s="217" t="s">
        <v>207</v>
      </c>
      <c r="D156" s="217" t="s">
        <v>153</v>
      </c>
      <c r="E156" s="218" t="s">
        <v>242</v>
      </c>
      <c r="F156" s="219" t="s">
        <v>1232</v>
      </c>
      <c r="G156" s="220" t="s">
        <v>1218</v>
      </c>
      <c r="H156" s="221">
        <v>3.4900000000000002</v>
      </c>
      <c r="I156" s="222"/>
      <c r="J156" s="223">
        <f>ROUND(I156*H156,2)</f>
        <v>0</v>
      </c>
      <c r="K156" s="219" t="s">
        <v>160</v>
      </c>
      <c r="L156" s="45"/>
      <c r="M156" s="224" t="s">
        <v>1</v>
      </c>
      <c r="N156" s="225" t="s">
        <v>38</v>
      </c>
      <c r="O156" s="92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8" t="s">
        <v>157</v>
      </c>
      <c r="AT156" s="228" t="s">
        <v>153</v>
      </c>
      <c r="AU156" s="228" t="s">
        <v>81</v>
      </c>
      <c r="AY156" s="18" t="s">
        <v>152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8" t="s">
        <v>81</v>
      </c>
      <c r="BK156" s="229">
        <f>ROUND(I156*H156,2)</f>
        <v>0</v>
      </c>
      <c r="BL156" s="18" t="s">
        <v>157</v>
      </c>
      <c r="BM156" s="228" t="s">
        <v>207</v>
      </c>
    </row>
    <row r="157" s="13" customFormat="1">
      <c r="A157" s="13"/>
      <c r="B157" s="230"/>
      <c r="C157" s="231"/>
      <c r="D157" s="232" t="s">
        <v>195</v>
      </c>
      <c r="E157" s="233" t="s">
        <v>1</v>
      </c>
      <c r="F157" s="234" t="s">
        <v>1233</v>
      </c>
      <c r="G157" s="231"/>
      <c r="H157" s="233" t="s">
        <v>1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0" t="s">
        <v>195</v>
      </c>
      <c r="AU157" s="240" t="s">
        <v>81</v>
      </c>
      <c r="AV157" s="13" t="s">
        <v>81</v>
      </c>
      <c r="AW157" s="13" t="s">
        <v>30</v>
      </c>
      <c r="AX157" s="13" t="s">
        <v>73</v>
      </c>
      <c r="AY157" s="240" t="s">
        <v>152</v>
      </c>
    </row>
    <row r="158" s="14" customFormat="1">
      <c r="A158" s="14"/>
      <c r="B158" s="241"/>
      <c r="C158" s="242"/>
      <c r="D158" s="232" t="s">
        <v>195</v>
      </c>
      <c r="E158" s="243" t="s">
        <v>1</v>
      </c>
      <c r="F158" s="244" t="s">
        <v>1234</v>
      </c>
      <c r="G158" s="242"/>
      <c r="H158" s="245">
        <v>1.99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1" t="s">
        <v>195</v>
      </c>
      <c r="AU158" s="251" t="s">
        <v>81</v>
      </c>
      <c r="AV158" s="14" t="s">
        <v>83</v>
      </c>
      <c r="AW158" s="14" t="s">
        <v>30</v>
      </c>
      <c r="AX158" s="14" t="s">
        <v>73</v>
      </c>
      <c r="AY158" s="251" t="s">
        <v>152</v>
      </c>
    </row>
    <row r="159" s="14" customFormat="1">
      <c r="A159" s="14"/>
      <c r="B159" s="241"/>
      <c r="C159" s="242"/>
      <c r="D159" s="232" t="s">
        <v>195</v>
      </c>
      <c r="E159" s="243" t="s">
        <v>1</v>
      </c>
      <c r="F159" s="244" t="s">
        <v>1235</v>
      </c>
      <c r="G159" s="242"/>
      <c r="H159" s="245">
        <v>1.2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1" t="s">
        <v>195</v>
      </c>
      <c r="AU159" s="251" t="s">
        <v>81</v>
      </c>
      <c r="AV159" s="14" t="s">
        <v>83</v>
      </c>
      <c r="AW159" s="14" t="s">
        <v>30</v>
      </c>
      <c r="AX159" s="14" t="s">
        <v>73</v>
      </c>
      <c r="AY159" s="251" t="s">
        <v>152</v>
      </c>
    </row>
    <row r="160" s="13" customFormat="1">
      <c r="A160" s="13"/>
      <c r="B160" s="230"/>
      <c r="C160" s="231"/>
      <c r="D160" s="232" t="s">
        <v>195</v>
      </c>
      <c r="E160" s="233" t="s">
        <v>1</v>
      </c>
      <c r="F160" s="234" t="s">
        <v>1236</v>
      </c>
      <c r="G160" s="231"/>
      <c r="H160" s="233" t="s">
        <v>1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195</v>
      </c>
      <c r="AU160" s="240" t="s">
        <v>81</v>
      </c>
      <c r="AV160" s="13" t="s">
        <v>81</v>
      </c>
      <c r="AW160" s="13" t="s">
        <v>30</v>
      </c>
      <c r="AX160" s="13" t="s">
        <v>73</v>
      </c>
      <c r="AY160" s="240" t="s">
        <v>152</v>
      </c>
    </row>
    <row r="161" s="14" customFormat="1">
      <c r="A161" s="14"/>
      <c r="B161" s="241"/>
      <c r="C161" s="242"/>
      <c r="D161" s="232" t="s">
        <v>195</v>
      </c>
      <c r="E161" s="243" t="s">
        <v>1</v>
      </c>
      <c r="F161" s="244" t="s">
        <v>1237</v>
      </c>
      <c r="G161" s="242"/>
      <c r="H161" s="245">
        <v>0.14999999999999999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195</v>
      </c>
      <c r="AU161" s="251" t="s">
        <v>81</v>
      </c>
      <c r="AV161" s="14" t="s">
        <v>83</v>
      </c>
      <c r="AW161" s="14" t="s">
        <v>30</v>
      </c>
      <c r="AX161" s="14" t="s">
        <v>73</v>
      </c>
      <c r="AY161" s="251" t="s">
        <v>152</v>
      </c>
    </row>
    <row r="162" s="13" customFormat="1">
      <c r="A162" s="13"/>
      <c r="B162" s="230"/>
      <c r="C162" s="231"/>
      <c r="D162" s="232" t="s">
        <v>195</v>
      </c>
      <c r="E162" s="233" t="s">
        <v>1</v>
      </c>
      <c r="F162" s="234" t="s">
        <v>1238</v>
      </c>
      <c r="G162" s="231"/>
      <c r="H162" s="233" t="s">
        <v>1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195</v>
      </c>
      <c r="AU162" s="240" t="s">
        <v>81</v>
      </c>
      <c r="AV162" s="13" t="s">
        <v>81</v>
      </c>
      <c r="AW162" s="13" t="s">
        <v>30</v>
      </c>
      <c r="AX162" s="13" t="s">
        <v>73</v>
      </c>
      <c r="AY162" s="240" t="s">
        <v>152</v>
      </c>
    </row>
    <row r="163" s="14" customFormat="1">
      <c r="A163" s="14"/>
      <c r="B163" s="241"/>
      <c r="C163" s="242"/>
      <c r="D163" s="232" t="s">
        <v>195</v>
      </c>
      <c r="E163" s="243" t="s">
        <v>1</v>
      </c>
      <c r="F163" s="244" t="s">
        <v>1237</v>
      </c>
      <c r="G163" s="242"/>
      <c r="H163" s="245">
        <v>0.14999999999999999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1" t="s">
        <v>195</v>
      </c>
      <c r="AU163" s="251" t="s">
        <v>81</v>
      </c>
      <c r="AV163" s="14" t="s">
        <v>83</v>
      </c>
      <c r="AW163" s="14" t="s">
        <v>30</v>
      </c>
      <c r="AX163" s="14" t="s">
        <v>73</v>
      </c>
      <c r="AY163" s="251" t="s">
        <v>152</v>
      </c>
    </row>
    <row r="164" s="15" customFormat="1">
      <c r="A164" s="15"/>
      <c r="B164" s="252"/>
      <c r="C164" s="253"/>
      <c r="D164" s="232" t="s">
        <v>195</v>
      </c>
      <c r="E164" s="254" t="s">
        <v>1</v>
      </c>
      <c r="F164" s="255" t="s">
        <v>218</v>
      </c>
      <c r="G164" s="253"/>
      <c r="H164" s="256">
        <v>3.4900000000000002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2" t="s">
        <v>195</v>
      </c>
      <c r="AU164" s="262" t="s">
        <v>81</v>
      </c>
      <c r="AV164" s="15" t="s">
        <v>157</v>
      </c>
      <c r="AW164" s="15" t="s">
        <v>30</v>
      </c>
      <c r="AX164" s="15" t="s">
        <v>81</v>
      </c>
      <c r="AY164" s="262" t="s">
        <v>152</v>
      </c>
    </row>
    <row r="165" s="2" customFormat="1" ht="37.8" customHeight="1">
      <c r="A165" s="39"/>
      <c r="B165" s="40"/>
      <c r="C165" s="217" t="s">
        <v>212</v>
      </c>
      <c r="D165" s="217" t="s">
        <v>153</v>
      </c>
      <c r="E165" s="218" t="s">
        <v>1239</v>
      </c>
      <c r="F165" s="219" t="s">
        <v>1240</v>
      </c>
      <c r="G165" s="220" t="s">
        <v>1218</v>
      </c>
      <c r="H165" s="221">
        <v>4.8799999999999999</v>
      </c>
      <c r="I165" s="222"/>
      <c r="J165" s="223">
        <f>ROUND(I165*H165,2)</f>
        <v>0</v>
      </c>
      <c r="K165" s="219" t="s">
        <v>1</v>
      </c>
      <c r="L165" s="45"/>
      <c r="M165" s="224" t="s">
        <v>1</v>
      </c>
      <c r="N165" s="225" t="s">
        <v>38</v>
      </c>
      <c r="O165" s="92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8" t="s">
        <v>157</v>
      </c>
      <c r="AT165" s="228" t="s">
        <v>153</v>
      </c>
      <c r="AU165" s="228" t="s">
        <v>81</v>
      </c>
      <c r="AY165" s="18" t="s">
        <v>152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8" t="s">
        <v>81</v>
      </c>
      <c r="BK165" s="229">
        <f>ROUND(I165*H165,2)</f>
        <v>0</v>
      </c>
      <c r="BL165" s="18" t="s">
        <v>157</v>
      </c>
      <c r="BM165" s="228" t="s">
        <v>219</v>
      </c>
    </row>
    <row r="166" s="13" customFormat="1">
      <c r="A166" s="13"/>
      <c r="B166" s="230"/>
      <c r="C166" s="231"/>
      <c r="D166" s="232" t="s">
        <v>195</v>
      </c>
      <c r="E166" s="233" t="s">
        <v>1</v>
      </c>
      <c r="F166" s="234" t="s">
        <v>1241</v>
      </c>
      <c r="G166" s="231"/>
      <c r="H166" s="233" t="s">
        <v>1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195</v>
      </c>
      <c r="AU166" s="240" t="s">
        <v>81</v>
      </c>
      <c r="AV166" s="13" t="s">
        <v>81</v>
      </c>
      <c r="AW166" s="13" t="s">
        <v>30</v>
      </c>
      <c r="AX166" s="13" t="s">
        <v>73</v>
      </c>
      <c r="AY166" s="240" t="s">
        <v>152</v>
      </c>
    </row>
    <row r="167" s="14" customFormat="1">
      <c r="A167" s="14"/>
      <c r="B167" s="241"/>
      <c r="C167" s="242"/>
      <c r="D167" s="232" t="s">
        <v>195</v>
      </c>
      <c r="E167" s="243" t="s">
        <v>1</v>
      </c>
      <c r="F167" s="244" t="s">
        <v>1242</v>
      </c>
      <c r="G167" s="242"/>
      <c r="H167" s="245">
        <v>4.8799999999999999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1" t="s">
        <v>195</v>
      </c>
      <c r="AU167" s="251" t="s">
        <v>81</v>
      </c>
      <c r="AV167" s="14" t="s">
        <v>83</v>
      </c>
      <c r="AW167" s="14" t="s">
        <v>30</v>
      </c>
      <c r="AX167" s="14" t="s">
        <v>73</v>
      </c>
      <c r="AY167" s="251" t="s">
        <v>152</v>
      </c>
    </row>
    <row r="168" s="15" customFormat="1">
      <c r="A168" s="15"/>
      <c r="B168" s="252"/>
      <c r="C168" s="253"/>
      <c r="D168" s="232" t="s">
        <v>195</v>
      </c>
      <c r="E168" s="254" t="s">
        <v>1</v>
      </c>
      <c r="F168" s="255" t="s">
        <v>218</v>
      </c>
      <c r="G168" s="253"/>
      <c r="H168" s="256">
        <v>4.8799999999999999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2" t="s">
        <v>195</v>
      </c>
      <c r="AU168" s="262" t="s">
        <v>81</v>
      </c>
      <c r="AV168" s="15" t="s">
        <v>157</v>
      </c>
      <c r="AW168" s="15" t="s">
        <v>30</v>
      </c>
      <c r="AX168" s="15" t="s">
        <v>81</v>
      </c>
      <c r="AY168" s="262" t="s">
        <v>152</v>
      </c>
    </row>
    <row r="169" s="12" customFormat="1" ht="25.92" customHeight="1">
      <c r="A169" s="12"/>
      <c r="B169" s="203"/>
      <c r="C169" s="204"/>
      <c r="D169" s="205" t="s">
        <v>72</v>
      </c>
      <c r="E169" s="206" t="s">
        <v>1243</v>
      </c>
      <c r="F169" s="206" t="s">
        <v>1244</v>
      </c>
      <c r="G169" s="204"/>
      <c r="H169" s="204"/>
      <c r="I169" s="207"/>
      <c r="J169" s="208">
        <f>BK169</f>
        <v>0</v>
      </c>
      <c r="K169" s="204"/>
      <c r="L169" s="209"/>
      <c r="M169" s="210"/>
      <c r="N169" s="211"/>
      <c r="O169" s="211"/>
      <c r="P169" s="212">
        <f>SUM(P170:P184)</f>
        <v>0</v>
      </c>
      <c r="Q169" s="211"/>
      <c r="R169" s="212">
        <f>SUM(R170:R184)</f>
        <v>0</v>
      </c>
      <c r="S169" s="211"/>
      <c r="T169" s="213">
        <f>SUM(T170:T184)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4" t="s">
        <v>81</v>
      </c>
      <c r="AT169" s="215" t="s">
        <v>72</v>
      </c>
      <c r="AU169" s="215" t="s">
        <v>73</v>
      </c>
      <c r="AY169" s="214" t="s">
        <v>152</v>
      </c>
      <c r="BK169" s="216">
        <f>SUM(BK170:BK184)</f>
        <v>0</v>
      </c>
    </row>
    <row r="170" s="2" customFormat="1" ht="14.4" customHeight="1">
      <c r="A170" s="39"/>
      <c r="B170" s="40"/>
      <c r="C170" s="217" t="s">
        <v>219</v>
      </c>
      <c r="D170" s="217" t="s">
        <v>153</v>
      </c>
      <c r="E170" s="218" t="s">
        <v>354</v>
      </c>
      <c r="F170" s="219" t="s">
        <v>1245</v>
      </c>
      <c r="G170" s="220" t="s">
        <v>175</v>
      </c>
      <c r="H170" s="221">
        <v>8.3399999999999999</v>
      </c>
      <c r="I170" s="222"/>
      <c r="J170" s="223">
        <f>ROUND(I170*H170,2)</f>
        <v>0</v>
      </c>
      <c r="K170" s="219" t="s">
        <v>1</v>
      </c>
      <c r="L170" s="45"/>
      <c r="M170" s="224" t="s">
        <v>1</v>
      </c>
      <c r="N170" s="225" t="s">
        <v>38</v>
      </c>
      <c r="O170" s="92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8" t="s">
        <v>157</v>
      </c>
      <c r="AT170" s="228" t="s">
        <v>153</v>
      </c>
      <c r="AU170" s="228" t="s">
        <v>81</v>
      </c>
      <c r="AY170" s="18" t="s">
        <v>152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8" t="s">
        <v>81</v>
      </c>
      <c r="BK170" s="229">
        <f>ROUND(I170*H170,2)</f>
        <v>0</v>
      </c>
      <c r="BL170" s="18" t="s">
        <v>157</v>
      </c>
      <c r="BM170" s="228" t="s">
        <v>176</v>
      </c>
    </row>
    <row r="171" s="13" customFormat="1">
      <c r="A171" s="13"/>
      <c r="B171" s="230"/>
      <c r="C171" s="231"/>
      <c r="D171" s="232" t="s">
        <v>195</v>
      </c>
      <c r="E171" s="233" t="s">
        <v>1</v>
      </c>
      <c r="F171" s="234" t="s">
        <v>1233</v>
      </c>
      <c r="G171" s="231"/>
      <c r="H171" s="233" t="s">
        <v>1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195</v>
      </c>
      <c r="AU171" s="240" t="s">
        <v>81</v>
      </c>
      <c r="AV171" s="13" t="s">
        <v>81</v>
      </c>
      <c r="AW171" s="13" t="s">
        <v>30</v>
      </c>
      <c r="AX171" s="13" t="s">
        <v>73</v>
      </c>
      <c r="AY171" s="240" t="s">
        <v>152</v>
      </c>
    </row>
    <row r="172" s="14" customFormat="1">
      <c r="A172" s="14"/>
      <c r="B172" s="241"/>
      <c r="C172" s="242"/>
      <c r="D172" s="232" t="s">
        <v>195</v>
      </c>
      <c r="E172" s="243" t="s">
        <v>1</v>
      </c>
      <c r="F172" s="244" t="s">
        <v>1246</v>
      </c>
      <c r="G172" s="242"/>
      <c r="H172" s="245">
        <v>5.3399999999999999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1" t="s">
        <v>195</v>
      </c>
      <c r="AU172" s="251" t="s">
        <v>81</v>
      </c>
      <c r="AV172" s="14" t="s">
        <v>83</v>
      </c>
      <c r="AW172" s="14" t="s">
        <v>30</v>
      </c>
      <c r="AX172" s="14" t="s">
        <v>73</v>
      </c>
      <c r="AY172" s="251" t="s">
        <v>152</v>
      </c>
    </row>
    <row r="173" s="14" customFormat="1">
      <c r="A173" s="14"/>
      <c r="B173" s="241"/>
      <c r="C173" s="242"/>
      <c r="D173" s="232" t="s">
        <v>195</v>
      </c>
      <c r="E173" s="243" t="s">
        <v>1</v>
      </c>
      <c r="F173" s="244" t="s">
        <v>1247</v>
      </c>
      <c r="G173" s="242"/>
      <c r="H173" s="245">
        <v>2.3999999999999999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1" t="s">
        <v>195</v>
      </c>
      <c r="AU173" s="251" t="s">
        <v>81</v>
      </c>
      <c r="AV173" s="14" t="s">
        <v>83</v>
      </c>
      <c r="AW173" s="14" t="s">
        <v>30</v>
      </c>
      <c r="AX173" s="14" t="s">
        <v>73</v>
      </c>
      <c r="AY173" s="251" t="s">
        <v>152</v>
      </c>
    </row>
    <row r="174" s="13" customFormat="1">
      <c r="A174" s="13"/>
      <c r="B174" s="230"/>
      <c r="C174" s="231"/>
      <c r="D174" s="232" t="s">
        <v>195</v>
      </c>
      <c r="E174" s="233" t="s">
        <v>1</v>
      </c>
      <c r="F174" s="234" t="s">
        <v>1236</v>
      </c>
      <c r="G174" s="231"/>
      <c r="H174" s="233" t="s">
        <v>1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195</v>
      </c>
      <c r="AU174" s="240" t="s">
        <v>81</v>
      </c>
      <c r="AV174" s="13" t="s">
        <v>81</v>
      </c>
      <c r="AW174" s="13" t="s">
        <v>30</v>
      </c>
      <c r="AX174" s="13" t="s">
        <v>73</v>
      </c>
      <c r="AY174" s="240" t="s">
        <v>152</v>
      </c>
    </row>
    <row r="175" s="14" customFormat="1">
      <c r="A175" s="14"/>
      <c r="B175" s="241"/>
      <c r="C175" s="242"/>
      <c r="D175" s="232" t="s">
        <v>195</v>
      </c>
      <c r="E175" s="243" t="s">
        <v>1</v>
      </c>
      <c r="F175" s="244" t="s">
        <v>1248</v>
      </c>
      <c r="G175" s="242"/>
      <c r="H175" s="245">
        <v>0.29999999999999999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1" t="s">
        <v>195</v>
      </c>
      <c r="AU175" s="251" t="s">
        <v>81</v>
      </c>
      <c r="AV175" s="14" t="s">
        <v>83</v>
      </c>
      <c r="AW175" s="14" t="s">
        <v>30</v>
      </c>
      <c r="AX175" s="14" t="s">
        <v>73</v>
      </c>
      <c r="AY175" s="251" t="s">
        <v>152</v>
      </c>
    </row>
    <row r="176" s="13" customFormat="1">
      <c r="A176" s="13"/>
      <c r="B176" s="230"/>
      <c r="C176" s="231"/>
      <c r="D176" s="232" t="s">
        <v>195</v>
      </c>
      <c r="E176" s="233" t="s">
        <v>1</v>
      </c>
      <c r="F176" s="234" t="s">
        <v>1238</v>
      </c>
      <c r="G176" s="231"/>
      <c r="H176" s="233" t="s">
        <v>1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195</v>
      </c>
      <c r="AU176" s="240" t="s">
        <v>81</v>
      </c>
      <c r="AV176" s="13" t="s">
        <v>81</v>
      </c>
      <c r="AW176" s="13" t="s">
        <v>30</v>
      </c>
      <c r="AX176" s="13" t="s">
        <v>73</v>
      </c>
      <c r="AY176" s="240" t="s">
        <v>152</v>
      </c>
    </row>
    <row r="177" s="14" customFormat="1">
      <c r="A177" s="14"/>
      <c r="B177" s="241"/>
      <c r="C177" s="242"/>
      <c r="D177" s="232" t="s">
        <v>195</v>
      </c>
      <c r="E177" s="243" t="s">
        <v>1</v>
      </c>
      <c r="F177" s="244" t="s">
        <v>1248</v>
      </c>
      <c r="G177" s="242"/>
      <c r="H177" s="245">
        <v>0.29999999999999999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1" t="s">
        <v>195</v>
      </c>
      <c r="AU177" s="251" t="s">
        <v>81</v>
      </c>
      <c r="AV177" s="14" t="s">
        <v>83</v>
      </c>
      <c r="AW177" s="14" t="s">
        <v>30</v>
      </c>
      <c r="AX177" s="14" t="s">
        <v>73</v>
      </c>
      <c r="AY177" s="251" t="s">
        <v>152</v>
      </c>
    </row>
    <row r="178" s="15" customFormat="1">
      <c r="A178" s="15"/>
      <c r="B178" s="252"/>
      <c r="C178" s="253"/>
      <c r="D178" s="232" t="s">
        <v>195</v>
      </c>
      <c r="E178" s="254" t="s">
        <v>1</v>
      </c>
      <c r="F178" s="255" t="s">
        <v>218</v>
      </c>
      <c r="G178" s="253"/>
      <c r="H178" s="256">
        <v>8.3399999999999999</v>
      </c>
      <c r="I178" s="257"/>
      <c r="J178" s="253"/>
      <c r="K178" s="253"/>
      <c r="L178" s="258"/>
      <c r="M178" s="259"/>
      <c r="N178" s="260"/>
      <c r="O178" s="260"/>
      <c r="P178" s="260"/>
      <c r="Q178" s="260"/>
      <c r="R178" s="260"/>
      <c r="S178" s="260"/>
      <c r="T178" s="261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2" t="s">
        <v>195</v>
      </c>
      <c r="AU178" s="262" t="s">
        <v>81</v>
      </c>
      <c r="AV178" s="15" t="s">
        <v>157</v>
      </c>
      <c r="AW178" s="15" t="s">
        <v>30</v>
      </c>
      <c r="AX178" s="15" t="s">
        <v>81</v>
      </c>
      <c r="AY178" s="262" t="s">
        <v>152</v>
      </c>
    </row>
    <row r="179" s="2" customFormat="1" ht="14.4" customHeight="1">
      <c r="A179" s="39"/>
      <c r="B179" s="40"/>
      <c r="C179" s="217" t="s">
        <v>8</v>
      </c>
      <c r="D179" s="217" t="s">
        <v>153</v>
      </c>
      <c r="E179" s="218" t="s">
        <v>349</v>
      </c>
      <c r="F179" s="219" t="s">
        <v>350</v>
      </c>
      <c r="G179" s="220" t="s">
        <v>175</v>
      </c>
      <c r="H179" s="221">
        <v>196.91</v>
      </c>
      <c r="I179" s="222"/>
      <c r="J179" s="223">
        <f>ROUND(I179*H179,2)</f>
        <v>0</v>
      </c>
      <c r="K179" s="219" t="s">
        <v>1</v>
      </c>
      <c r="L179" s="45"/>
      <c r="M179" s="224" t="s">
        <v>1</v>
      </c>
      <c r="N179" s="225" t="s">
        <v>38</v>
      </c>
      <c r="O179" s="92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8" t="s">
        <v>157</v>
      </c>
      <c r="AT179" s="228" t="s">
        <v>153</v>
      </c>
      <c r="AU179" s="228" t="s">
        <v>81</v>
      </c>
      <c r="AY179" s="18" t="s">
        <v>152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8" t="s">
        <v>81</v>
      </c>
      <c r="BK179" s="229">
        <f>ROUND(I179*H179,2)</f>
        <v>0</v>
      </c>
      <c r="BL179" s="18" t="s">
        <v>157</v>
      </c>
      <c r="BM179" s="228" t="s">
        <v>235</v>
      </c>
    </row>
    <row r="180" s="14" customFormat="1">
      <c r="A180" s="14"/>
      <c r="B180" s="241"/>
      <c r="C180" s="242"/>
      <c r="D180" s="232" t="s">
        <v>195</v>
      </c>
      <c r="E180" s="243" t="s">
        <v>1</v>
      </c>
      <c r="F180" s="244" t="s">
        <v>1249</v>
      </c>
      <c r="G180" s="242"/>
      <c r="H180" s="245">
        <v>196.91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1" t="s">
        <v>195</v>
      </c>
      <c r="AU180" s="251" t="s">
        <v>81</v>
      </c>
      <c r="AV180" s="14" t="s">
        <v>83</v>
      </c>
      <c r="AW180" s="14" t="s">
        <v>30</v>
      </c>
      <c r="AX180" s="14" t="s">
        <v>73</v>
      </c>
      <c r="AY180" s="251" t="s">
        <v>152</v>
      </c>
    </row>
    <row r="181" s="15" customFormat="1">
      <c r="A181" s="15"/>
      <c r="B181" s="252"/>
      <c r="C181" s="253"/>
      <c r="D181" s="232" t="s">
        <v>195</v>
      </c>
      <c r="E181" s="254" t="s">
        <v>1</v>
      </c>
      <c r="F181" s="255" t="s">
        <v>218</v>
      </c>
      <c r="G181" s="253"/>
      <c r="H181" s="256">
        <v>196.91</v>
      </c>
      <c r="I181" s="257"/>
      <c r="J181" s="253"/>
      <c r="K181" s="253"/>
      <c r="L181" s="258"/>
      <c r="M181" s="259"/>
      <c r="N181" s="260"/>
      <c r="O181" s="260"/>
      <c r="P181" s="260"/>
      <c r="Q181" s="260"/>
      <c r="R181" s="260"/>
      <c r="S181" s="260"/>
      <c r="T181" s="261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2" t="s">
        <v>195</v>
      </c>
      <c r="AU181" s="262" t="s">
        <v>81</v>
      </c>
      <c r="AV181" s="15" t="s">
        <v>157</v>
      </c>
      <c r="AW181" s="15" t="s">
        <v>30</v>
      </c>
      <c r="AX181" s="15" t="s">
        <v>81</v>
      </c>
      <c r="AY181" s="262" t="s">
        <v>152</v>
      </c>
    </row>
    <row r="182" s="2" customFormat="1" ht="14.4" customHeight="1">
      <c r="A182" s="39"/>
      <c r="B182" s="40"/>
      <c r="C182" s="217" t="s">
        <v>176</v>
      </c>
      <c r="D182" s="217" t="s">
        <v>153</v>
      </c>
      <c r="E182" s="218" t="s">
        <v>393</v>
      </c>
      <c r="F182" s="219" t="s">
        <v>394</v>
      </c>
      <c r="G182" s="220" t="s">
        <v>175</v>
      </c>
      <c r="H182" s="221">
        <v>205.25</v>
      </c>
      <c r="I182" s="222"/>
      <c r="J182" s="223">
        <f>ROUND(I182*H182,2)</f>
        <v>0</v>
      </c>
      <c r="K182" s="219" t="s">
        <v>1</v>
      </c>
      <c r="L182" s="45"/>
      <c r="M182" s="224" t="s">
        <v>1</v>
      </c>
      <c r="N182" s="225" t="s">
        <v>38</v>
      </c>
      <c r="O182" s="92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8" t="s">
        <v>157</v>
      </c>
      <c r="AT182" s="228" t="s">
        <v>153</v>
      </c>
      <c r="AU182" s="228" t="s">
        <v>81</v>
      </c>
      <c r="AY182" s="18" t="s">
        <v>152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8" t="s">
        <v>81</v>
      </c>
      <c r="BK182" s="229">
        <f>ROUND(I182*H182,2)</f>
        <v>0</v>
      </c>
      <c r="BL182" s="18" t="s">
        <v>157</v>
      </c>
      <c r="BM182" s="228" t="s">
        <v>222</v>
      </c>
    </row>
    <row r="183" s="14" customFormat="1">
      <c r="A183" s="14"/>
      <c r="B183" s="241"/>
      <c r="C183" s="242"/>
      <c r="D183" s="232" t="s">
        <v>195</v>
      </c>
      <c r="E183" s="243" t="s">
        <v>1</v>
      </c>
      <c r="F183" s="244" t="s">
        <v>1250</v>
      </c>
      <c r="G183" s="242"/>
      <c r="H183" s="245">
        <v>205.25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1" t="s">
        <v>195</v>
      </c>
      <c r="AU183" s="251" t="s">
        <v>81</v>
      </c>
      <c r="AV183" s="14" t="s">
        <v>83</v>
      </c>
      <c r="AW183" s="14" t="s">
        <v>30</v>
      </c>
      <c r="AX183" s="14" t="s">
        <v>73</v>
      </c>
      <c r="AY183" s="251" t="s">
        <v>152</v>
      </c>
    </row>
    <row r="184" s="15" customFormat="1">
      <c r="A184" s="15"/>
      <c r="B184" s="252"/>
      <c r="C184" s="253"/>
      <c r="D184" s="232" t="s">
        <v>195</v>
      </c>
      <c r="E184" s="254" t="s">
        <v>1</v>
      </c>
      <c r="F184" s="255" t="s">
        <v>218</v>
      </c>
      <c r="G184" s="253"/>
      <c r="H184" s="256">
        <v>205.25</v>
      </c>
      <c r="I184" s="257"/>
      <c r="J184" s="253"/>
      <c r="K184" s="253"/>
      <c r="L184" s="258"/>
      <c r="M184" s="259"/>
      <c r="N184" s="260"/>
      <c r="O184" s="260"/>
      <c r="P184" s="260"/>
      <c r="Q184" s="260"/>
      <c r="R184" s="260"/>
      <c r="S184" s="260"/>
      <c r="T184" s="261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2" t="s">
        <v>195</v>
      </c>
      <c r="AU184" s="262" t="s">
        <v>81</v>
      </c>
      <c r="AV184" s="15" t="s">
        <v>157</v>
      </c>
      <c r="AW184" s="15" t="s">
        <v>30</v>
      </c>
      <c r="AX184" s="15" t="s">
        <v>81</v>
      </c>
      <c r="AY184" s="262" t="s">
        <v>152</v>
      </c>
    </row>
    <row r="185" s="12" customFormat="1" ht="25.92" customHeight="1">
      <c r="A185" s="12"/>
      <c r="B185" s="203"/>
      <c r="C185" s="204"/>
      <c r="D185" s="205" t="s">
        <v>72</v>
      </c>
      <c r="E185" s="206" t="s">
        <v>1251</v>
      </c>
      <c r="F185" s="206" t="s">
        <v>1252</v>
      </c>
      <c r="G185" s="204"/>
      <c r="H185" s="204"/>
      <c r="I185" s="207"/>
      <c r="J185" s="208">
        <f>BK185</f>
        <v>0</v>
      </c>
      <c r="K185" s="204"/>
      <c r="L185" s="209"/>
      <c r="M185" s="210"/>
      <c r="N185" s="211"/>
      <c r="O185" s="211"/>
      <c r="P185" s="212">
        <f>SUM(P186:P347)</f>
        <v>0</v>
      </c>
      <c r="Q185" s="211"/>
      <c r="R185" s="212">
        <f>SUM(R186:R347)</f>
        <v>62.921734749999992</v>
      </c>
      <c r="S185" s="211"/>
      <c r="T185" s="213">
        <f>SUM(T186:T347)</f>
        <v>28.496617000000001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81</v>
      </c>
      <c r="AT185" s="215" t="s">
        <v>72</v>
      </c>
      <c r="AU185" s="215" t="s">
        <v>73</v>
      </c>
      <c r="AY185" s="214" t="s">
        <v>152</v>
      </c>
      <c r="BK185" s="216">
        <f>SUM(BK186:BK347)</f>
        <v>0</v>
      </c>
    </row>
    <row r="186" s="2" customFormat="1" ht="24.15" customHeight="1">
      <c r="A186" s="39"/>
      <c r="B186" s="40"/>
      <c r="C186" s="217" t="s">
        <v>230</v>
      </c>
      <c r="D186" s="217" t="s">
        <v>153</v>
      </c>
      <c r="E186" s="218" t="s">
        <v>250</v>
      </c>
      <c r="F186" s="219" t="s">
        <v>251</v>
      </c>
      <c r="G186" s="220" t="s">
        <v>175</v>
      </c>
      <c r="H186" s="221">
        <v>1324.116</v>
      </c>
      <c r="I186" s="222"/>
      <c r="J186" s="223">
        <f>ROUND(I186*H186,2)</f>
        <v>0</v>
      </c>
      <c r="K186" s="219" t="s">
        <v>160</v>
      </c>
      <c r="L186" s="45"/>
      <c r="M186" s="224" t="s">
        <v>1</v>
      </c>
      <c r="N186" s="225" t="s">
        <v>38</v>
      </c>
      <c r="O186" s="92"/>
      <c r="P186" s="226">
        <f>O186*H186</f>
        <v>0</v>
      </c>
      <c r="Q186" s="226">
        <v>0.00025999999999999998</v>
      </c>
      <c r="R186" s="226">
        <f>Q186*H186</f>
        <v>0.34427015999999999</v>
      </c>
      <c r="S186" s="226">
        <v>0</v>
      </c>
      <c r="T186" s="22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8" t="s">
        <v>157</v>
      </c>
      <c r="AT186" s="228" t="s">
        <v>153</v>
      </c>
      <c r="AU186" s="228" t="s">
        <v>81</v>
      </c>
      <c r="AY186" s="18" t="s">
        <v>152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8" t="s">
        <v>81</v>
      </c>
      <c r="BK186" s="229">
        <f>ROUND(I186*H186,2)</f>
        <v>0</v>
      </c>
      <c r="BL186" s="18" t="s">
        <v>157</v>
      </c>
      <c r="BM186" s="228" t="s">
        <v>1253</v>
      </c>
    </row>
    <row r="187" s="14" customFormat="1">
      <c r="A187" s="14"/>
      <c r="B187" s="241"/>
      <c r="C187" s="242"/>
      <c r="D187" s="232" t="s">
        <v>195</v>
      </c>
      <c r="E187" s="243" t="s">
        <v>1</v>
      </c>
      <c r="F187" s="244" t="s">
        <v>1254</v>
      </c>
      <c r="G187" s="242"/>
      <c r="H187" s="245">
        <v>1324.116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1" t="s">
        <v>195</v>
      </c>
      <c r="AU187" s="251" t="s">
        <v>81</v>
      </c>
      <c r="AV187" s="14" t="s">
        <v>83</v>
      </c>
      <c r="AW187" s="14" t="s">
        <v>30</v>
      </c>
      <c r="AX187" s="14" t="s">
        <v>81</v>
      </c>
      <c r="AY187" s="251" t="s">
        <v>152</v>
      </c>
    </row>
    <row r="188" s="2" customFormat="1" ht="24.15" customHeight="1">
      <c r="A188" s="39"/>
      <c r="B188" s="40"/>
      <c r="C188" s="217" t="s">
        <v>235</v>
      </c>
      <c r="D188" s="217" t="s">
        <v>153</v>
      </c>
      <c r="E188" s="218" t="s">
        <v>254</v>
      </c>
      <c r="F188" s="219" t="s">
        <v>255</v>
      </c>
      <c r="G188" s="220" t="s">
        <v>175</v>
      </c>
      <c r="H188" s="221">
        <v>1324.116</v>
      </c>
      <c r="I188" s="222"/>
      <c r="J188" s="223">
        <f>ROUND(I188*H188,2)</f>
        <v>0</v>
      </c>
      <c r="K188" s="219" t="s">
        <v>160</v>
      </c>
      <c r="L188" s="45"/>
      <c r="M188" s="224" t="s">
        <v>1</v>
      </c>
      <c r="N188" s="225" t="s">
        <v>38</v>
      </c>
      <c r="O188" s="92"/>
      <c r="P188" s="226">
        <f>O188*H188</f>
        <v>0</v>
      </c>
      <c r="Q188" s="226">
        <v>0.020480000000000002</v>
      </c>
      <c r="R188" s="226">
        <f>Q188*H188</f>
        <v>27.11789568</v>
      </c>
      <c r="S188" s="226">
        <v>0</v>
      </c>
      <c r="T188" s="22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8" t="s">
        <v>157</v>
      </c>
      <c r="AT188" s="228" t="s">
        <v>153</v>
      </c>
      <c r="AU188" s="228" t="s">
        <v>81</v>
      </c>
      <c r="AY188" s="18" t="s">
        <v>152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8" t="s">
        <v>81</v>
      </c>
      <c r="BK188" s="229">
        <f>ROUND(I188*H188,2)</f>
        <v>0</v>
      </c>
      <c r="BL188" s="18" t="s">
        <v>157</v>
      </c>
      <c r="BM188" s="228" t="s">
        <v>1255</v>
      </c>
    </row>
    <row r="189" s="2" customFormat="1" ht="14.4" customHeight="1">
      <c r="A189" s="39"/>
      <c r="B189" s="40"/>
      <c r="C189" s="217" t="s">
        <v>241</v>
      </c>
      <c r="D189" s="217" t="s">
        <v>153</v>
      </c>
      <c r="E189" s="218" t="s">
        <v>257</v>
      </c>
      <c r="F189" s="219" t="s">
        <v>258</v>
      </c>
      <c r="G189" s="220" t="s">
        <v>175</v>
      </c>
      <c r="H189" s="221">
        <v>1324.116</v>
      </c>
      <c r="I189" s="222"/>
      <c r="J189" s="223">
        <f>ROUND(I189*H189,2)</f>
        <v>0</v>
      </c>
      <c r="K189" s="219" t="s">
        <v>160</v>
      </c>
      <c r="L189" s="45"/>
      <c r="M189" s="224" t="s">
        <v>1</v>
      </c>
      <c r="N189" s="225" t="s">
        <v>38</v>
      </c>
      <c r="O189" s="92"/>
      <c r="P189" s="226">
        <f>O189*H189</f>
        <v>0</v>
      </c>
      <c r="Q189" s="226">
        <v>0.0054599999999999996</v>
      </c>
      <c r="R189" s="226">
        <f>Q189*H189</f>
        <v>7.2296733599999996</v>
      </c>
      <c r="S189" s="226">
        <v>0</v>
      </c>
      <c r="T189" s="22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8" t="s">
        <v>157</v>
      </c>
      <c r="AT189" s="228" t="s">
        <v>153</v>
      </c>
      <c r="AU189" s="228" t="s">
        <v>81</v>
      </c>
      <c r="AY189" s="18" t="s">
        <v>152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8" t="s">
        <v>81</v>
      </c>
      <c r="BK189" s="229">
        <f>ROUND(I189*H189,2)</f>
        <v>0</v>
      </c>
      <c r="BL189" s="18" t="s">
        <v>157</v>
      </c>
      <c r="BM189" s="228" t="s">
        <v>1256</v>
      </c>
    </row>
    <row r="190" s="2" customFormat="1" ht="24.15" customHeight="1">
      <c r="A190" s="39"/>
      <c r="B190" s="40"/>
      <c r="C190" s="217" t="s">
        <v>222</v>
      </c>
      <c r="D190" s="217" t="s">
        <v>153</v>
      </c>
      <c r="E190" s="218" t="s">
        <v>261</v>
      </c>
      <c r="F190" s="219" t="s">
        <v>262</v>
      </c>
      <c r="G190" s="220" t="s">
        <v>175</v>
      </c>
      <c r="H190" s="221">
        <v>1324.116</v>
      </c>
      <c r="I190" s="222"/>
      <c r="J190" s="223">
        <f>ROUND(I190*H190,2)</f>
        <v>0</v>
      </c>
      <c r="K190" s="219" t="s">
        <v>160</v>
      </c>
      <c r="L190" s="45"/>
      <c r="M190" s="224" t="s">
        <v>1</v>
      </c>
      <c r="N190" s="225" t="s">
        <v>38</v>
      </c>
      <c r="O190" s="92"/>
      <c r="P190" s="226">
        <f>O190*H190</f>
        <v>0</v>
      </c>
      <c r="Q190" s="226">
        <v>0.0020999999999999999</v>
      </c>
      <c r="R190" s="226">
        <f>Q190*H190</f>
        <v>2.7806435999999999</v>
      </c>
      <c r="S190" s="226">
        <v>0</v>
      </c>
      <c r="T190" s="22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8" t="s">
        <v>157</v>
      </c>
      <c r="AT190" s="228" t="s">
        <v>153</v>
      </c>
      <c r="AU190" s="228" t="s">
        <v>81</v>
      </c>
      <c r="AY190" s="18" t="s">
        <v>152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8" t="s">
        <v>81</v>
      </c>
      <c r="BK190" s="229">
        <f>ROUND(I190*H190,2)</f>
        <v>0</v>
      </c>
      <c r="BL190" s="18" t="s">
        <v>157</v>
      </c>
      <c r="BM190" s="228" t="s">
        <v>1257</v>
      </c>
    </row>
    <row r="191" s="2" customFormat="1" ht="24.15" customHeight="1">
      <c r="A191" s="39"/>
      <c r="B191" s="40"/>
      <c r="C191" s="217" t="s">
        <v>7</v>
      </c>
      <c r="D191" s="217" t="s">
        <v>153</v>
      </c>
      <c r="E191" s="218" t="s">
        <v>264</v>
      </c>
      <c r="F191" s="219" t="s">
        <v>265</v>
      </c>
      <c r="G191" s="220" t="s">
        <v>175</v>
      </c>
      <c r="H191" s="221">
        <v>1324.116</v>
      </c>
      <c r="I191" s="222"/>
      <c r="J191" s="223">
        <f>ROUND(I191*H191,2)</f>
        <v>0</v>
      </c>
      <c r="K191" s="219" t="s">
        <v>160</v>
      </c>
      <c r="L191" s="45"/>
      <c r="M191" s="224" t="s">
        <v>1</v>
      </c>
      <c r="N191" s="225" t="s">
        <v>38</v>
      </c>
      <c r="O191" s="92"/>
      <c r="P191" s="226">
        <f>O191*H191</f>
        <v>0</v>
      </c>
      <c r="Q191" s="226">
        <v>0.0043800000000000002</v>
      </c>
      <c r="R191" s="226">
        <f>Q191*H191</f>
        <v>5.7996280800000006</v>
      </c>
      <c r="S191" s="226">
        <v>0</v>
      </c>
      <c r="T191" s="22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8" t="s">
        <v>157</v>
      </c>
      <c r="AT191" s="228" t="s">
        <v>153</v>
      </c>
      <c r="AU191" s="228" t="s">
        <v>81</v>
      </c>
      <c r="AY191" s="18" t="s">
        <v>152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8" t="s">
        <v>81</v>
      </c>
      <c r="BK191" s="229">
        <f>ROUND(I191*H191,2)</f>
        <v>0</v>
      </c>
      <c r="BL191" s="18" t="s">
        <v>157</v>
      </c>
      <c r="BM191" s="228" t="s">
        <v>1258</v>
      </c>
    </row>
    <row r="192" s="2" customFormat="1" ht="14.4" customHeight="1">
      <c r="A192" s="39"/>
      <c r="B192" s="40"/>
      <c r="C192" s="217" t="s">
        <v>226</v>
      </c>
      <c r="D192" s="217" t="s">
        <v>153</v>
      </c>
      <c r="E192" s="218" t="s">
        <v>268</v>
      </c>
      <c r="F192" s="219" t="s">
        <v>269</v>
      </c>
      <c r="G192" s="220" t="s">
        <v>175</v>
      </c>
      <c r="H192" s="221">
        <v>1324.116</v>
      </c>
      <c r="I192" s="222"/>
      <c r="J192" s="223">
        <f>ROUND(I192*H192,2)</f>
        <v>0</v>
      </c>
      <c r="K192" s="219" t="s">
        <v>160</v>
      </c>
      <c r="L192" s="45"/>
      <c r="M192" s="224" t="s">
        <v>1</v>
      </c>
      <c r="N192" s="225" t="s">
        <v>38</v>
      </c>
      <c r="O192" s="92"/>
      <c r="P192" s="226">
        <f>O192*H192</f>
        <v>0</v>
      </c>
      <c r="Q192" s="226">
        <v>0.00038999999999999999</v>
      </c>
      <c r="R192" s="226">
        <f>Q192*H192</f>
        <v>0.51640523999999999</v>
      </c>
      <c r="S192" s="226">
        <v>0</v>
      </c>
      <c r="T192" s="22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8" t="s">
        <v>157</v>
      </c>
      <c r="AT192" s="228" t="s">
        <v>153</v>
      </c>
      <c r="AU192" s="228" t="s">
        <v>81</v>
      </c>
      <c r="AY192" s="18" t="s">
        <v>152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8" t="s">
        <v>81</v>
      </c>
      <c r="BK192" s="229">
        <f>ROUND(I192*H192,2)</f>
        <v>0</v>
      </c>
      <c r="BL192" s="18" t="s">
        <v>157</v>
      </c>
      <c r="BM192" s="228" t="s">
        <v>1259</v>
      </c>
    </row>
    <row r="193" s="2" customFormat="1" ht="24.15" customHeight="1">
      <c r="A193" s="39"/>
      <c r="B193" s="40"/>
      <c r="C193" s="217" t="s">
        <v>260</v>
      </c>
      <c r="D193" s="217" t="s">
        <v>153</v>
      </c>
      <c r="E193" s="218" t="s">
        <v>271</v>
      </c>
      <c r="F193" s="219" t="s">
        <v>272</v>
      </c>
      <c r="G193" s="220" t="s">
        <v>175</v>
      </c>
      <c r="H193" s="221">
        <v>1324.116</v>
      </c>
      <c r="I193" s="222"/>
      <c r="J193" s="223">
        <f>ROUND(I193*H193,2)</f>
        <v>0</v>
      </c>
      <c r="K193" s="219" t="s">
        <v>160</v>
      </c>
      <c r="L193" s="45"/>
      <c r="M193" s="224" t="s">
        <v>1</v>
      </c>
      <c r="N193" s="225" t="s">
        <v>38</v>
      </c>
      <c r="O193" s="92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8" t="s">
        <v>157</v>
      </c>
      <c r="AT193" s="228" t="s">
        <v>153</v>
      </c>
      <c r="AU193" s="228" t="s">
        <v>81</v>
      </c>
      <c r="AY193" s="18" t="s">
        <v>152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8" t="s">
        <v>81</v>
      </c>
      <c r="BK193" s="229">
        <f>ROUND(I193*H193,2)</f>
        <v>0</v>
      </c>
      <c r="BL193" s="18" t="s">
        <v>157</v>
      </c>
      <c r="BM193" s="228" t="s">
        <v>1260</v>
      </c>
    </row>
    <row r="194" s="2" customFormat="1" ht="37.8" customHeight="1">
      <c r="A194" s="39"/>
      <c r="B194" s="40"/>
      <c r="C194" s="217" t="s">
        <v>229</v>
      </c>
      <c r="D194" s="217" t="s">
        <v>153</v>
      </c>
      <c r="E194" s="218" t="s">
        <v>275</v>
      </c>
      <c r="F194" s="219" t="s">
        <v>276</v>
      </c>
      <c r="G194" s="220" t="s">
        <v>175</v>
      </c>
      <c r="H194" s="221">
        <v>606.31100000000004</v>
      </c>
      <c r="I194" s="222"/>
      <c r="J194" s="223">
        <f>ROUND(I194*H194,2)</f>
        <v>0</v>
      </c>
      <c r="K194" s="219" t="s">
        <v>160</v>
      </c>
      <c r="L194" s="45"/>
      <c r="M194" s="224" t="s">
        <v>1</v>
      </c>
      <c r="N194" s="225" t="s">
        <v>38</v>
      </c>
      <c r="O194" s="92"/>
      <c r="P194" s="226">
        <f>O194*H194</f>
        <v>0</v>
      </c>
      <c r="Q194" s="226">
        <v>0</v>
      </c>
      <c r="R194" s="226">
        <f>Q194*H194</f>
        <v>0</v>
      </c>
      <c r="S194" s="226">
        <v>0.047</v>
      </c>
      <c r="T194" s="227">
        <f>S194*H194</f>
        <v>28.496617000000001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8" t="s">
        <v>157</v>
      </c>
      <c r="AT194" s="228" t="s">
        <v>153</v>
      </c>
      <c r="AU194" s="228" t="s">
        <v>81</v>
      </c>
      <c r="AY194" s="18" t="s">
        <v>152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8" t="s">
        <v>81</v>
      </c>
      <c r="BK194" s="229">
        <f>ROUND(I194*H194,2)</f>
        <v>0</v>
      </c>
      <c r="BL194" s="18" t="s">
        <v>157</v>
      </c>
      <c r="BM194" s="228" t="s">
        <v>1261</v>
      </c>
    </row>
    <row r="195" s="13" customFormat="1">
      <c r="A195" s="13"/>
      <c r="B195" s="230"/>
      <c r="C195" s="231"/>
      <c r="D195" s="232" t="s">
        <v>195</v>
      </c>
      <c r="E195" s="233" t="s">
        <v>1</v>
      </c>
      <c r="F195" s="234" t="s">
        <v>1262</v>
      </c>
      <c r="G195" s="231"/>
      <c r="H195" s="233" t="s">
        <v>1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0" t="s">
        <v>195</v>
      </c>
      <c r="AU195" s="240" t="s">
        <v>81</v>
      </c>
      <c r="AV195" s="13" t="s">
        <v>81</v>
      </c>
      <c r="AW195" s="13" t="s">
        <v>30</v>
      </c>
      <c r="AX195" s="13" t="s">
        <v>73</v>
      </c>
      <c r="AY195" s="240" t="s">
        <v>152</v>
      </c>
    </row>
    <row r="196" s="13" customFormat="1">
      <c r="A196" s="13"/>
      <c r="B196" s="230"/>
      <c r="C196" s="231"/>
      <c r="D196" s="232" t="s">
        <v>195</v>
      </c>
      <c r="E196" s="233" t="s">
        <v>1</v>
      </c>
      <c r="F196" s="234" t="s">
        <v>1263</v>
      </c>
      <c r="G196" s="231"/>
      <c r="H196" s="233" t="s">
        <v>1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195</v>
      </c>
      <c r="AU196" s="240" t="s">
        <v>81</v>
      </c>
      <c r="AV196" s="13" t="s">
        <v>81</v>
      </c>
      <c r="AW196" s="13" t="s">
        <v>30</v>
      </c>
      <c r="AX196" s="13" t="s">
        <v>73</v>
      </c>
      <c r="AY196" s="240" t="s">
        <v>152</v>
      </c>
    </row>
    <row r="197" s="14" customFormat="1">
      <c r="A197" s="14"/>
      <c r="B197" s="241"/>
      <c r="C197" s="242"/>
      <c r="D197" s="232" t="s">
        <v>195</v>
      </c>
      <c r="E197" s="243" t="s">
        <v>1</v>
      </c>
      <c r="F197" s="244" t="s">
        <v>1264</v>
      </c>
      <c r="G197" s="242"/>
      <c r="H197" s="245">
        <v>423.10599999999999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1" t="s">
        <v>195</v>
      </c>
      <c r="AU197" s="251" t="s">
        <v>81</v>
      </c>
      <c r="AV197" s="14" t="s">
        <v>83</v>
      </c>
      <c r="AW197" s="14" t="s">
        <v>30</v>
      </c>
      <c r="AX197" s="14" t="s">
        <v>73</v>
      </c>
      <c r="AY197" s="251" t="s">
        <v>152</v>
      </c>
    </row>
    <row r="198" s="14" customFormat="1">
      <c r="A198" s="14"/>
      <c r="B198" s="241"/>
      <c r="C198" s="242"/>
      <c r="D198" s="232" t="s">
        <v>195</v>
      </c>
      <c r="E198" s="243" t="s">
        <v>1</v>
      </c>
      <c r="F198" s="244" t="s">
        <v>1265</v>
      </c>
      <c r="G198" s="242"/>
      <c r="H198" s="245">
        <v>-90.719999999999999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1" t="s">
        <v>195</v>
      </c>
      <c r="AU198" s="251" t="s">
        <v>81</v>
      </c>
      <c r="AV198" s="14" t="s">
        <v>83</v>
      </c>
      <c r="AW198" s="14" t="s">
        <v>30</v>
      </c>
      <c r="AX198" s="14" t="s">
        <v>73</v>
      </c>
      <c r="AY198" s="251" t="s">
        <v>152</v>
      </c>
    </row>
    <row r="199" s="13" customFormat="1">
      <c r="A199" s="13"/>
      <c r="B199" s="230"/>
      <c r="C199" s="231"/>
      <c r="D199" s="232" t="s">
        <v>195</v>
      </c>
      <c r="E199" s="233" t="s">
        <v>1</v>
      </c>
      <c r="F199" s="234" t="s">
        <v>1266</v>
      </c>
      <c r="G199" s="231"/>
      <c r="H199" s="233" t="s">
        <v>1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195</v>
      </c>
      <c r="AU199" s="240" t="s">
        <v>81</v>
      </c>
      <c r="AV199" s="13" t="s">
        <v>81</v>
      </c>
      <c r="AW199" s="13" t="s">
        <v>30</v>
      </c>
      <c r="AX199" s="13" t="s">
        <v>73</v>
      </c>
      <c r="AY199" s="240" t="s">
        <v>152</v>
      </c>
    </row>
    <row r="200" s="14" customFormat="1">
      <c r="A200" s="14"/>
      <c r="B200" s="241"/>
      <c r="C200" s="242"/>
      <c r="D200" s="232" t="s">
        <v>195</v>
      </c>
      <c r="E200" s="243" t="s">
        <v>1</v>
      </c>
      <c r="F200" s="244" t="s">
        <v>1267</v>
      </c>
      <c r="G200" s="242"/>
      <c r="H200" s="245">
        <v>253.13399999999999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1" t="s">
        <v>195</v>
      </c>
      <c r="AU200" s="251" t="s">
        <v>81</v>
      </c>
      <c r="AV200" s="14" t="s">
        <v>83</v>
      </c>
      <c r="AW200" s="14" t="s">
        <v>30</v>
      </c>
      <c r="AX200" s="14" t="s">
        <v>73</v>
      </c>
      <c r="AY200" s="251" t="s">
        <v>152</v>
      </c>
    </row>
    <row r="201" s="14" customFormat="1">
      <c r="A201" s="14"/>
      <c r="B201" s="241"/>
      <c r="C201" s="242"/>
      <c r="D201" s="232" t="s">
        <v>195</v>
      </c>
      <c r="E201" s="243" t="s">
        <v>1</v>
      </c>
      <c r="F201" s="244" t="s">
        <v>1268</v>
      </c>
      <c r="G201" s="242"/>
      <c r="H201" s="245">
        <v>-211.68000000000001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1" t="s">
        <v>195</v>
      </c>
      <c r="AU201" s="251" t="s">
        <v>81</v>
      </c>
      <c r="AV201" s="14" t="s">
        <v>83</v>
      </c>
      <c r="AW201" s="14" t="s">
        <v>30</v>
      </c>
      <c r="AX201" s="14" t="s">
        <v>73</v>
      </c>
      <c r="AY201" s="251" t="s">
        <v>152</v>
      </c>
    </row>
    <row r="202" s="13" customFormat="1">
      <c r="A202" s="13"/>
      <c r="B202" s="230"/>
      <c r="C202" s="231"/>
      <c r="D202" s="232" t="s">
        <v>195</v>
      </c>
      <c r="E202" s="233" t="s">
        <v>1</v>
      </c>
      <c r="F202" s="234" t="s">
        <v>1269</v>
      </c>
      <c r="G202" s="231"/>
      <c r="H202" s="233" t="s">
        <v>1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195</v>
      </c>
      <c r="AU202" s="240" t="s">
        <v>81</v>
      </c>
      <c r="AV202" s="13" t="s">
        <v>81</v>
      </c>
      <c r="AW202" s="13" t="s">
        <v>30</v>
      </c>
      <c r="AX202" s="13" t="s">
        <v>73</v>
      </c>
      <c r="AY202" s="240" t="s">
        <v>152</v>
      </c>
    </row>
    <row r="203" s="14" customFormat="1">
      <c r="A203" s="14"/>
      <c r="B203" s="241"/>
      <c r="C203" s="242"/>
      <c r="D203" s="232" t="s">
        <v>195</v>
      </c>
      <c r="E203" s="243" t="s">
        <v>1</v>
      </c>
      <c r="F203" s="244" t="s">
        <v>1270</v>
      </c>
      <c r="G203" s="242"/>
      <c r="H203" s="245">
        <v>9.0370000000000008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1" t="s">
        <v>195</v>
      </c>
      <c r="AU203" s="251" t="s">
        <v>81</v>
      </c>
      <c r="AV203" s="14" t="s">
        <v>83</v>
      </c>
      <c r="AW203" s="14" t="s">
        <v>30</v>
      </c>
      <c r="AX203" s="14" t="s">
        <v>73</v>
      </c>
      <c r="AY203" s="251" t="s">
        <v>152</v>
      </c>
    </row>
    <row r="204" s="13" customFormat="1">
      <c r="A204" s="13"/>
      <c r="B204" s="230"/>
      <c r="C204" s="231"/>
      <c r="D204" s="232" t="s">
        <v>195</v>
      </c>
      <c r="E204" s="233" t="s">
        <v>1</v>
      </c>
      <c r="F204" s="234" t="s">
        <v>1271</v>
      </c>
      <c r="G204" s="231"/>
      <c r="H204" s="233" t="s">
        <v>1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195</v>
      </c>
      <c r="AU204" s="240" t="s">
        <v>81</v>
      </c>
      <c r="AV204" s="13" t="s">
        <v>81</v>
      </c>
      <c r="AW204" s="13" t="s">
        <v>30</v>
      </c>
      <c r="AX204" s="13" t="s">
        <v>73</v>
      </c>
      <c r="AY204" s="240" t="s">
        <v>152</v>
      </c>
    </row>
    <row r="205" s="14" customFormat="1">
      <c r="A205" s="14"/>
      <c r="B205" s="241"/>
      <c r="C205" s="242"/>
      <c r="D205" s="232" t="s">
        <v>195</v>
      </c>
      <c r="E205" s="243" t="s">
        <v>1</v>
      </c>
      <c r="F205" s="244" t="s">
        <v>1272</v>
      </c>
      <c r="G205" s="242"/>
      <c r="H205" s="245">
        <v>135.363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195</v>
      </c>
      <c r="AU205" s="251" t="s">
        <v>81</v>
      </c>
      <c r="AV205" s="14" t="s">
        <v>83</v>
      </c>
      <c r="AW205" s="14" t="s">
        <v>30</v>
      </c>
      <c r="AX205" s="14" t="s">
        <v>73</v>
      </c>
      <c r="AY205" s="251" t="s">
        <v>152</v>
      </c>
    </row>
    <row r="206" s="14" customFormat="1">
      <c r="A206" s="14"/>
      <c r="B206" s="241"/>
      <c r="C206" s="242"/>
      <c r="D206" s="232" t="s">
        <v>195</v>
      </c>
      <c r="E206" s="243" t="s">
        <v>1</v>
      </c>
      <c r="F206" s="244" t="s">
        <v>1273</v>
      </c>
      <c r="G206" s="242"/>
      <c r="H206" s="245">
        <v>-26.928999999999998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1" t="s">
        <v>195</v>
      </c>
      <c r="AU206" s="251" t="s">
        <v>81</v>
      </c>
      <c r="AV206" s="14" t="s">
        <v>83</v>
      </c>
      <c r="AW206" s="14" t="s">
        <v>30</v>
      </c>
      <c r="AX206" s="14" t="s">
        <v>73</v>
      </c>
      <c r="AY206" s="251" t="s">
        <v>152</v>
      </c>
    </row>
    <row r="207" s="14" customFormat="1">
      <c r="A207" s="14"/>
      <c r="B207" s="241"/>
      <c r="C207" s="242"/>
      <c r="D207" s="232" t="s">
        <v>195</v>
      </c>
      <c r="E207" s="243" t="s">
        <v>1</v>
      </c>
      <c r="F207" s="244" t="s">
        <v>731</v>
      </c>
      <c r="G207" s="242"/>
      <c r="H207" s="245">
        <v>115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1" t="s">
        <v>195</v>
      </c>
      <c r="AU207" s="251" t="s">
        <v>81</v>
      </c>
      <c r="AV207" s="14" t="s">
        <v>83</v>
      </c>
      <c r="AW207" s="14" t="s">
        <v>30</v>
      </c>
      <c r="AX207" s="14" t="s">
        <v>73</v>
      </c>
      <c r="AY207" s="251" t="s">
        <v>152</v>
      </c>
    </row>
    <row r="208" s="15" customFormat="1">
      <c r="A208" s="15"/>
      <c r="B208" s="252"/>
      <c r="C208" s="253"/>
      <c r="D208" s="232" t="s">
        <v>195</v>
      </c>
      <c r="E208" s="254" t="s">
        <v>1</v>
      </c>
      <c r="F208" s="255" t="s">
        <v>218</v>
      </c>
      <c r="G208" s="253"/>
      <c r="H208" s="256">
        <v>606.31100000000004</v>
      </c>
      <c r="I208" s="257"/>
      <c r="J208" s="253"/>
      <c r="K208" s="253"/>
      <c r="L208" s="258"/>
      <c r="M208" s="259"/>
      <c r="N208" s="260"/>
      <c r="O208" s="260"/>
      <c r="P208" s="260"/>
      <c r="Q208" s="260"/>
      <c r="R208" s="260"/>
      <c r="S208" s="260"/>
      <c r="T208" s="261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2" t="s">
        <v>195</v>
      </c>
      <c r="AU208" s="262" t="s">
        <v>81</v>
      </c>
      <c r="AV208" s="15" t="s">
        <v>157</v>
      </c>
      <c r="AW208" s="15" t="s">
        <v>30</v>
      </c>
      <c r="AX208" s="15" t="s">
        <v>81</v>
      </c>
      <c r="AY208" s="262" t="s">
        <v>152</v>
      </c>
    </row>
    <row r="209" s="2" customFormat="1" ht="24.15" customHeight="1">
      <c r="A209" s="39"/>
      <c r="B209" s="40"/>
      <c r="C209" s="217" t="s">
        <v>267</v>
      </c>
      <c r="D209" s="217" t="s">
        <v>153</v>
      </c>
      <c r="E209" s="218" t="s">
        <v>282</v>
      </c>
      <c r="F209" s="219" t="s">
        <v>283</v>
      </c>
      <c r="G209" s="220" t="s">
        <v>175</v>
      </c>
      <c r="H209" s="221">
        <v>606.31100000000004</v>
      </c>
      <c r="I209" s="222"/>
      <c r="J209" s="223">
        <f>ROUND(I209*H209,2)</f>
        <v>0</v>
      </c>
      <c r="K209" s="219" t="s">
        <v>160</v>
      </c>
      <c r="L209" s="45"/>
      <c r="M209" s="224" t="s">
        <v>1</v>
      </c>
      <c r="N209" s="225" t="s">
        <v>38</v>
      </c>
      <c r="O209" s="92"/>
      <c r="P209" s="226">
        <f>O209*H209</f>
        <v>0</v>
      </c>
      <c r="Q209" s="226">
        <v>0.031530000000000002</v>
      </c>
      <c r="R209" s="226">
        <f>Q209*H209</f>
        <v>19.116985830000001</v>
      </c>
      <c r="S209" s="226">
        <v>0</v>
      </c>
      <c r="T209" s="22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8" t="s">
        <v>157</v>
      </c>
      <c r="AT209" s="228" t="s">
        <v>153</v>
      </c>
      <c r="AU209" s="228" t="s">
        <v>81</v>
      </c>
      <c r="AY209" s="18" t="s">
        <v>152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8" t="s">
        <v>81</v>
      </c>
      <c r="BK209" s="229">
        <f>ROUND(I209*H209,2)</f>
        <v>0</v>
      </c>
      <c r="BL209" s="18" t="s">
        <v>157</v>
      </c>
      <c r="BM209" s="228" t="s">
        <v>1274</v>
      </c>
    </row>
    <row r="210" s="2" customFormat="1" ht="24.15" customHeight="1">
      <c r="A210" s="39"/>
      <c r="B210" s="40"/>
      <c r="C210" s="217" t="s">
        <v>233</v>
      </c>
      <c r="D210" s="217" t="s">
        <v>153</v>
      </c>
      <c r="E210" s="218" t="s">
        <v>380</v>
      </c>
      <c r="F210" s="219" t="s">
        <v>381</v>
      </c>
      <c r="G210" s="220" t="s">
        <v>175</v>
      </c>
      <c r="H210" s="221">
        <v>809.63999999999999</v>
      </c>
      <c r="I210" s="222"/>
      <c r="J210" s="223">
        <f>ROUND(I210*H210,2)</f>
        <v>0</v>
      </c>
      <c r="K210" s="219" t="s">
        <v>160</v>
      </c>
      <c r="L210" s="45"/>
      <c r="M210" s="224" t="s">
        <v>1</v>
      </c>
      <c r="N210" s="225" t="s">
        <v>38</v>
      </c>
      <c r="O210" s="92"/>
      <c r="P210" s="226">
        <f>O210*H210</f>
        <v>0</v>
      </c>
      <c r="Q210" s="226">
        <v>2.0000000000000002E-05</v>
      </c>
      <c r="R210" s="226">
        <f>Q210*H210</f>
        <v>0.0161928</v>
      </c>
      <c r="S210" s="226">
        <v>0</v>
      </c>
      <c r="T210" s="22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8" t="s">
        <v>157</v>
      </c>
      <c r="AT210" s="228" t="s">
        <v>153</v>
      </c>
      <c r="AU210" s="228" t="s">
        <v>81</v>
      </c>
      <c r="AY210" s="18" t="s">
        <v>152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8" t="s">
        <v>81</v>
      </c>
      <c r="BK210" s="229">
        <f>ROUND(I210*H210,2)</f>
        <v>0</v>
      </c>
      <c r="BL210" s="18" t="s">
        <v>157</v>
      </c>
      <c r="BM210" s="228" t="s">
        <v>1275</v>
      </c>
    </row>
    <row r="211" s="14" customFormat="1">
      <c r="A211" s="14"/>
      <c r="B211" s="241"/>
      <c r="C211" s="242"/>
      <c r="D211" s="232" t="s">
        <v>195</v>
      </c>
      <c r="E211" s="243" t="s">
        <v>1</v>
      </c>
      <c r="F211" s="244" t="s">
        <v>1276</v>
      </c>
      <c r="G211" s="242"/>
      <c r="H211" s="245">
        <v>809.63999999999999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1" t="s">
        <v>195</v>
      </c>
      <c r="AU211" s="251" t="s">
        <v>81</v>
      </c>
      <c r="AV211" s="14" t="s">
        <v>83</v>
      </c>
      <c r="AW211" s="14" t="s">
        <v>30</v>
      </c>
      <c r="AX211" s="14" t="s">
        <v>81</v>
      </c>
      <c r="AY211" s="251" t="s">
        <v>152</v>
      </c>
    </row>
    <row r="212" s="2" customFormat="1" ht="24.15" customHeight="1">
      <c r="A212" s="39"/>
      <c r="B212" s="40"/>
      <c r="C212" s="217" t="s">
        <v>274</v>
      </c>
      <c r="D212" s="217" t="s">
        <v>153</v>
      </c>
      <c r="E212" s="218" t="s">
        <v>364</v>
      </c>
      <c r="F212" s="219" t="s">
        <v>1277</v>
      </c>
      <c r="G212" s="220" t="s">
        <v>175</v>
      </c>
      <c r="H212" s="221">
        <v>404.81999999999999</v>
      </c>
      <c r="I212" s="222"/>
      <c r="J212" s="223">
        <f>ROUND(I212*H212,2)</f>
        <v>0</v>
      </c>
      <c r="K212" s="219" t="s">
        <v>1</v>
      </c>
      <c r="L212" s="45"/>
      <c r="M212" s="224" t="s">
        <v>1</v>
      </c>
      <c r="N212" s="225" t="s">
        <v>38</v>
      </c>
      <c r="O212" s="92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8" t="s">
        <v>157</v>
      </c>
      <c r="AT212" s="228" t="s">
        <v>153</v>
      </c>
      <c r="AU212" s="228" t="s">
        <v>81</v>
      </c>
      <c r="AY212" s="18" t="s">
        <v>152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8" t="s">
        <v>81</v>
      </c>
      <c r="BK212" s="229">
        <f>ROUND(I212*H212,2)</f>
        <v>0</v>
      </c>
      <c r="BL212" s="18" t="s">
        <v>157</v>
      </c>
      <c r="BM212" s="228" t="s">
        <v>233</v>
      </c>
    </row>
    <row r="213" s="13" customFormat="1">
      <c r="A213" s="13"/>
      <c r="B213" s="230"/>
      <c r="C213" s="231"/>
      <c r="D213" s="232" t="s">
        <v>195</v>
      </c>
      <c r="E213" s="233" t="s">
        <v>1</v>
      </c>
      <c r="F213" s="234" t="s">
        <v>1262</v>
      </c>
      <c r="G213" s="231"/>
      <c r="H213" s="233" t="s">
        <v>1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0" t="s">
        <v>195</v>
      </c>
      <c r="AU213" s="240" t="s">
        <v>81</v>
      </c>
      <c r="AV213" s="13" t="s">
        <v>81</v>
      </c>
      <c r="AW213" s="13" t="s">
        <v>30</v>
      </c>
      <c r="AX213" s="13" t="s">
        <v>73</v>
      </c>
      <c r="AY213" s="240" t="s">
        <v>152</v>
      </c>
    </row>
    <row r="214" s="13" customFormat="1">
      <c r="A214" s="13"/>
      <c r="B214" s="230"/>
      <c r="C214" s="231"/>
      <c r="D214" s="232" t="s">
        <v>195</v>
      </c>
      <c r="E214" s="233" t="s">
        <v>1</v>
      </c>
      <c r="F214" s="234" t="s">
        <v>1263</v>
      </c>
      <c r="G214" s="231"/>
      <c r="H214" s="233" t="s">
        <v>1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0" t="s">
        <v>195</v>
      </c>
      <c r="AU214" s="240" t="s">
        <v>81</v>
      </c>
      <c r="AV214" s="13" t="s">
        <v>81</v>
      </c>
      <c r="AW214" s="13" t="s">
        <v>30</v>
      </c>
      <c r="AX214" s="13" t="s">
        <v>73</v>
      </c>
      <c r="AY214" s="240" t="s">
        <v>152</v>
      </c>
    </row>
    <row r="215" s="14" customFormat="1">
      <c r="A215" s="14"/>
      <c r="B215" s="241"/>
      <c r="C215" s="242"/>
      <c r="D215" s="232" t="s">
        <v>195</v>
      </c>
      <c r="E215" s="243" t="s">
        <v>1</v>
      </c>
      <c r="F215" s="244" t="s">
        <v>1278</v>
      </c>
      <c r="G215" s="242"/>
      <c r="H215" s="245">
        <v>127.2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1" t="s">
        <v>195</v>
      </c>
      <c r="AU215" s="251" t="s">
        <v>81</v>
      </c>
      <c r="AV215" s="14" t="s">
        <v>83</v>
      </c>
      <c r="AW215" s="14" t="s">
        <v>30</v>
      </c>
      <c r="AX215" s="14" t="s">
        <v>73</v>
      </c>
      <c r="AY215" s="251" t="s">
        <v>152</v>
      </c>
    </row>
    <row r="216" s="14" customFormat="1">
      <c r="A216" s="14"/>
      <c r="B216" s="241"/>
      <c r="C216" s="242"/>
      <c r="D216" s="232" t="s">
        <v>195</v>
      </c>
      <c r="E216" s="243" t="s">
        <v>1</v>
      </c>
      <c r="F216" s="244" t="s">
        <v>1279</v>
      </c>
      <c r="G216" s="242"/>
      <c r="H216" s="245">
        <v>3.2400000000000002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1" t="s">
        <v>195</v>
      </c>
      <c r="AU216" s="251" t="s">
        <v>81</v>
      </c>
      <c r="AV216" s="14" t="s">
        <v>83</v>
      </c>
      <c r="AW216" s="14" t="s">
        <v>30</v>
      </c>
      <c r="AX216" s="14" t="s">
        <v>73</v>
      </c>
      <c r="AY216" s="251" t="s">
        <v>152</v>
      </c>
    </row>
    <row r="217" s="13" customFormat="1">
      <c r="A217" s="13"/>
      <c r="B217" s="230"/>
      <c r="C217" s="231"/>
      <c r="D217" s="232" t="s">
        <v>195</v>
      </c>
      <c r="E217" s="233" t="s">
        <v>1</v>
      </c>
      <c r="F217" s="234" t="s">
        <v>1266</v>
      </c>
      <c r="G217" s="231"/>
      <c r="H217" s="233" t="s">
        <v>1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195</v>
      </c>
      <c r="AU217" s="240" t="s">
        <v>81</v>
      </c>
      <c r="AV217" s="13" t="s">
        <v>81</v>
      </c>
      <c r="AW217" s="13" t="s">
        <v>30</v>
      </c>
      <c r="AX217" s="13" t="s">
        <v>73</v>
      </c>
      <c r="AY217" s="240" t="s">
        <v>152</v>
      </c>
    </row>
    <row r="218" s="14" customFormat="1">
      <c r="A218" s="14"/>
      <c r="B218" s="241"/>
      <c r="C218" s="242"/>
      <c r="D218" s="232" t="s">
        <v>195</v>
      </c>
      <c r="E218" s="243" t="s">
        <v>1</v>
      </c>
      <c r="F218" s="244" t="s">
        <v>1280</v>
      </c>
      <c r="G218" s="242"/>
      <c r="H218" s="245">
        <v>211.68000000000001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1" t="s">
        <v>195</v>
      </c>
      <c r="AU218" s="251" t="s">
        <v>81</v>
      </c>
      <c r="AV218" s="14" t="s">
        <v>83</v>
      </c>
      <c r="AW218" s="14" t="s">
        <v>30</v>
      </c>
      <c r="AX218" s="14" t="s">
        <v>73</v>
      </c>
      <c r="AY218" s="251" t="s">
        <v>152</v>
      </c>
    </row>
    <row r="219" s="14" customFormat="1">
      <c r="A219" s="14"/>
      <c r="B219" s="241"/>
      <c r="C219" s="242"/>
      <c r="D219" s="232" t="s">
        <v>195</v>
      </c>
      <c r="E219" s="243" t="s">
        <v>1</v>
      </c>
      <c r="F219" s="244" t="s">
        <v>1281</v>
      </c>
      <c r="G219" s="242"/>
      <c r="H219" s="245">
        <v>9.7200000000000006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1" t="s">
        <v>195</v>
      </c>
      <c r="AU219" s="251" t="s">
        <v>81</v>
      </c>
      <c r="AV219" s="14" t="s">
        <v>83</v>
      </c>
      <c r="AW219" s="14" t="s">
        <v>30</v>
      </c>
      <c r="AX219" s="14" t="s">
        <v>73</v>
      </c>
      <c r="AY219" s="251" t="s">
        <v>152</v>
      </c>
    </row>
    <row r="220" s="13" customFormat="1">
      <c r="A220" s="13"/>
      <c r="B220" s="230"/>
      <c r="C220" s="231"/>
      <c r="D220" s="232" t="s">
        <v>195</v>
      </c>
      <c r="E220" s="233" t="s">
        <v>1</v>
      </c>
      <c r="F220" s="234" t="s">
        <v>1269</v>
      </c>
      <c r="G220" s="231"/>
      <c r="H220" s="233" t="s">
        <v>1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0" t="s">
        <v>195</v>
      </c>
      <c r="AU220" s="240" t="s">
        <v>81</v>
      </c>
      <c r="AV220" s="13" t="s">
        <v>81</v>
      </c>
      <c r="AW220" s="13" t="s">
        <v>30</v>
      </c>
      <c r="AX220" s="13" t="s">
        <v>73</v>
      </c>
      <c r="AY220" s="240" t="s">
        <v>152</v>
      </c>
    </row>
    <row r="221" s="14" customFormat="1">
      <c r="A221" s="14"/>
      <c r="B221" s="241"/>
      <c r="C221" s="242"/>
      <c r="D221" s="232" t="s">
        <v>195</v>
      </c>
      <c r="E221" s="243" t="s">
        <v>1</v>
      </c>
      <c r="F221" s="244" t="s">
        <v>1282</v>
      </c>
      <c r="G221" s="242"/>
      <c r="H221" s="245">
        <v>26.52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1" t="s">
        <v>195</v>
      </c>
      <c r="AU221" s="251" t="s">
        <v>81</v>
      </c>
      <c r="AV221" s="14" t="s">
        <v>83</v>
      </c>
      <c r="AW221" s="14" t="s">
        <v>30</v>
      </c>
      <c r="AX221" s="14" t="s">
        <v>73</v>
      </c>
      <c r="AY221" s="251" t="s">
        <v>152</v>
      </c>
    </row>
    <row r="222" s="13" customFormat="1">
      <c r="A222" s="13"/>
      <c r="B222" s="230"/>
      <c r="C222" s="231"/>
      <c r="D222" s="232" t="s">
        <v>195</v>
      </c>
      <c r="E222" s="233" t="s">
        <v>1</v>
      </c>
      <c r="F222" s="234" t="s">
        <v>1271</v>
      </c>
      <c r="G222" s="231"/>
      <c r="H222" s="233" t="s">
        <v>1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0" t="s">
        <v>195</v>
      </c>
      <c r="AU222" s="240" t="s">
        <v>81</v>
      </c>
      <c r="AV222" s="13" t="s">
        <v>81</v>
      </c>
      <c r="AW222" s="13" t="s">
        <v>30</v>
      </c>
      <c r="AX222" s="13" t="s">
        <v>73</v>
      </c>
      <c r="AY222" s="240" t="s">
        <v>152</v>
      </c>
    </row>
    <row r="223" s="14" customFormat="1">
      <c r="A223" s="14"/>
      <c r="B223" s="241"/>
      <c r="C223" s="242"/>
      <c r="D223" s="232" t="s">
        <v>195</v>
      </c>
      <c r="E223" s="243" t="s">
        <v>1</v>
      </c>
      <c r="F223" s="244" t="s">
        <v>1283</v>
      </c>
      <c r="G223" s="242"/>
      <c r="H223" s="245">
        <v>26.460000000000001</v>
      </c>
      <c r="I223" s="246"/>
      <c r="J223" s="242"/>
      <c r="K223" s="242"/>
      <c r="L223" s="247"/>
      <c r="M223" s="248"/>
      <c r="N223" s="249"/>
      <c r="O223" s="249"/>
      <c r="P223" s="249"/>
      <c r="Q223" s="249"/>
      <c r="R223" s="249"/>
      <c r="S223" s="249"/>
      <c r="T223" s="25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1" t="s">
        <v>195</v>
      </c>
      <c r="AU223" s="251" t="s">
        <v>81</v>
      </c>
      <c r="AV223" s="14" t="s">
        <v>83</v>
      </c>
      <c r="AW223" s="14" t="s">
        <v>30</v>
      </c>
      <c r="AX223" s="14" t="s">
        <v>73</v>
      </c>
      <c r="AY223" s="251" t="s">
        <v>152</v>
      </c>
    </row>
    <row r="224" s="15" customFormat="1">
      <c r="A224" s="15"/>
      <c r="B224" s="252"/>
      <c r="C224" s="253"/>
      <c r="D224" s="232" t="s">
        <v>195</v>
      </c>
      <c r="E224" s="254" t="s">
        <v>1</v>
      </c>
      <c r="F224" s="255" t="s">
        <v>218</v>
      </c>
      <c r="G224" s="253"/>
      <c r="H224" s="256">
        <v>404.81999999999999</v>
      </c>
      <c r="I224" s="257"/>
      <c r="J224" s="253"/>
      <c r="K224" s="253"/>
      <c r="L224" s="258"/>
      <c r="M224" s="259"/>
      <c r="N224" s="260"/>
      <c r="O224" s="260"/>
      <c r="P224" s="260"/>
      <c r="Q224" s="260"/>
      <c r="R224" s="260"/>
      <c r="S224" s="260"/>
      <c r="T224" s="261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2" t="s">
        <v>195</v>
      </c>
      <c r="AU224" s="262" t="s">
        <v>81</v>
      </c>
      <c r="AV224" s="15" t="s">
        <v>157</v>
      </c>
      <c r="AW224" s="15" t="s">
        <v>30</v>
      </c>
      <c r="AX224" s="15" t="s">
        <v>81</v>
      </c>
      <c r="AY224" s="262" t="s">
        <v>152</v>
      </c>
    </row>
    <row r="225" s="2" customFormat="1" ht="24.15" customHeight="1">
      <c r="A225" s="39"/>
      <c r="B225" s="40"/>
      <c r="C225" s="217" t="s">
        <v>238</v>
      </c>
      <c r="D225" s="217" t="s">
        <v>153</v>
      </c>
      <c r="E225" s="218" t="s">
        <v>385</v>
      </c>
      <c r="F225" s="219" t="s">
        <v>386</v>
      </c>
      <c r="G225" s="220" t="s">
        <v>210</v>
      </c>
      <c r="H225" s="221">
        <v>1</v>
      </c>
      <c r="I225" s="222"/>
      <c r="J225" s="223">
        <f>ROUND(I225*H225,2)</f>
        <v>0</v>
      </c>
      <c r="K225" s="219" t="s">
        <v>1</v>
      </c>
      <c r="L225" s="45"/>
      <c r="M225" s="224" t="s">
        <v>1</v>
      </c>
      <c r="N225" s="225" t="s">
        <v>38</v>
      </c>
      <c r="O225" s="92"/>
      <c r="P225" s="226">
        <f>O225*H225</f>
        <v>0</v>
      </c>
      <c r="Q225" s="226">
        <v>4.0000000000000003E-05</v>
      </c>
      <c r="R225" s="226">
        <f>Q225*H225</f>
        <v>4.0000000000000003E-05</v>
      </c>
      <c r="S225" s="226">
        <v>0</v>
      </c>
      <c r="T225" s="22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8" t="s">
        <v>157</v>
      </c>
      <c r="AT225" s="228" t="s">
        <v>153</v>
      </c>
      <c r="AU225" s="228" t="s">
        <v>81</v>
      </c>
      <c r="AY225" s="18" t="s">
        <v>152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8" t="s">
        <v>81</v>
      </c>
      <c r="BK225" s="229">
        <f>ROUND(I225*H225,2)</f>
        <v>0</v>
      </c>
      <c r="BL225" s="18" t="s">
        <v>157</v>
      </c>
      <c r="BM225" s="228" t="s">
        <v>1284</v>
      </c>
    </row>
    <row r="226" s="2" customFormat="1" ht="37.8" customHeight="1">
      <c r="A226" s="39"/>
      <c r="B226" s="40"/>
      <c r="C226" s="217" t="s">
        <v>285</v>
      </c>
      <c r="D226" s="217" t="s">
        <v>153</v>
      </c>
      <c r="E226" s="218" t="s">
        <v>286</v>
      </c>
      <c r="F226" s="219" t="s">
        <v>1285</v>
      </c>
      <c r="G226" s="220" t="s">
        <v>175</v>
      </c>
      <c r="H226" s="221">
        <v>978.30499999999995</v>
      </c>
      <c r="I226" s="222"/>
      <c r="J226" s="223">
        <f>ROUND(I226*H226,2)</f>
        <v>0</v>
      </c>
      <c r="K226" s="219" t="s">
        <v>1</v>
      </c>
      <c r="L226" s="45"/>
      <c r="M226" s="224" t="s">
        <v>1</v>
      </c>
      <c r="N226" s="225" t="s">
        <v>38</v>
      </c>
      <c r="O226" s="92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8" t="s">
        <v>157</v>
      </c>
      <c r="AT226" s="228" t="s">
        <v>153</v>
      </c>
      <c r="AU226" s="228" t="s">
        <v>81</v>
      </c>
      <c r="AY226" s="18" t="s">
        <v>152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8" t="s">
        <v>81</v>
      </c>
      <c r="BK226" s="229">
        <f>ROUND(I226*H226,2)</f>
        <v>0</v>
      </c>
      <c r="BL226" s="18" t="s">
        <v>157</v>
      </c>
      <c r="BM226" s="228" t="s">
        <v>238</v>
      </c>
    </row>
    <row r="227" s="13" customFormat="1">
      <c r="A227" s="13"/>
      <c r="B227" s="230"/>
      <c r="C227" s="231"/>
      <c r="D227" s="232" t="s">
        <v>195</v>
      </c>
      <c r="E227" s="233" t="s">
        <v>1</v>
      </c>
      <c r="F227" s="234" t="s">
        <v>1262</v>
      </c>
      <c r="G227" s="231"/>
      <c r="H227" s="233" t="s">
        <v>1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195</v>
      </c>
      <c r="AU227" s="240" t="s">
        <v>81</v>
      </c>
      <c r="AV227" s="13" t="s">
        <v>81</v>
      </c>
      <c r="AW227" s="13" t="s">
        <v>30</v>
      </c>
      <c r="AX227" s="13" t="s">
        <v>73</v>
      </c>
      <c r="AY227" s="240" t="s">
        <v>152</v>
      </c>
    </row>
    <row r="228" s="13" customFormat="1">
      <c r="A228" s="13"/>
      <c r="B228" s="230"/>
      <c r="C228" s="231"/>
      <c r="D228" s="232" t="s">
        <v>195</v>
      </c>
      <c r="E228" s="233" t="s">
        <v>1</v>
      </c>
      <c r="F228" s="234" t="s">
        <v>1263</v>
      </c>
      <c r="G228" s="231"/>
      <c r="H228" s="233" t="s">
        <v>1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0" t="s">
        <v>195</v>
      </c>
      <c r="AU228" s="240" t="s">
        <v>81</v>
      </c>
      <c r="AV228" s="13" t="s">
        <v>81</v>
      </c>
      <c r="AW228" s="13" t="s">
        <v>30</v>
      </c>
      <c r="AX228" s="13" t="s">
        <v>73</v>
      </c>
      <c r="AY228" s="240" t="s">
        <v>152</v>
      </c>
    </row>
    <row r="229" s="14" customFormat="1">
      <c r="A229" s="14"/>
      <c r="B229" s="241"/>
      <c r="C229" s="242"/>
      <c r="D229" s="232" t="s">
        <v>195</v>
      </c>
      <c r="E229" s="243" t="s">
        <v>1</v>
      </c>
      <c r="F229" s="244" t="s">
        <v>1286</v>
      </c>
      <c r="G229" s="242"/>
      <c r="H229" s="245">
        <v>403.10300000000001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1" t="s">
        <v>195</v>
      </c>
      <c r="AU229" s="251" t="s">
        <v>81</v>
      </c>
      <c r="AV229" s="14" t="s">
        <v>83</v>
      </c>
      <c r="AW229" s="14" t="s">
        <v>30</v>
      </c>
      <c r="AX229" s="14" t="s">
        <v>73</v>
      </c>
      <c r="AY229" s="251" t="s">
        <v>152</v>
      </c>
    </row>
    <row r="230" s="14" customFormat="1">
      <c r="A230" s="14"/>
      <c r="B230" s="241"/>
      <c r="C230" s="242"/>
      <c r="D230" s="232" t="s">
        <v>195</v>
      </c>
      <c r="E230" s="243" t="s">
        <v>1</v>
      </c>
      <c r="F230" s="244" t="s">
        <v>1287</v>
      </c>
      <c r="G230" s="242"/>
      <c r="H230" s="245">
        <v>-127.2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1" t="s">
        <v>195</v>
      </c>
      <c r="AU230" s="251" t="s">
        <v>81</v>
      </c>
      <c r="AV230" s="14" t="s">
        <v>83</v>
      </c>
      <c r="AW230" s="14" t="s">
        <v>30</v>
      </c>
      <c r="AX230" s="14" t="s">
        <v>73</v>
      </c>
      <c r="AY230" s="251" t="s">
        <v>152</v>
      </c>
    </row>
    <row r="231" s="13" customFormat="1">
      <c r="A231" s="13"/>
      <c r="B231" s="230"/>
      <c r="C231" s="231"/>
      <c r="D231" s="232" t="s">
        <v>195</v>
      </c>
      <c r="E231" s="233" t="s">
        <v>1</v>
      </c>
      <c r="F231" s="234" t="s">
        <v>1266</v>
      </c>
      <c r="G231" s="231"/>
      <c r="H231" s="233" t="s">
        <v>1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0" t="s">
        <v>195</v>
      </c>
      <c r="AU231" s="240" t="s">
        <v>81</v>
      </c>
      <c r="AV231" s="13" t="s">
        <v>81</v>
      </c>
      <c r="AW231" s="13" t="s">
        <v>30</v>
      </c>
      <c r="AX231" s="13" t="s">
        <v>73</v>
      </c>
      <c r="AY231" s="240" t="s">
        <v>152</v>
      </c>
    </row>
    <row r="232" s="14" customFormat="1">
      <c r="A232" s="14"/>
      <c r="B232" s="241"/>
      <c r="C232" s="242"/>
      <c r="D232" s="232" t="s">
        <v>195</v>
      </c>
      <c r="E232" s="243" t="s">
        <v>1</v>
      </c>
      <c r="F232" s="244" t="s">
        <v>1288</v>
      </c>
      <c r="G232" s="242"/>
      <c r="H232" s="245">
        <v>535.66800000000001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1" t="s">
        <v>195</v>
      </c>
      <c r="AU232" s="251" t="s">
        <v>81</v>
      </c>
      <c r="AV232" s="14" t="s">
        <v>83</v>
      </c>
      <c r="AW232" s="14" t="s">
        <v>30</v>
      </c>
      <c r="AX232" s="14" t="s">
        <v>73</v>
      </c>
      <c r="AY232" s="251" t="s">
        <v>152</v>
      </c>
    </row>
    <row r="233" s="14" customFormat="1">
      <c r="A233" s="14"/>
      <c r="B233" s="241"/>
      <c r="C233" s="242"/>
      <c r="D233" s="232" t="s">
        <v>195</v>
      </c>
      <c r="E233" s="243" t="s">
        <v>1</v>
      </c>
      <c r="F233" s="244" t="s">
        <v>1268</v>
      </c>
      <c r="G233" s="242"/>
      <c r="H233" s="245">
        <v>-211.68000000000001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1" t="s">
        <v>195</v>
      </c>
      <c r="AU233" s="251" t="s">
        <v>81</v>
      </c>
      <c r="AV233" s="14" t="s">
        <v>83</v>
      </c>
      <c r="AW233" s="14" t="s">
        <v>30</v>
      </c>
      <c r="AX233" s="14" t="s">
        <v>73</v>
      </c>
      <c r="AY233" s="251" t="s">
        <v>152</v>
      </c>
    </row>
    <row r="234" s="13" customFormat="1">
      <c r="A234" s="13"/>
      <c r="B234" s="230"/>
      <c r="C234" s="231"/>
      <c r="D234" s="232" t="s">
        <v>195</v>
      </c>
      <c r="E234" s="233" t="s">
        <v>1</v>
      </c>
      <c r="F234" s="234" t="s">
        <v>1269</v>
      </c>
      <c r="G234" s="231"/>
      <c r="H234" s="233" t="s">
        <v>1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0" t="s">
        <v>195</v>
      </c>
      <c r="AU234" s="240" t="s">
        <v>81</v>
      </c>
      <c r="AV234" s="13" t="s">
        <v>81</v>
      </c>
      <c r="AW234" s="13" t="s">
        <v>30</v>
      </c>
      <c r="AX234" s="13" t="s">
        <v>73</v>
      </c>
      <c r="AY234" s="240" t="s">
        <v>152</v>
      </c>
    </row>
    <row r="235" s="14" customFormat="1">
      <c r="A235" s="14"/>
      <c r="B235" s="241"/>
      <c r="C235" s="242"/>
      <c r="D235" s="232" t="s">
        <v>195</v>
      </c>
      <c r="E235" s="243" t="s">
        <v>1</v>
      </c>
      <c r="F235" s="244" t="s">
        <v>1289</v>
      </c>
      <c r="G235" s="242"/>
      <c r="H235" s="245">
        <v>189.184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1" t="s">
        <v>195</v>
      </c>
      <c r="AU235" s="251" t="s">
        <v>81</v>
      </c>
      <c r="AV235" s="14" t="s">
        <v>83</v>
      </c>
      <c r="AW235" s="14" t="s">
        <v>30</v>
      </c>
      <c r="AX235" s="14" t="s">
        <v>73</v>
      </c>
      <c r="AY235" s="251" t="s">
        <v>152</v>
      </c>
    </row>
    <row r="236" s="14" customFormat="1">
      <c r="A236" s="14"/>
      <c r="B236" s="241"/>
      <c r="C236" s="242"/>
      <c r="D236" s="232" t="s">
        <v>195</v>
      </c>
      <c r="E236" s="243" t="s">
        <v>1</v>
      </c>
      <c r="F236" s="244" t="s">
        <v>1290</v>
      </c>
      <c r="G236" s="242"/>
      <c r="H236" s="245">
        <v>-26.52</v>
      </c>
      <c r="I236" s="246"/>
      <c r="J236" s="242"/>
      <c r="K236" s="242"/>
      <c r="L236" s="247"/>
      <c r="M236" s="248"/>
      <c r="N236" s="249"/>
      <c r="O236" s="249"/>
      <c r="P236" s="249"/>
      <c r="Q236" s="249"/>
      <c r="R236" s="249"/>
      <c r="S236" s="249"/>
      <c r="T236" s="25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1" t="s">
        <v>195</v>
      </c>
      <c r="AU236" s="251" t="s">
        <v>81</v>
      </c>
      <c r="AV236" s="14" t="s">
        <v>83</v>
      </c>
      <c r="AW236" s="14" t="s">
        <v>30</v>
      </c>
      <c r="AX236" s="14" t="s">
        <v>73</v>
      </c>
      <c r="AY236" s="251" t="s">
        <v>152</v>
      </c>
    </row>
    <row r="237" s="13" customFormat="1">
      <c r="A237" s="13"/>
      <c r="B237" s="230"/>
      <c r="C237" s="231"/>
      <c r="D237" s="232" t="s">
        <v>195</v>
      </c>
      <c r="E237" s="233" t="s">
        <v>1</v>
      </c>
      <c r="F237" s="234" t="s">
        <v>1271</v>
      </c>
      <c r="G237" s="231"/>
      <c r="H237" s="233" t="s">
        <v>1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0" t="s">
        <v>195</v>
      </c>
      <c r="AU237" s="240" t="s">
        <v>81</v>
      </c>
      <c r="AV237" s="13" t="s">
        <v>81</v>
      </c>
      <c r="AW237" s="13" t="s">
        <v>30</v>
      </c>
      <c r="AX237" s="13" t="s">
        <v>73</v>
      </c>
      <c r="AY237" s="240" t="s">
        <v>152</v>
      </c>
    </row>
    <row r="238" s="14" customFormat="1">
      <c r="A238" s="14"/>
      <c r="B238" s="241"/>
      <c r="C238" s="242"/>
      <c r="D238" s="232" t="s">
        <v>195</v>
      </c>
      <c r="E238" s="243" t="s">
        <v>1</v>
      </c>
      <c r="F238" s="244" t="s">
        <v>1291</v>
      </c>
      <c r="G238" s="242"/>
      <c r="H238" s="245">
        <v>154.13900000000001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1" t="s">
        <v>195</v>
      </c>
      <c r="AU238" s="251" t="s">
        <v>81</v>
      </c>
      <c r="AV238" s="14" t="s">
        <v>83</v>
      </c>
      <c r="AW238" s="14" t="s">
        <v>30</v>
      </c>
      <c r="AX238" s="14" t="s">
        <v>73</v>
      </c>
      <c r="AY238" s="251" t="s">
        <v>152</v>
      </c>
    </row>
    <row r="239" s="14" customFormat="1">
      <c r="A239" s="14"/>
      <c r="B239" s="241"/>
      <c r="C239" s="242"/>
      <c r="D239" s="232" t="s">
        <v>195</v>
      </c>
      <c r="E239" s="243" t="s">
        <v>1</v>
      </c>
      <c r="F239" s="244" t="s">
        <v>1292</v>
      </c>
      <c r="G239" s="242"/>
      <c r="H239" s="245">
        <v>-26.460000000000001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1" t="s">
        <v>195</v>
      </c>
      <c r="AU239" s="251" t="s">
        <v>81</v>
      </c>
      <c r="AV239" s="14" t="s">
        <v>83</v>
      </c>
      <c r="AW239" s="14" t="s">
        <v>30</v>
      </c>
      <c r="AX239" s="14" t="s">
        <v>73</v>
      </c>
      <c r="AY239" s="251" t="s">
        <v>152</v>
      </c>
    </row>
    <row r="240" s="14" customFormat="1">
      <c r="A240" s="14"/>
      <c r="B240" s="241"/>
      <c r="C240" s="242"/>
      <c r="D240" s="232" t="s">
        <v>195</v>
      </c>
      <c r="E240" s="243" t="s">
        <v>1</v>
      </c>
      <c r="F240" s="244" t="s">
        <v>1273</v>
      </c>
      <c r="G240" s="242"/>
      <c r="H240" s="245">
        <v>-26.928999999999998</v>
      </c>
      <c r="I240" s="246"/>
      <c r="J240" s="242"/>
      <c r="K240" s="242"/>
      <c r="L240" s="247"/>
      <c r="M240" s="248"/>
      <c r="N240" s="249"/>
      <c r="O240" s="249"/>
      <c r="P240" s="249"/>
      <c r="Q240" s="249"/>
      <c r="R240" s="249"/>
      <c r="S240" s="249"/>
      <c r="T240" s="25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1" t="s">
        <v>195</v>
      </c>
      <c r="AU240" s="251" t="s">
        <v>81</v>
      </c>
      <c r="AV240" s="14" t="s">
        <v>83</v>
      </c>
      <c r="AW240" s="14" t="s">
        <v>30</v>
      </c>
      <c r="AX240" s="14" t="s">
        <v>73</v>
      </c>
      <c r="AY240" s="251" t="s">
        <v>152</v>
      </c>
    </row>
    <row r="241" s="14" customFormat="1">
      <c r="A241" s="14"/>
      <c r="B241" s="241"/>
      <c r="C241" s="242"/>
      <c r="D241" s="232" t="s">
        <v>195</v>
      </c>
      <c r="E241" s="243" t="s">
        <v>1</v>
      </c>
      <c r="F241" s="244" t="s">
        <v>731</v>
      </c>
      <c r="G241" s="242"/>
      <c r="H241" s="245">
        <v>115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1" t="s">
        <v>195</v>
      </c>
      <c r="AU241" s="251" t="s">
        <v>81</v>
      </c>
      <c r="AV241" s="14" t="s">
        <v>83</v>
      </c>
      <c r="AW241" s="14" t="s">
        <v>30</v>
      </c>
      <c r="AX241" s="14" t="s">
        <v>73</v>
      </c>
      <c r="AY241" s="251" t="s">
        <v>152</v>
      </c>
    </row>
    <row r="242" s="15" customFormat="1">
      <c r="A242" s="15"/>
      <c r="B242" s="252"/>
      <c r="C242" s="253"/>
      <c r="D242" s="232" t="s">
        <v>195</v>
      </c>
      <c r="E242" s="254" t="s">
        <v>1</v>
      </c>
      <c r="F242" s="255" t="s">
        <v>218</v>
      </c>
      <c r="G242" s="253"/>
      <c r="H242" s="256">
        <v>978.30499999999995</v>
      </c>
      <c r="I242" s="257"/>
      <c r="J242" s="253"/>
      <c r="K242" s="253"/>
      <c r="L242" s="258"/>
      <c r="M242" s="259"/>
      <c r="N242" s="260"/>
      <c r="O242" s="260"/>
      <c r="P242" s="260"/>
      <c r="Q242" s="260"/>
      <c r="R242" s="260"/>
      <c r="S242" s="260"/>
      <c r="T242" s="261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2" t="s">
        <v>195</v>
      </c>
      <c r="AU242" s="262" t="s">
        <v>81</v>
      </c>
      <c r="AV242" s="15" t="s">
        <v>157</v>
      </c>
      <c r="AW242" s="15" t="s">
        <v>30</v>
      </c>
      <c r="AX242" s="15" t="s">
        <v>81</v>
      </c>
      <c r="AY242" s="262" t="s">
        <v>152</v>
      </c>
    </row>
    <row r="243" s="2" customFormat="1" ht="37.8" customHeight="1">
      <c r="A243" s="39"/>
      <c r="B243" s="40"/>
      <c r="C243" s="217" t="s">
        <v>244</v>
      </c>
      <c r="D243" s="217" t="s">
        <v>153</v>
      </c>
      <c r="E243" s="218" t="s">
        <v>1293</v>
      </c>
      <c r="F243" s="219" t="s">
        <v>1294</v>
      </c>
      <c r="G243" s="220" t="s">
        <v>175</v>
      </c>
      <c r="H243" s="221">
        <v>129.34</v>
      </c>
      <c r="I243" s="222"/>
      <c r="J243" s="223">
        <f>ROUND(I243*H243,2)</f>
        <v>0</v>
      </c>
      <c r="K243" s="219" t="s">
        <v>1</v>
      </c>
      <c r="L243" s="45"/>
      <c r="M243" s="224" t="s">
        <v>1</v>
      </c>
      <c r="N243" s="225" t="s">
        <v>38</v>
      </c>
      <c r="O243" s="92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8" t="s">
        <v>157</v>
      </c>
      <c r="AT243" s="228" t="s">
        <v>153</v>
      </c>
      <c r="AU243" s="228" t="s">
        <v>81</v>
      </c>
      <c r="AY243" s="18" t="s">
        <v>152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8" t="s">
        <v>81</v>
      </c>
      <c r="BK243" s="229">
        <f>ROUND(I243*H243,2)</f>
        <v>0</v>
      </c>
      <c r="BL243" s="18" t="s">
        <v>157</v>
      </c>
      <c r="BM243" s="228" t="s">
        <v>1295</v>
      </c>
    </row>
    <row r="244" s="13" customFormat="1">
      <c r="A244" s="13"/>
      <c r="B244" s="230"/>
      <c r="C244" s="231"/>
      <c r="D244" s="232" t="s">
        <v>195</v>
      </c>
      <c r="E244" s="233" t="s">
        <v>1</v>
      </c>
      <c r="F244" s="234" t="s">
        <v>1262</v>
      </c>
      <c r="G244" s="231"/>
      <c r="H244" s="233" t="s">
        <v>1</v>
      </c>
      <c r="I244" s="235"/>
      <c r="J244" s="231"/>
      <c r="K244" s="231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195</v>
      </c>
      <c r="AU244" s="240" t="s">
        <v>81</v>
      </c>
      <c r="AV244" s="13" t="s">
        <v>81</v>
      </c>
      <c r="AW244" s="13" t="s">
        <v>30</v>
      </c>
      <c r="AX244" s="13" t="s">
        <v>73</v>
      </c>
      <c r="AY244" s="240" t="s">
        <v>152</v>
      </c>
    </row>
    <row r="245" s="13" customFormat="1">
      <c r="A245" s="13"/>
      <c r="B245" s="230"/>
      <c r="C245" s="231"/>
      <c r="D245" s="232" t="s">
        <v>195</v>
      </c>
      <c r="E245" s="233" t="s">
        <v>1</v>
      </c>
      <c r="F245" s="234" t="s">
        <v>1296</v>
      </c>
      <c r="G245" s="231"/>
      <c r="H245" s="233" t="s">
        <v>1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195</v>
      </c>
      <c r="AU245" s="240" t="s">
        <v>81</v>
      </c>
      <c r="AV245" s="13" t="s">
        <v>81</v>
      </c>
      <c r="AW245" s="13" t="s">
        <v>30</v>
      </c>
      <c r="AX245" s="13" t="s">
        <v>73</v>
      </c>
      <c r="AY245" s="240" t="s">
        <v>152</v>
      </c>
    </row>
    <row r="246" s="14" customFormat="1">
      <c r="A246" s="14"/>
      <c r="B246" s="241"/>
      <c r="C246" s="242"/>
      <c r="D246" s="232" t="s">
        <v>195</v>
      </c>
      <c r="E246" s="243" t="s">
        <v>1</v>
      </c>
      <c r="F246" s="244" t="s">
        <v>1297</v>
      </c>
      <c r="G246" s="242"/>
      <c r="H246" s="245">
        <v>33.768999999999998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1" t="s">
        <v>195</v>
      </c>
      <c r="AU246" s="251" t="s">
        <v>81</v>
      </c>
      <c r="AV246" s="14" t="s">
        <v>83</v>
      </c>
      <c r="AW246" s="14" t="s">
        <v>30</v>
      </c>
      <c r="AX246" s="14" t="s">
        <v>73</v>
      </c>
      <c r="AY246" s="251" t="s">
        <v>152</v>
      </c>
    </row>
    <row r="247" s="16" customFormat="1">
      <c r="A247" s="16"/>
      <c r="B247" s="271"/>
      <c r="C247" s="272"/>
      <c r="D247" s="232" t="s">
        <v>195</v>
      </c>
      <c r="E247" s="273" t="s">
        <v>1</v>
      </c>
      <c r="F247" s="274" t="s">
        <v>1063</v>
      </c>
      <c r="G247" s="272"/>
      <c r="H247" s="275">
        <v>33.768999999999998</v>
      </c>
      <c r="I247" s="276"/>
      <c r="J247" s="272"/>
      <c r="K247" s="272"/>
      <c r="L247" s="277"/>
      <c r="M247" s="278"/>
      <c r="N247" s="279"/>
      <c r="O247" s="279"/>
      <c r="P247" s="279"/>
      <c r="Q247" s="279"/>
      <c r="R247" s="279"/>
      <c r="S247" s="279"/>
      <c r="T247" s="280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81" t="s">
        <v>195</v>
      </c>
      <c r="AU247" s="281" t="s">
        <v>81</v>
      </c>
      <c r="AV247" s="16" t="s">
        <v>161</v>
      </c>
      <c r="AW247" s="16" t="s">
        <v>30</v>
      </c>
      <c r="AX247" s="16" t="s">
        <v>73</v>
      </c>
      <c r="AY247" s="281" t="s">
        <v>152</v>
      </c>
    </row>
    <row r="248" s="13" customFormat="1">
      <c r="A248" s="13"/>
      <c r="B248" s="230"/>
      <c r="C248" s="231"/>
      <c r="D248" s="232" t="s">
        <v>195</v>
      </c>
      <c r="E248" s="233" t="s">
        <v>1</v>
      </c>
      <c r="F248" s="234" t="s">
        <v>1262</v>
      </c>
      <c r="G248" s="231"/>
      <c r="H248" s="233" t="s">
        <v>1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0" t="s">
        <v>195</v>
      </c>
      <c r="AU248" s="240" t="s">
        <v>81</v>
      </c>
      <c r="AV248" s="13" t="s">
        <v>81</v>
      </c>
      <c r="AW248" s="13" t="s">
        <v>30</v>
      </c>
      <c r="AX248" s="13" t="s">
        <v>73</v>
      </c>
      <c r="AY248" s="240" t="s">
        <v>152</v>
      </c>
    </row>
    <row r="249" s="13" customFormat="1">
      <c r="A249" s="13"/>
      <c r="B249" s="230"/>
      <c r="C249" s="231"/>
      <c r="D249" s="232" t="s">
        <v>195</v>
      </c>
      <c r="E249" s="233" t="s">
        <v>1</v>
      </c>
      <c r="F249" s="234" t="s">
        <v>1263</v>
      </c>
      <c r="G249" s="231"/>
      <c r="H249" s="233" t="s">
        <v>1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0" t="s">
        <v>195</v>
      </c>
      <c r="AU249" s="240" t="s">
        <v>81</v>
      </c>
      <c r="AV249" s="13" t="s">
        <v>81</v>
      </c>
      <c r="AW249" s="13" t="s">
        <v>30</v>
      </c>
      <c r="AX249" s="13" t="s">
        <v>73</v>
      </c>
      <c r="AY249" s="240" t="s">
        <v>152</v>
      </c>
    </row>
    <row r="250" s="14" customFormat="1">
      <c r="A250" s="14"/>
      <c r="B250" s="241"/>
      <c r="C250" s="242"/>
      <c r="D250" s="232" t="s">
        <v>195</v>
      </c>
      <c r="E250" s="243" t="s">
        <v>1</v>
      </c>
      <c r="F250" s="244" t="s">
        <v>1298</v>
      </c>
      <c r="G250" s="242"/>
      <c r="H250" s="245">
        <v>10.718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1" t="s">
        <v>195</v>
      </c>
      <c r="AU250" s="251" t="s">
        <v>81</v>
      </c>
      <c r="AV250" s="14" t="s">
        <v>83</v>
      </c>
      <c r="AW250" s="14" t="s">
        <v>30</v>
      </c>
      <c r="AX250" s="14" t="s">
        <v>73</v>
      </c>
      <c r="AY250" s="251" t="s">
        <v>152</v>
      </c>
    </row>
    <row r="251" s="14" customFormat="1">
      <c r="A251" s="14"/>
      <c r="B251" s="241"/>
      <c r="C251" s="242"/>
      <c r="D251" s="232" t="s">
        <v>195</v>
      </c>
      <c r="E251" s="243" t="s">
        <v>1</v>
      </c>
      <c r="F251" s="244" t="s">
        <v>1299</v>
      </c>
      <c r="G251" s="242"/>
      <c r="H251" s="245">
        <v>6.9000000000000004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1" t="s">
        <v>195</v>
      </c>
      <c r="AU251" s="251" t="s">
        <v>81</v>
      </c>
      <c r="AV251" s="14" t="s">
        <v>83</v>
      </c>
      <c r="AW251" s="14" t="s">
        <v>30</v>
      </c>
      <c r="AX251" s="14" t="s">
        <v>73</v>
      </c>
      <c r="AY251" s="251" t="s">
        <v>152</v>
      </c>
    </row>
    <row r="252" s="14" customFormat="1">
      <c r="A252" s="14"/>
      <c r="B252" s="241"/>
      <c r="C252" s="242"/>
      <c r="D252" s="232" t="s">
        <v>195</v>
      </c>
      <c r="E252" s="243" t="s">
        <v>1</v>
      </c>
      <c r="F252" s="244" t="s">
        <v>1300</v>
      </c>
      <c r="G252" s="242"/>
      <c r="H252" s="245">
        <v>-3.2400000000000002</v>
      </c>
      <c r="I252" s="246"/>
      <c r="J252" s="242"/>
      <c r="K252" s="242"/>
      <c r="L252" s="247"/>
      <c r="M252" s="248"/>
      <c r="N252" s="249"/>
      <c r="O252" s="249"/>
      <c r="P252" s="249"/>
      <c r="Q252" s="249"/>
      <c r="R252" s="249"/>
      <c r="S252" s="249"/>
      <c r="T252" s="25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1" t="s">
        <v>195</v>
      </c>
      <c r="AU252" s="251" t="s">
        <v>81</v>
      </c>
      <c r="AV252" s="14" t="s">
        <v>83</v>
      </c>
      <c r="AW252" s="14" t="s">
        <v>30</v>
      </c>
      <c r="AX252" s="14" t="s">
        <v>73</v>
      </c>
      <c r="AY252" s="251" t="s">
        <v>152</v>
      </c>
    </row>
    <row r="253" s="13" customFormat="1">
      <c r="A253" s="13"/>
      <c r="B253" s="230"/>
      <c r="C253" s="231"/>
      <c r="D253" s="232" t="s">
        <v>195</v>
      </c>
      <c r="E253" s="233" t="s">
        <v>1</v>
      </c>
      <c r="F253" s="234" t="s">
        <v>1266</v>
      </c>
      <c r="G253" s="231"/>
      <c r="H253" s="233" t="s">
        <v>1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0" t="s">
        <v>195</v>
      </c>
      <c r="AU253" s="240" t="s">
        <v>81</v>
      </c>
      <c r="AV253" s="13" t="s">
        <v>81</v>
      </c>
      <c r="AW253" s="13" t="s">
        <v>30</v>
      </c>
      <c r="AX253" s="13" t="s">
        <v>73</v>
      </c>
      <c r="AY253" s="240" t="s">
        <v>152</v>
      </c>
    </row>
    <row r="254" s="14" customFormat="1">
      <c r="A254" s="14"/>
      <c r="B254" s="241"/>
      <c r="C254" s="242"/>
      <c r="D254" s="232" t="s">
        <v>195</v>
      </c>
      <c r="E254" s="243" t="s">
        <v>1</v>
      </c>
      <c r="F254" s="244" t="s">
        <v>1301</v>
      </c>
      <c r="G254" s="242"/>
      <c r="H254" s="245">
        <v>16.314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1" t="s">
        <v>195</v>
      </c>
      <c r="AU254" s="251" t="s">
        <v>81</v>
      </c>
      <c r="AV254" s="14" t="s">
        <v>83</v>
      </c>
      <c r="AW254" s="14" t="s">
        <v>30</v>
      </c>
      <c r="AX254" s="14" t="s">
        <v>73</v>
      </c>
      <c r="AY254" s="251" t="s">
        <v>152</v>
      </c>
    </row>
    <row r="255" s="14" customFormat="1">
      <c r="A255" s="14"/>
      <c r="B255" s="241"/>
      <c r="C255" s="242"/>
      <c r="D255" s="232" t="s">
        <v>195</v>
      </c>
      <c r="E255" s="243" t="s">
        <v>1</v>
      </c>
      <c r="F255" s="244" t="s">
        <v>1302</v>
      </c>
      <c r="G255" s="242"/>
      <c r="H255" s="245">
        <v>64.968999999999994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1" t="s">
        <v>195</v>
      </c>
      <c r="AU255" s="251" t="s">
        <v>81</v>
      </c>
      <c r="AV255" s="14" t="s">
        <v>83</v>
      </c>
      <c r="AW255" s="14" t="s">
        <v>30</v>
      </c>
      <c r="AX255" s="14" t="s">
        <v>73</v>
      </c>
      <c r="AY255" s="251" t="s">
        <v>152</v>
      </c>
    </row>
    <row r="256" s="14" customFormat="1">
      <c r="A256" s="14"/>
      <c r="B256" s="241"/>
      <c r="C256" s="242"/>
      <c r="D256" s="232" t="s">
        <v>195</v>
      </c>
      <c r="E256" s="243" t="s">
        <v>1</v>
      </c>
      <c r="F256" s="244" t="s">
        <v>1303</v>
      </c>
      <c r="G256" s="242"/>
      <c r="H256" s="245">
        <v>-9.7200000000000006</v>
      </c>
      <c r="I256" s="246"/>
      <c r="J256" s="242"/>
      <c r="K256" s="242"/>
      <c r="L256" s="247"/>
      <c r="M256" s="248"/>
      <c r="N256" s="249"/>
      <c r="O256" s="249"/>
      <c r="P256" s="249"/>
      <c r="Q256" s="249"/>
      <c r="R256" s="249"/>
      <c r="S256" s="249"/>
      <c r="T256" s="25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1" t="s">
        <v>195</v>
      </c>
      <c r="AU256" s="251" t="s">
        <v>81</v>
      </c>
      <c r="AV256" s="14" t="s">
        <v>83</v>
      </c>
      <c r="AW256" s="14" t="s">
        <v>30</v>
      </c>
      <c r="AX256" s="14" t="s">
        <v>73</v>
      </c>
      <c r="AY256" s="251" t="s">
        <v>152</v>
      </c>
    </row>
    <row r="257" s="13" customFormat="1">
      <c r="A257" s="13"/>
      <c r="B257" s="230"/>
      <c r="C257" s="231"/>
      <c r="D257" s="232" t="s">
        <v>195</v>
      </c>
      <c r="E257" s="233" t="s">
        <v>1</v>
      </c>
      <c r="F257" s="234" t="s">
        <v>1269</v>
      </c>
      <c r="G257" s="231"/>
      <c r="H257" s="233" t="s">
        <v>1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0" t="s">
        <v>195</v>
      </c>
      <c r="AU257" s="240" t="s">
        <v>81</v>
      </c>
      <c r="AV257" s="13" t="s">
        <v>81</v>
      </c>
      <c r="AW257" s="13" t="s">
        <v>30</v>
      </c>
      <c r="AX257" s="13" t="s">
        <v>73</v>
      </c>
      <c r="AY257" s="240" t="s">
        <v>152</v>
      </c>
    </row>
    <row r="258" s="14" customFormat="1">
      <c r="A258" s="14"/>
      <c r="B258" s="241"/>
      <c r="C258" s="242"/>
      <c r="D258" s="232" t="s">
        <v>195</v>
      </c>
      <c r="E258" s="243" t="s">
        <v>1</v>
      </c>
      <c r="F258" s="244" t="s">
        <v>1304</v>
      </c>
      <c r="G258" s="242"/>
      <c r="H258" s="245">
        <v>4.6349999999999998</v>
      </c>
      <c r="I258" s="246"/>
      <c r="J258" s="242"/>
      <c r="K258" s="242"/>
      <c r="L258" s="247"/>
      <c r="M258" s="248"/>
      <c r="N258" s="249"/>
      <c r="O258" s="249"/>
      <c r="P258" s="249"/>
      <c r="Q258" s="249"/>
      <c r="R258" s="249"/>
      <c r="S258" s="249"/>
      <c r="T258" s="25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1" t="s">
        <v>195</v>
      </c>
      <c r="AU258" s="251" t="s">
        <v>81</v>
      </c>
      <c r="AV258" s="14" t="s">
        <v>83</v>
      </c>
      <c r="AW258" s="14" t="s">
        <v>30</v>
      </c>
      <c r="AX258" s="14" t="s">
        <v>73</v>
      </c>
      <c r="AY258" s="251" t="s">
        <v>152</v>
      </c>
    </row>
    <row r="259" s="13" customFormat="1">
      <c r="A259" s="13"/>
      <c r="B259" s="230"/>
      <c r="C259" s="231"/>
      <c r="D259" s="232" t="s">
        <v>195</v>
      </c>
      <c r="E259" s="233" t="s">
        <v>1</v>
      </c>
      <c r="F259" s="234" t="s">
        <v>1271</v>
      </c>
      <c r="G259" s="231"/>
      <c r="H259" s="233" t="s">
        <v>1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0" t="s">
        <v>195</v>
      </c>
      <c r="AU259" s="240" t="s">
        <v>81</v>
      </c>
      <c r="AV259" s="13" t="s">
        <v>81</v>
      </c>
      <c r="AW259" s="13" t="s">
        <v>30</v>
      </c>
      <c r="AX259" s="13" t="s">
        <v>73</v>
      </c>
      <c r="AY259" s="240" t="s">
        <v>152</v>
      </c>
    </row>
    <row r="260" s="14" customFormat="1">
      <c r="A260" s="14"/>
      <c r="B260" s="241"/>
      <c r="C260" s="242"/>
      <c r="D260" s="232" t="s">
        <v>195</v>
      </c>
      <c r="E260" s="243" t="s">
        <v>1</v>
      </c>
      <c r="F260" s="244" t="s">
        <v>1305</v>
      </c>
      <c r="G260" s="242"/>
      <c r="H260" s="245">
        <v>4.9950000000000001</v>
      </c>
      <c r="I260" s="246"/>
      <c r="J260" s="242"/>
      <c r="K260" s="242"/>
      <c r="L260" s="247"/>
      <c r="M260" s="248"/>
      <c r="N260" s="249"/>
      <c r="O260" s="249"/>
      <c r="P260" s="249"/>
      <c r="Q260" s="249"/>
      <c r="R260" s="249"/>
      <c r="S260" s="249"/>
      <c r="T260" s="25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1" t="s">
        <v>195</v>
      </c>
      <c r="AU260" s="251" t="s">
        <v>81</v>
      </c>
      <c r="AV260" s="14" t="s">
        <v>83</v>
      </c>
      <c r="AW260" s="14" t="s">
        <v>30</v>
      </c>
      <c r="AX260" s="14" t="s">
        <v>73</v>
      </c>
      <c r="AY260" s="251" t="s">
        <v>152</v>
      </c>
    </row>
    <row r="261" s="16" customFormat="1">
      <c r="A261" s="16"/>
      <c r="B261" s="271"/>
      <c r="C261" s="272"/>
      <c r="D261" s="232" t="s">
        <v>195</v>
      </c>
      <c r="E261" s="273" t="s">
        <v>1</v>
      </c>
      <c r="F261" s="274" t="s">
        <v>1063</v>
      </c>
      <c r="G261" s="272"/>
      <c r="H261" s="275">
        <v>95.570999999999998</v>
      </c>
      <c r="I261" s="276"/>
      <c r="J261" s="272"/>
      <c r="K261" s="272"/>
      <c r="L261" s="277"/>
      <c r="M261" s="278"/>
      <c r="N261" s="279"/>
      <c r="O261" s="279"/>
      <c r="P261" s="279"/>
      <c r="Q261" s="279"/>
      <c r="R261" s="279"/>
      <c r="S261" s="279"/>
      <c r="T261" s="280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81" t="s">
        <v>195</v>
      </c>
      <c r="AU261" s="281" t="s">
        <v>81</v>
      </c>
      <c r="AV261" s="16" t="s">
        <v>161</v>
      </c>
      <c r="AW261" s="16" t="s">
        <v>30</v>
      </c>
      <c r="AX261" s="16" t="s">
        <v>73</v>
      </c>
      <c r="AY261" s="281" t="s">
        <v>152</v>
      </c>
    </row>
    <row r="262" s="15" customFormat="1">
      <c r="A262" s="15"/>
      <c r="B262" s="252"/>
      <c r="C262" s="253"/>
      <c r="D262" s="232" t="s">
        <v>195</v>
      </c>
      <c r="E262" s="254" t="s">
        <v>1</v>
      </c>
      <c r="F262" s="255" t="s">
        <v>218</v>
      </c>
      <c r="G262" s="253"/>
      <c r="H262" s="256">
        <v>129.34</v>
      </c>
      <c r="I262" s="257"/>
      <c r="J262" s="253"/>
      <c r="K262" s="253"/>
      <c r="L262" s="258"/>
      <c r="M262" s="259"/>
      <c r="N262" s="260"/>
      <c r="O262" s="260"/>
      <c r="P262" s="260"/>
      <c r="Q262" s="260"/>
      <c r="R262" s="260"/>
      <c r="S262" s="260"/>
      <c r="T262" s="261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2" t="s">
        <v>195</v>
      </c>
      <c r="AU262" s="262" t="s">
        <v>81</v>
      </c>
      <c r="AV262" s="15" t="s">
        <v>157</v>
      </c>
      <c r="AW262" s="15" t="s">
        <v>30</v>
      </c>
      <c r="AX262" s="15" t="s">
        <v>81</v>
      </c>
      <c r="AY262" s="262" t="s">
        <v>152</v>
      </c>
    </row>
    <row r="263" s="2" customFormat="1" ht="37.8" customHeight="1">
      <c r="A263" s="39"/>
      <c r="B263" s="40"/>
      <c r="C263" s="217" t="s">
        <v>306</v>
      </c>
      <c r="D263" s="217" t="s">
        <v>153</v>
      </c>
      <c r="E263" s="218" t="s">
        <v>296</v>
      </c>
      <c r="F263" s="219" t="s">
        <v>1306</v>
      </c>
      <c r="G263" s="220" t="s">
        <v>175</v>
      </c>
      <c r="H263" s="221">
        <v>33.768999999999998</v>
      </c>
      <c r="I263" s="222"/>
      <c r="J263" s="223">
        <f>ROUND(I263*H263,2)</f>
        <v>0</v>
      </c>
      <c r="K263" s="219" t="s">
        <v>1</v>
      </c>
      <c r="L263" s="45"/>
      <c r="M263" s="224" t="s">
        <v>1</v>
      </c>
      <c r="N263" s="225" t="s">
        <v>38</v>
      </c>
      <c r="O263" s="92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8" t="s">
        <v>157</v>
      </c>
      <c r="AT263" s="228" t="s">
        <v>153</v>
      </c>
      <c r="AU263" s="228" t="s">
        <v>81</v>
      </c>
      <c r="AY263" s="18" t="s">
        <v>152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8" t="s">
        <v>81</v>
      </c>
      <c r="BK263" s="229">
        <f>ROUND(I263*H263,2)</f>
        <v>0</v>
      </c>
      <c r="BL263" s="18" t="s">
        <v>157</v>
      </c>
      <c r="BM263" s="228" t="s">
        <v>1307</v>
      </c>
    </row>
    <row r="264" s="13" customFormat="1">
      <c r="A264" s="13"/>
      <c r="B264" s="230"/>
      <c r="C264" s="231"/>
      <c r="D264" s="232" t="s">
        <v>195</v>
      </c>
      <c r="E264" s="233" t="s">
        <v>1</v>
      </c>
      <c r="F264" s="234" t="s">
        <v>1262</v>
      </c>
      <c r="G264" s="231"/>
      <c r="H264" s="233" t="s">
        <v>1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0" t="s">
        <v>195</v>
      </c>
      <c r="AU264" s="240" t="s">
        <v>81</v>
      </c>
      <c r="AV264" s="13" t="s">
        <v>81</v>
      </c>
      <c r="AW264" s="13" t="s">
        <v>30</v>
      </c>
      <c r="AX264" s="13" t="s">
        <v>73</v>
      </c>
      <c r="AY264" s="240" t="s">
        <v>152</v>
      </c>
    </row>
    <row r="265" s="13" customFormat="1">
      <c r="A265" s="13"/>
      <c r="B265" s="230"/>
      <c r="C265" s="231"/>
      <c r="D265" s="232" t="s">
        <v>195</v>
      </c>
      <c r="E265" s="233" t="s">
        <v>1</v>
      </c>
      <c r="F265" s="234" t="s">
        <v>1296</v>
      </c>
      <c r="G265" s="231"/>
      <c r="H265" s="233" t="s">
        <v>1</v>
      </c>
      <c r="I265" s="235"/>
      <c r="J265" s="231"/>
      <c r="K265" s="231"/>
      <c r="L265" s="236"/>
      <c r="M265" s="237"/>
      <c r="N265" s="238"/>
      <c r="O265" s="238"/>
      <c r="P265" s="238"/>
      <c r="Q265" s="238"/>
      <c r="R265" s="238"/>
      <c r="S265" s="238"/>
      <c r="T265" s="23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0" t="s">
        <v>195</v>
      </c>
      <c r="AU265" s="240" t="s">
        <v>81</v>
      </c>
      <c r="AV265" s="13" t="s">
        <v>81</v>
      </c>
      <c r="AW265" s="13" t="s">
        <v>30</v>
      </c>
      <c r="AX265" s="13" t="s">
        <v>73</v>
      </c>
      <c r="AY265" s="240" t="s">
        <v>152</v>
      </c>
    </row>
    <row r="266" s="14" customFormat="1">
      <c r="A266" s="14"/>
      <c r="B266" s="241"/>
      <c r="C266" s="242"/>
      <c r="D266" s="232" t="s">
        <v>195</v>
      </c>
      <c r="E266" s="243" t="s">
        <v>1</v>
      </c>
      <c r="F266" s="244" t="s">
        <v>1297</v>
      </c>
      <c r="G266" s="242"/>
      <c r="H266" s="245">
        <v>33.768999999999998</v>
      </c>
      <c r="I266" s="246"/>
      <c r="J266" s="242"/>
      <c r="K266" s="242"/>
      <c r="L266" s="247"/>
      <c r="M266" s="248"/>
      <c r="N266" s="249"/>
      <c r="O266" s="249"/>
      <c r="P266" s="249"/>
      <c r="Q266" s="249"/>
      <c r="R266" s="249"/>
      <c r="S266" s="249"/>
      <c r="T266" s="25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1" t="s">
        <v>195</v>
      </c>
      <c r="AU266" s="251" t="s">
        <v>81</v>
      </c>
      <c r="AV266" s="14" t="s">
        <v>83</v>
      </c>
      <c r="AW266" s="14" t="s">
        <v>30</v>
      </c>
      <c r="AX266" s="14" t="s">
        <v>73</v>
      </c>
      <c r="AY266" s="251" t="s">
        <v>152</v>
      </c>
    </row>
    <row r="267" s="15" customFormat="1">
      <c r="A267" s="15"/>
      <c r="B267" s="252"/>
      <c r="C267" s="253"/>
      <c r="D267" s="232" t="s">
        <v>195</v>
      </c>
      <c r="E267" s="254" t="s">
        <v>1</v>
      </c>
      <c r="F267" s="255" t="s">
        <v>218</v>
      </c>
      <c r="G267" s="253"/>
      <c r="H267" s="256">
        <v>33.768999999999998</v>
      </c>
      <c r="I267" s="257"/>
      <c r="J267" s="253"/>
      <c r="K267" s="253"/>
      <c r="L267" s="258"/>
      <c r="M267" s="259"/>
      <c r="N267" s="260"/>
      <c r="O267" s="260"/>
      <c r="P267" s="260"/>
      <c r="Q267" s="260"/>
      <c r="R267" s="260"/>
      <c r="S267" s="260"/>
      <c r="T267" s="261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2" t="s">
        <v>195</v>
      </c>
      <c r="AU267" s="262" t="s">
        <v>81</v>
      </c>
      <c r="AV267" s="15" t="s">
        <v>157</v>
      </c>
      <c r="AW267" s="15" t="s">
        <v>30</v>
      </c>
      <c r="AX267" s="15" t="s">
        <v>81</v>
      </c>
      <c r="AY267" s="262" t="s">
        <v>152</v>
      </c>
    </row>
    <row r="268" s="2" customFormat="1" ht="62.7" customHeight="1">
      <c r="A268" s="39"/>
      <c r="B268" s="40"/>
      <c r="C268" s="217" t="s">
        <v>318</v>
      </c>
      <c r="D268" s="217" t="s">
        <v>153</v>
      </c>
      <c r="E268" s="218" t="s">
        <v>1006</v>
      </c>
      <c r="F268" s="219" t="s">
        <v>1308</v>
      </c>
      <c r="G268" s="220" t="s">
        <v>181</v>
      </c>
      <c r="H268" s="221">
        <v>625.60000000000002</v>
      </c>
      <c r="I268" s="222"/>
      <c r="J268" s="223">
        <f>ROUND(I268*H268,2)</f>
        <v>0</v>
      </c>
      <c r="K268" s="219" t="s">
        <v>1</v>
      </c>
      <c r="L268" s="45"/>
      <c r="M268" s="224" t="s">
        <v>1</v>
      </c>
      <c r="N268" s="225" t="s">
        <v>38</v>
      </c>
      <c r="O268" s="92"/>
      <c r="P268" s="226">
        <f>O268*H268</f>
        <v>0</v>
      </c>
      <c r="Q268" s="226">
        <v>0</v>
      </c>
      <c r="R268" s="226">
        <f>Q268*H268</f>
        <v>0</v>
      </c>
      <c r="S268" s="226">
        <v>0</v>
      </c>
      <c r="T268" s="22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8" t="s">
        <v>157</v>
      </c>
      <c r="AT268" s="228" t="s">
        <v>153</v>
      </c>
      <c r="AU268" s="228" t="s">
        <v>81</v>
      </c>
      <c r="AY268" s="18" t="s">
        <v>152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8" t="s">
        <v>81</v>
      </c>
      <c r="BK268" s="229">
        <f>ROUND(I268*H268,2)</f>
        <v>0</v>
      </c>
      <c r="BL268" s="18" t="s">
        <v>157</v>
      </c>
      <c r="BM268" s="228" t="s">
        <v>327</v>
      </c>
    </row>
    <row r="269" s="13" customFormat="1">
      <c r="A269" s="13"/>
      <c r="B269" s="230"/>
      <c r="C269" s="231"/>
      <c r="D269" s="232" t="s">
        <v>195</v>
      </c>
      <c r="E269" s="233" t="s">
        <v>1</v>
      </c>
      <c r="F269" s="234" t="s">
        <v>1262</v>
      </c>
      <c r="G269" s="231"/>
      <c r="H269" s="233" t="s">
        <v>1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0" t="s">
        <v>195</v>
      </c>
      <c r="AU269" s="240" t="s">
        <v>81</v>
      </c>
      <c r="AV269" s="13" t="s">
        <v>81</v>
      </c>
      <c r="AW269" s="13" t="s">
        <v>30</v>
      </c>
      <c r="AX269" s="13" t="s">
        <v>73</v>
      </c>
      <c r="AY269" s="240" t="s">
        <v>152</v>
      </c>
    </row>
    <row r="270" s="13" customFormat="1">
      <c r="A270" s="13"/>
      <c r="B270" s="230"/>
      <c r="C270" s="231"/>
      <c r="D270" s="232" t="s">
        <v>195</v>
      </c>
      <c r="E270" s="233" t="s">
        <v>1</v>
      </c>
      <c r="F270" s="234" t="s">
        <v>1263</v>
      </c>
      <c r="G270" s="231"/>
      <c r="H270" s="233" t="s">
        <v>1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0" t="s">
        <v>195</v>
      </c>
      <c r="AU270" s="240" t="s">
        <v>81</v>
      </c>
      <c r="AV270" s="13" t="s">
        <v>81</v>
      </c>
      <c r="AW270" s="13" t="s">
        <v>30</v>
      </c>
      <c r="AX270" s="13" t="s">
        <v>73</v>
      </c>
      <c r="AY270" s="240" t="s">
        <v>152</v>
      </c>
    </row>
    <row r="271" s="14" customFormat="1">
      <c r="A271" s="14"/>
      <c r="B271" s="241"/>
      <c r="C271" s="242"/>
      <c r="D271" s="232" t="s">
        <v>195</v>
      </c>
      <c r="E271" s="243" t="s">
        <v>1</v>
      </c>
      <c r="F271" s="244" t="s">
        <v>1309</v>
      </c>
      <c r="G271" s="242"/>
      <c r="H271" s="245">
        <v>158.80000000000001</v>
      </c>
      <c r="I271" s="246"/>
      <c r="J271" s="242"/>
      <c r="K271" s="242"/>
      <c r="L271" s="247"/>
      <c r="M271" s="248"/>
      <c r="N271" s="249"/>
      <c r="O271" s="249"/>
      <c r="P271" s="249"/>
      <c r="Q271" s="249"/>
      <c r="R271" s="249"/>
      <c r="S271" s="249"/>
      <c r="T271" s="25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1" t="s">
        <v>195</v>
      </c>
      <c r="AU271" s="251" t="s">
        <v>81</v>
      </c>
      <c r="AV271" s="14" t="s">
        <v>83</v>
      </c>
      <c r="AW271" s="14" t="s">
        <v>30</v>
      </c>
      <c r="AX271" s="14" t="s">
        <v>73</v>
      </c>
      <c r="AY271" s="251" t="s">
        <v>152</v>
      </c>
    </row>
    <row r="272" s="13" customFormat="1">
      <c r="A272" s="13"/>
      <c r="B272" s="230"/>
      <c r="C272" s="231"/>
      <c r="D272" s="232" t="s">
        <v>195</v>
      </c>
      <c r="E272" s="233" t="s">
        <v>1</v>
      </c>
      <c r="F272" s="234" t="s">
        <v>1266</v>
      </c>
      <c r="G272" s="231"/>
      <c r="H272" s="233" t="s">
        <v>1</v>
      </c>
      <c r="I272" s="235"/>
      <c r="J272" s="231"/>
      <c r="K272" s="231"/>
      <c r="L272" s="236"/>
      <c r="M272" s="237"/>
      <c r="N272" s="238"/>
      <c r="O272" s="238"/>
      <c r="P272" s="238"/>
      <c r="Q272" s="238"/>
      <c r="R272" s="238"/>
      <c r="S272" s="238"/>
      <c r="T272" s="23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0" t="s">
        <v>195</v>
      </c>
      <c r="AU272" s="240" t="s">
        <v>81</v>
      </c>
      <c r="AV272" s="13" t="s">
        <v>81</v>
      </c>
      <c r="AW272" s="13" t="s">
        <v>30</v>
      </c>
      <c r="AX272" s="13" t="s">
        <v>73</v>
      </c>
      <c r="AY272" s="240" t="s">
        <v>152</v>
      </c>
    </row>
    <row r="273" s="14" customFormat="1">
      <c r="A273" s="14"/>
      <c r="B273" s="241"/>
      <c r="C273" s="242"/>
      <c r="D273" s="232" t="s">
        <v>195</v>
      </c>
      <c r="E273" s="243" t="s">
        <v>1</v>
      </c>
      <c r="F273" s="244" t="s">
        <v>1310</v>
      </c>
      <c r="G273" s="242"/>
      <c r="H273" s="245">
        <v>340.19999999999999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1" t="s">
        <v>195</v>
      </c>
      <c r="AU273" s="251" t="s">
        <v>81</v>
      </c>
      <c r="AV273" s="14" t="s">
        <v>83</v>
      </c>
      <c r="AW273" s="14" t="s">
        <v>30</v>
      </c>
      <c r="AX273" s="14" t="s">
        <v>73</v>
      </c>
      <c r="AY273" s="251" t="s">
        <v>152</v>
      </c>
    </row>
    <row r="274" s="14" customFormat="1">
      <c r="A274" s="14"/>
      <c r="B274" s="241"/>
      <c r="C274" s="242"/>
      <c r="D274" s="232" t="s">
        <v>195</v>
      </c>
      <c r="E274" s="243" t="s">
        <v>1</v>
      </c>
      <c r="F274" s="244" t="s">
        <v>1311</v>
      </c>
      <c r="G274" s="242"/>
      <c r="H274" s="245">
        <v>32.399999999999999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1" t="s">
        <v>195</v>
      </c>
      <c r="AU274" s="251" t="s">
        <v>81</v>
      </c>
      <c r="AV274" s="14" t="s">
        <v>83</v>
      </c>
      <c r="AW274" s="14" t="s">
        <v>30</v>
      </c>
      <c r="AX274" s="14" t="s">
        <v>73</v>
      </c>
      <c r="AY274" s="251" t="s">
        <v>152</v>
      </c>
    </row>
    <row r="275" s="13" customFormat="1">
      <c r="A275" s="13"/>
      <c r="B275" s="230"/>
      <c r="C275" s="231"/>
      <c r="D275" s="232" t="s">
        <v>195</v>
      </c>
      <c r="E275" s="233" t="s">
        <v>1</v>
      </c>
      <c r="F275" s="234" t="s">
        <v>1269</v>
      </c>
      <c r="G275" s="231"/>
      <c r="H275" s="233" t="s">
        <v>1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0" t="s">
        <v>195</v>
      </c>
      <c r="AU275" s="240" t="s">
        <v>81</v>
      </c>
      <c r="AV275" s="13" t="s">
        <v>81</v>
      </c>
      <c r="AW275" s="13" t="s">
        <v>30</v>
      </c>
      <c r="AX275" s="13" t="s">
        <v>73</v>
      </c>
      <c r="AY275" s="240" t="s">
        <v>152</v>
      </c>
    </row>
    <row r="276" s="14" customFormat="1">
      <c r="A276" s="14"/>
      <c r="B276" s="241"/>
      <c r="C276" s="242"/>
      <c r="D276" s="232" t="s">
        <v>195</v>
      </c>
      <c r="E276" s="243" t="s">
        <v>1</v>
      </c>
      <c r="F276" s="244" t="s">
        <v>1312</v>
      </c>
      <c r="G276" s="242"/>
      <c r="H276" s="245">
        <v>56.399999999999999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1" t="s">
        <v>195</v>
      </c>
      <c r="AU276" s="251" t="s">
        <v>81</v>
      </c>
      <c r="AV276" s="14" t="s">
        <v>83</v>
      </c>
      <c r="AW276" s="14" t="s">
        <v>30</v>
      </c>
      <c r="AX276" s="14" t="s">
        <v>73</v>
      </c>
      <c r="AY276" s="251" t="s">
        <v>152</v>
      </c>
    </row>
    <row r="277" s="13" customFormat="1">
      <c r="A277" s="13"/>
      <c r="B277" s="230"/>
      <c r="C277" s="231"/>
      <c r="D277" s="232" t="s">
        <v>195</v>
      </c>
      <c r="E277" s="233" t="s">
        <v>1</v>
      </c>
      <c r="F277" s="234" t="s">
        <v>1271</v>
      </c>
      <c r="G277" s="231"/>
      <c r="H277" s="233" t="s">
        <v>1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0" t="s">
        <v>195</v>
      </c>
      <c r="AU277" s="240" t="s">
        <v>81</v>
      </c>
      <c r="AV277" s="13" t="s">
        <v>81</v>
      </c>
      <c r="AW277" s="13" t="s">
        <v>30</v>
      </c>
      <c r="AX277" s="13" t="s">
        <v>73</v>
      </c>
      <c r="AY277" s="240" t="s">
        <v>152</v>
      </c>
    </row>
    <row r="278" s="14" customFormat="1">
      <c r="A278" s="14"/>
      <c r="B278" s="241"/>
      <c r="C278" s="242"/>
      <c r="D278" s="232" t="s">
        <v>195</v>
      </c>
      <c r="E278" s="243" t="s">
        <v>1</v>
      </c>
      <c r="F278" s="244" t="s">
        <v>1313</v>
      </c>
      <c r="G278" s="242"/>
      <c r="H278" s="245">
        <v>37.799999999999997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1" t="s">
        <v>195</v>
      </c>
      <c r="AU278" s="251" t="s">
        <v>81</v>
      </c>
      <c r="AV278" s="14" t="s">
        <v>83</v>
      </c>
      <c r="AW278" s="14" t="s">
        <v>30</v>
      </c>
      <c r="AX278" s="14" t="s">
        <v>73</v>
      </c>
      <c r="AY278" s="251" t="s">
        <v>152</v>
      </c>
    </row>
    <row r="279" s="15" customFormat="1">
      <c r="A279" s="15"/>
      <c r="B279" s="252"/>
      <c r="C279" s="253"/>
      <c r="D279" s="232" t="s">
        <v>195</v>
      </c>
      <c r="E279" s="254" t="s">
        <v>1</v>
      </c>
      <c r="F279" s="255" t="s">
        <v>218</v>
      </c>
      <c r="G279" s="253"/>
      <c r="H279" s="256">
        <v>625.60000000000002</v>
      </c>
      <c r="I279" s="257"/>
      <c r="J279" s="253"/>
      <c r="K279" s="253"/>
      <c r="L279" s="258"/>
      <c r="M279" s="259"/>
      <c r="N279" s="260"/>
      <c r="O279" s="260"/>
      <c r="P279" s="260"/>
      <c r="Q279" s="260"/>
      <c r="R279" s="260"/>
      <c r="S279" s="260"/>
      <c r="T279" s="261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2" t="s">
        <v>195</v>
      </c>
      <c r="AU279" s="262" t="s">
        <v>81</v>
      </c>
      <c r="AV279" s="15" t="s">
        <v>157</v>
      </c>
      <c r="AW279" s="15" t="s">
        <v>30</v>
      </c>
      <c r="AX279" s="15" t="s">
        <v>81</v>
      </c>
      <c r="AY279" s="262" t="s">
        <v>152</v>
      </c>
    </row>
    <row r="280" s="2" customFormat="1" ht="49.05" customHeight="1">
      <c r="A280" s="39"/>
      <c r="B280" s="40"/>
      <c r="C280" s="217" t="s">
        <v>323</v>
      </c>
      <c r="D280" s="217" t="s">
        <v>153</v>
      </c>
      <c r="E280" s="218" t="s">
        <v>319</v>
      </c>
      <c r="F280" s="219" t="s">
        <v>1314</v>
      </c>
      <c r="G280" s="220" t="s">
        <v>175</v>
      </c>
      <c r="H280" s="221">
        <v>1228.5450000000001</v>
      </c>
      <c r="I280" s="222"/>
      <c r="J280" s="223">
        <f>ROUND(I280*H280,2)</f>
        <v>0</v>
      </c>
      <c r="K280" s="219" t="s">
        <v>1</v>
      </c>
      <c r="L280" s="45"/>
      <c r="M280" s="224" t="s">
        <v>1</v>
      </c>
      <c r="N280" s="225" t="s">
        <v>38</v>
      </c>
      <c r="O280" s="92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8" t="s">
        <v>157</v>
      </c>
      <c r="AT280" s="228" t="s">
        <v>153</v>
      </c>
      <c r="AU280" s="228" t="s">
        <v>81</v>
      </c>
      <c r="AY280" s="18" t="s">
        <v>152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8" t="s">
        <v>81</v>
      </c>
      <c r="BK280" s="229">
        <f>ROUND(I280*H280,2)</f>
        <v>0</v>
      </c>
      <c r="BL280" s="18" t="s">
        <v>157</v>
      </c>
      <c r="BM280" s="228" t="s">
        <v>1315</v>
      </c>
    </row>
    <row r="281" s="14" customFormat="1">
      <c r="A281" s="14"/>
      <c r="B281" s="241"/>
      <c r="C281" s="242"/>
      <c r="D281" s="232" t="s">
        <v>195</v>
      </c>
      <c r="E281" s="243" t="s">
        <v>1</v>
      </c>
      <c r="F281" s="244" t="s">
        <v>1316</v>
      </c>
      <c r="G281" s="242"/>
      <c r="H281" s="245">
        <v>1228.5450000000001</v>
      </c>
      <c r="I281" s="246"/>
      <c r="J281" s="242"/>
      <c r="K281" s="242"/>
      <c r="L281" s="247"/>
      <c r="M281" s="248"/>
      <c r="N281" s="249"/>
      <c r="O281" s="249"/>
      <c r="P281" s="249"/>
      <c r="Q281" s="249"/>
      <c r="R281" s="249"/>
      <c r="S281" s="249"/>
      <c r="T281" s="25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1" t="s">
        <v>195</v>
      </c>
      <c r="AU281" s="251" t="s">
        <v>81</v>
      </c>
      <c r="AV281" s="14" t="s">
        <v>83</v>
      </c>
      <c r="AW281" s="14" t="s">
        <v>30</v>
      </c>
      <c r="AX281" s="14" t="s">
        <v>81</v>
      </c>
      <c r="AY281" s="251" t="s">
        <v>152</v>
      </c>
    </row>
    <row r="282" s="2" customFormat="1" ht="14.4" customHeight="1">
      <c r="A282" s="39"/>
      <c r="B282" s="40"/>
      <c r="C282" s="217" t="s">
        <v>327</v>
      </c>
      <c r="D282" s="217" t="s">
        <v>153</v>
      </c>
      <c r="E282" s="218" t="s">
        <v>324</v>
      </c>
      <c r="F282" s="219" t="s">
        <v>325</v>
      </c>
      <c r="G282" s="220" t="s">
        <v>175</v>
      </c>
      <c r="H282" s="221">
        <v>1228.5450000000001</v>
      </c>
      <c r="I282" s="222"/>
      <c r="J282" s="223">
        <f>ROUND(I282*H282,2)</f>
        <v>0</v>
      </c>
      <c r="K282" s="219" t="s">
        <v>1</v>
      </c>
      <c r="L282" s="45"/>
      <c r="M282" s="224" t="s">
        <v>1</v>
      </c>
      <c r="N282" s="225" t="s">
        <v>38</v>
      </c>
      <c r="O282" s="92"/>
      <c r="P282" s="226">
        <f>O282*H282</f>
        <v>0</v>
      </c>
      <c r="Q282" s="226">
        <v>0</v>
      </c>
      <c r="R282" s="226">
        <f>Q282*H282</f>
        <v>0</v>
      </c>
      <c r="S282" s="226">
        <v>0</v>
      </c>
      <c r="T282" s="227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8" t="s">
        <v>157</v>
      </c>
      <c r="AT282" s="228" t="s">
        <v>153</v>
      </c>
      <c r="AU282" s="228" t="s">
        <v>81</v>
      </c>
      <c r="AY282" s="18" t="s">
        <v>152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8" t="s">
        <v>81</v>
      </c>
      <c r="BK282" s="229">
        <f>ROUND(I282*H282,2)</f>
        <v>0</v>
      </c>
      <c r="BL282" s="18" t="s">
        <v>157</v>
      </c>
      <c r="BM282" s="228" t="s">
        <v>1317</v>
      </c>
    </row>
    <row r="283" s="2" customFormat="1" ht="14.4" customHeight="1">
      <c r="A283" s="39"/>
      <c r="B283" s="40"/>
      <c r="C283" s="217" t="s">
        <v>331</v>
      </c>
      <c r="D283" s="217" t="s">
        <v>153</v>
      </c>
      <c r="E283" s="218" t="s">
        <v>328</v>
      </c>
      <c r="F283" s="219" t="s">
        <v>329</v>
      </c>
      <c r="G283" s="220" t="s">
        <v>175</v>
      </c>
      <c r="H283" s="221">
        <v>1228.5450000000001</v>
      </c>
      <c r="I283" s="222"/>
      <c r="J283" s="223">
        <f>ROUND(I283*H283,2)</f>
        <v>0</v>
      </c>
      <c r="K283" s="219" t="s">
        <v>1</v>
      </c>
      <c r="L283" s="45"/>
      <c r="M283" s="224" t="s">
        <v>1</v>
      </c>
      <c r="N283" s="225" t="s">
        <v>38</v>
      </c>
      <c r="O283" s="92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8" t="s">
        <v>157</v>
      </c>
      <c r="AT283" s="228" t="s">
        <v>153</v>
      </c>
      <c r="AU283" s="228" t="s">
        <v>81</v>
      </c>
      <c r="AY283" s="18" t="s">
        <v>152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8" t="s">
        <v>81</v>
      </c>
      <c r="BK283" s="229">
        <f>ROUND(I283*H283,2)</f>
        <v>0</v>
      </c>
      <c r="BL283" s="18" t="s">
        <v>157</v>
      </c>
      <c r="BM283" s="228" t="s">
        <v>1318</v>
      </c>
    </row>
    <row r="284" s="2" customFormat="1" ht="24.15" customHeight="1">
      <c r="A284" s="39"/>
      <c r="B284" s="40"/>
      <c r="C284" s="217" t="s">
        <v>337</v>
      </c>
      <c r="D284" s="217" t="s">
        <v>153</v>
      </c>
      <c r="E284" s="218" t="s">
        <v>332</v>
      </c>
      <c r="F284" s="219" t="s">
        <v>333</v>
      </c>
      <c r="G284" s="220" t="s">
        <v>175</v>
      </c>
      <c r="H284" s="221">
        <v>95.570999999999998</v>
      </c>
      <c r="I284" s="222"/>
      <c r="J284" s="223">
        <f>ROUND(I284*H284,2)</f>
        <v>0</v>
      </c>
      <c r="K284" s="219" t="s">
        <v>160</v>
      </c>
      <c r="L284" s="45"/>
      <c r="M284" s="224" t="s">
        <v>1</v>
      </c>
      <c r="N284" s="225" t="s">
        <v>38</v>
      </c>
      <c r="O284" s="92"/>
      <c r="P284" s="226">
        <f>O284*H284</f>
        <v>0</v>
      </c>
      <c r="Q284" s="226">
        <v>0</v>
      </c>
      <c r="R284" s="226">
        <f>Q284*H284</f>
        <v>0</v>
      </c>
      <c r="S284" s="226">
        <v>0</v>
      </c>
      <c r="T284" s="227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8" t="s">
        <v>157</v>
      </c>
      <c r="AT284" s="228" t="s">
        <v>153</v>
      </c>
      <c r="AU284" s="228" t="s">
        <v>81</v>
      </c>
      <c r="AY284" s="18" t="s">
        <v>152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8" t="s">
        <v>81</v>
      </c>
      <c r="BK284" s="229">
        <f>ROUND(I284*H284,2)</f>
        <v>0</v>
      </c>
      <c r="BL284" s="18" t="s">
        <v>157</v>
      </c>
      <c r="BM284" s="228" t="s">
        <v>288</v>
      </c>
    </row>
    <row r="285" s="13" customFormat="1">
      <c r="A285" s="13"/>
      <c r="B285" s="230"/>
      <c r="C285" s="231"/>
      <c r="D285" s="232" t="s">
        <v>195</v>
      </c>
      <c r="E285" s="233" t="s">
        <v>1</v>
      </c>
      <c r="F285" s="234" t="s">
        <v>1262</v>
      </c>
      <c r="G285" s="231"/>
      <c r="H285" s="233" t="s">
        <v>1</v>
      </c>
      <c r="I285" s="235"/>
      <c r="J285" s="231"/>
      <c r="K285" s="231"/>
      <c r="L285" s="236"/>
      <c r="M285" s="237"/>
      <c r="N285" s="238"/>
      <c r="O285" s="238"/>
      <c r="P285" s="238"/>
      <c r="Q285" s="238"/>
      <c r="R285" s="238"/>
      <c r="S285" s="238"/>
      <c r="T285" s="23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0" t="s">
        <v>195</v>
      </c>
      <c r="AU285" s="240" t="s">
        <v>81</v>
      </c>
      <c r="AV285" s="13" t="s">
        <v>81</v>
      </c>
      <c r="AW285" s="13" t="s">
        <v>30</v>
      </c>
      <c r="AX285" s="13" t="s">
        <v>73</v>
      </c>
      <c r="AY285" s="240" t="s">
        <v>152</v>
      </c>
    </row>
    <row r="286" s="13" customFormat="1">
      <c r="A286" s="13"/>
      <c r="B286" s="230"/>
      <c r="C286" s="231"/>
      <c r="D286" s="232" t="s">
        <v>195</v>
      </c>
      <c r="E286" s="233" t="s">
        <v>1</v>
      </c>
      <c r="F286" s="234" t="s">
        <v>1263</v>
      </c>
      <c r="G286" s="231"/>
      <c r="H286" s="233" t="s">
        <v>1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0" t="s">
        <v>195</v>
      </c>
      <c r="AU286" s="240" t="s">
        <v>81</v>
      </c>
      <c r="AV286" s="13" t="s">
        <v>81</v>
      </c>
      <c r="AW286" s="13" t="s">
        <v>30</v>
      </c>
      <c r="AX286" s="13" t="s">
        <v>73</v>
      </c>
      <c r="AY286" s="240" t="s">
        <v>152</v>
      </c>
    </row>
    <row r="287" s="14" customFormat="1">
      <c r="A287" s="14"/>
      <c r="B287" s="241"/>
      <c r="C287" s="242"/>
      <c r="D287" s="232" t="s">
        <v>195</v>
      </c>
      <c r="E287" s="243" t="s">
        <v>1</v>
      </c>
      <c r="F287" s="244" t="s">
        <v>1298</v>
      </c>
      <c r="G287" s="242"/>
      <c r="H287" s="245">
        <v>10.718</v>
      </c>
      <c r="I287" s="246"/>
      <c r="J287" s="242"/>
      <c r="K287" s="242"/>
      <c r="L287" s="247"/>
      <c r="M287" s="248"/>
      <c r="N287" s="249"/>
      <c r="O287" s="249"/>
      <c r="P287" s="249"/>
      <c r="Q287" s="249"/>
      <c r="R287" s="249"/>
      <c r="S287" s="249"/>
      <c r="T287" s="25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1" t="s">
        <v>195</v>
      </c>
      <c r="AU287" s="251" t="s">
        <v>81</v>
      </c>
      <c r="AV287" s="14" t="s">
        <v>83</v>
      </c>
      <c r="AW287" s="14" t="s">
        <v>30</v>
      </c>
      <c r="AX287" s="14" t="s">
        <v>73</v>
      </c>
      <c r="AY287" s="251" t="s">
        <v>152</v>
      </c>
    </row>
    <row r="288" s="14" customFormat="1">
      <c r="A288" s="14"/>
      <c r="B288" s="241"/>
      <c r="C288" s="242"/>
      <c r="D288" s="232" t="s">
        <v>195</v>
      </c>
      <c r="E288" s="243" t="s">
        <v>1</v>
      </c>
      <c r="F288" s="244" t="s">
        <v>1299</v>
      </c>
      <c r="G288" s="242"/>
      <c r="H288" s="245">
        <v>6.9000000000000004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1" t="s">
        <v>195</v>
      </c>
      <c r="AU288" s="251" t="s">
        <v>81</v>
      </c>
      <c r="AV288" s="14" t="s">
        <v>83</v>
      </c>
      <c r="AW288" s="14" t="s">
        <v>30</v>
      </c>
      <c r="AX288" s="14" t="s">
        <v>73</v>
      </c>
      <c r="AY288" s="251" t="s">
        <v>152</v>
      </c>
    </row>
    <row r="289" s="14" customFormat="1">
      <c r="A289" s="14"/>
      <c r="B289" s="241"/>
      <c r="C289" s="242"/>
      <c r="D289" s="232" t="s">
        <v>195</v>
      </c>
      <c r="E289" s="243" t="s">
        <v>1</v>
      </c>
      <c r="F289" s="244" t="s">
        <v>1300</v>
      </c>
      <c r="G289" s="242"/>
      <c r="H289" s="245">
        <v>-3.2400000000000002</v>
      </c>
      <c r="I289" s="246"/>
      <c r="J289" s="242"/>
      <c r="K289" s="242"/>
      <c r="L289" s="247"/>
      <c r="M289" s="248"/>
      <c r="N289" s="249"/>
      <c r="O289" s="249"/>
      <c r="P289" s="249"/>
      <c r="Q289" s="249"/>
      <c r="R289" s="249"/>
      <c r="S289" s="249"/>
      <c r="T289" s="25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1" t="s">
        <v>195</v>
      </c>
      <c r="AU289" s="251" t="s">
        <v>81</v>
      </c>
      <c r="AV289" s="14" t="s">
        <v>83</v>
      </c>
      <c r="AW289" s="14" t="s">
        <v>30</v>
      </c>
      <c r="AX289" s="14" t="s">
        <v>73</v>
      </c>
      <c r="AY289" s="251" t="s">
        <v>152</v>
      </c>
    </row>
    <row r="290" s="13" customFormat="1">
      <c r="A290" s="13"/>
      <c r="B290" s="230"/>
      <c r="C290" s="231"/>
      <c r="D290" s="232" t="s">
        <v>195</v>
      </c>
      <c r="E290" s="233" t="s">
        <v>1</v>
      </c>
      <c r="F290" s="234" t="s">
        <v>1266</v>
      </c>
      <c r="G290" s="231"/>
      <c r="H290" s="233" t="s">
        <v>1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0" t="s">
        <v>195</v>
      </c>
      <c r="AU290" s="240" t="s">
        <v>81</v>
      </c>
      <c r="AV290" s="13" t="s">
        <v>81</v>
      </c>
      <c r="AW290" s="13" t="s">
        <v>30</v>
      </c>
      <c r="AX290" s="13" t="s">
        <v>73</v>
      </c>
      <c r="AY290" s="240" t="s">
        <v>152</v>
      </c>
    </row>
    <row r="291" s="14" customFormat="1">
      <c r="A291" s="14"/>
      <c r="B291" s="241"/>
      <c r="C291" s="242"/>
      <c r="D291" s="232" t="s">
        <v>195</v>
      </c>
      <c r="E291" s="243" t="s">
        <v>1</v>
      </c>
      <c r="F291" s="244" t="s">
        <v>1301</v>
      </c>
      <c r="G291" s="242"/>
      <c r="H291" s="245">
        <v>16.314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1" t="s">
        <v>195</v>
      </c>
      <c r="AU291" s="251" t="s">
        <v>81</v>
      </c>
      <c r="AV291" s="14" t="s">
        <v>83</v>
      </c>
      <c r="AW291" s="14" t="s">
        <v>30</v>
      </c>
      <c r="AX291" s="14" t="s">
        <v>73</v>
      </c>
      <c r="AY291" s="251" t="s">
        <v>152</v>
      </c>
    </row>
    <row r="292" s="14" customFormat="1">
      <c r="A292" s="14"/>
      <c r="B292" s="241"/>
      <c r="C292" s="242"/>
      <c r="D292" s="232" t="s">
        <v>195</v>
      </c>
      <c r="E292" s="243" t="s">
        <v>1</v>
      </c>
      <c r="F292" s="244" t="s">
        <v>1302</v>
      </c>
      <c r="G292" s="242"/>
      <c r="H292" s="245">
        <v>64.968999999999994</v>
      </c>
      <c r="I292" s="246"/>
      <c r="J292" s="242"/>
      <c r="K292" s="242"/>
      <c r="L292" s="247"/>
      <c r="M292" s="248"/>
      <c r="N292" s="249"/>
      <c r="O292" s="249"/>
      <c r="P292" s="249"/>
      <c r="Q292" s="249"/>
      <c r="R292" s="249"/>
      <c r="S292" s="249"/>
      <c r="T292" s="25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1" t="s">
        <v>195</v>
      </c>
      <c r="AU292" s="251" t="s">
        <v>81</v>
      </c>
      <c r="AV292" s="14" t="s">
        <v>83</v>
      </c>
      <c r="AW292" s="14" t="s">
        <v>30</v>
      </c>
      <c r="AX292" s="14" t="s">
        <v>73</v>
      </c>
      <c r="AY292" s="251" t="s">
        <v>152</v>
      </c>
    </row>
    <row r="293" s="14" customFormat="1">
      <c r="A293" s="14"/>
      <c r="B293" s="241"/>
      <c r="C293" s="242"/>
      <c r="D293" s="232" t="s">
        <v>195</v>
      </c>
      <c r="E293" s="243" t="s">
        <v>1</v>
      </c>
      <c r="F293" s="244" t="s">
        <v>1303</v>
      </c>
      <c r="G293" s="242"/>
      <c r="H293" s="245">
        <v>-9.7200000000000006</v>
      </c>
      <c r="I293" s="246"/>
      <c r="J293" s="242"/>
      <c r="K293" s="242"/>
      <c r="L293" s="247"/>
      <c r="M293" s="248"/>
      <c r="N293" s="249"/>
      <c r="O293" s="249"/>
      <c r="P293" s="249"/>
      <c r="Q293" s="249"/>
      <c r="R293" s="249"/>
      <c r="S293" s="249"/>
      <c r="T293" s="25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1" t="s">
        <v>195</v>
      </c>
      <c r="AU293" s="251" t="s">
        <v>81</v>
      </c>
      <c r="AV293" s="14" t="s">
        <v>83</v>
      </c>
      <c r="AW293" s="14" t="s">
        <v>30</v>
      </c>
      <c r="AX293" s="14" t="s">
        <v>73</v>
      </c>
      <c r="AY293" s="251" t="s">
        <v>152</v>
      </c>
    </row>
    <row r="294" s="13" customFormat="1">
      <c r="A294" s="13"/>
      <c r="B294" s="230"/>
      <c r="C294" s="231"/>
      <c r="D294" s="232" t="s">
        <v>195</v>
      </c>
      <c r="E294" s="233" t="s">
        <v>1</v>
      </c>
      <c r="F294" s="234" t="s">
        <v>1269</v>
      </c>
      <c r="G294" s="231"/>
      <c r="H294" s="233" t="s">
        <v>1</v>
      </c>
      <c r="I294" s="235"/>
      <c r="J294" s="231"/>
      <c r="K294" s="231"/>
      <c r="L294" s="236"/>
      <c r="M294" s="237"/>
      <c r="N294" s="238"/>
      <c r="O294" s="238"/>
      <c r="P294" s="238"/>
      <c r="Q294" s="238"/>
      <c r="R294" s="238"/>
      <c r="S294" s="238"/>
      <c r="T294" s="23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0" t="s">
        <v>195</v>
      </c>
      <c r="AU294" s="240" t="s">
        <v>81</v>
      </c>
      <c r="AV294" s="13" t="s">
        <v>81</v>
      </c>
      <c r="AW294" s="13" t="s">
        <v>30</v>
      </c>
      <c r="AX294" s="13" t="s">
        <v>73</v>
      </c>
      <c r="AY294" s="240" t="s">
        <v>152</v>
      </c>
    </row>
    <row r="295" s="14" customFormat="1">
      <c r="A295" s="14"/>
      <c r="B295" s="241"/>
      <c r="C295" s="242"/>
      <c r="D295" s="232" t="s">
        <v>195</v>
      </c>
      <c r="E295" s="243" t="s">
        <v>1</v>
      </c>
      <c r="F295" s="244" t="s">
        <v>1304</v>
      </c>
      <c r="G295" s="242"/>
      <c r="H295" s="245">
        <v>4.6349999999999998</v>
      </c>
      <c r="I295" s="246"/>
      <c r="J295" s="242"/>
      <c r="K295" s="242"/>
      <c r="L295" s="247"/>
      <c r="M295" s="248"/>
      <c r="N295" s="249"/>
      <c r="O295" s="249"/>
      <c r="P295" s="249"/>
      <c r="Q295" s="249"/>
      <c r="R295" s="249"/>
      <c r="S295" s="249"/>
      <c r="T295" s="25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1" t="s">
        <v>195</v>
      </c>
      <c r="AU295" s="251" t="s">
        <v>81</v>
      </c>
      <c r="AV295" s="14" t="s">
        <v>83</v>
      </c>
      <c r="AW295" s="14" t="s">
        <v>30</v>
      </c>
      <c r="AX295" s="14" t="s">
        <v>73</v>
      </c>
      <c r="AY295" s="251" t="s">
        <v>152</v>
      </c>
    </row>
    <row r="296" s="13" customFormat="1">
      <c r="A296" s="13"/>
      <c r="B296" s="230"/>
      <c r="C296" s="231"/>
      <c r="D296" s="232" t="s">
        <v>195</v>
      </c>
      <c r="E296" s="233" t="s">
        <v>1</v>
      </c>
      <c r="F296" s="234" t="s">
        <v>1271</v>
      </c>
      <c r="G296" s="231"/>
      <c r="H296" s="233" t="s">
        <v>1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0" t="s">
        <v>195</v>
      </c>
      <c r="AU296" s="240" t="s">
        <v>81</v>
      </c>
      <c r="AV296" s="13" t="s">
        <v>81</v>
      </c>
      <c r="AW296" s="13" t="s">
        <v>30</v>
      </c>
      <c r="AX296" s="13" t="s">
        <v>73</v>
      </c>
      <c r="AY296" s="240" t="s">
        <v>152</v>
      </c>
    </row>
    <row r="297" s="14" customFormat="1">
      <c r="A297" s="14"/>
      <c r="B297" s="241"/>
      <c r="C297" s="242"/>
      <c r="D297" s="232" t="s">
        <v>195</v>
      </c>
      <c r="E297" s="243" t="s">
        <v>1</v>
      </c>
      <c r="F297" s="244" t="s">
        <v>1305</v>
      </c>
      <c r="G297" s="242"/>
      <c r="H297" s="245">
        <v>4.9950000000000001</v>
      </c>
      <c r="I297" s="246"/>
      <c r="J297" s="242"/>
      <c r="K297" s="242"/>
      <c r="L297" s="247"/>
      <c r="M297" s="248"/>
      <c r="N297" s="249"/>
      <c r="O297" s="249"/>
      <c r="P297" s="249"/>
      <c r="Q297" s="249"/>
      <c r="R297" s="249"/>
      <c r="S297" s="249"/>
      <c r="T297" s="25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1" t="s">
        <v>195</v>
      </c>
      <c r="AU297" s="251" t="s">
        <v>81</v>
      </c>
      <c r="AV297" s="14" t="s">
        <v>83</v>
      </c>
      <c r="AW297" s="14" t="s">
        <v>30</v>
      </c>
      <c r="AX297" s="14" t="s">
        <v>73</v>
      </c>
      <c r="AY297" s="251" t="s">
        <v>152</v>
      </c>
    </row>
    <row r="298" s="15" customFormat="1">
      <c r="A298" s="15"/>
      <c r="B298" s="252"/>
      <c r="C298" s="253"/>
      <c r="D298" s="232" t="s">
        <v>195</v>
      </c>
      <c r="E298" s="254" t="s">
        <v>1</v>
      </c>
      <c r="F298" s="255" t="s">
        <v>218</v>
      </c>
      <c r="G298" s="253"/>
      <c r="H298" s="256">
        <v>95.570999999999998</v>
      </c>
      <c r="I298" s="257"/>
      <c r="J298" s="253"/>
      <c r="K298" s="253"/>
      <c r="L298" s="258"/>
      <c r="M298" s="259"/>
      <c r="N298" s="260"/>
      <c r="O298" s="260"/>
      <c r="P298" s="260"/>
      <c r="Q298" s="260"/>
      <c r="R298" s="260"/>
      <c r="S298" s="260"/>
      <c r="T298" s="261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2" t="s">
        <v>195</v>
      </c>
      <c r="AU298" s="262" t="s">
        <v>81</v>
      </c>
      <c r="AV298" s="15" t="s">
        <v>157</v>
      </c>
      <c r="AW298" s="15" t="s">
        <v>30</v>
      </c>
      <c r="AX298" s="15" t="s">
        <v>81</v>
      </c>
      <c r="AY298" s="262" t="s">
        <v>152</v>
      </c>
    </row>
    <row r="299" s="2" customFormat="1" ht="14.4" customHeight="1">
      <c r="A299" s="39"/>
      <c r="B299" s="40"/>
      <c r="C299" s="217" t="s">
        <v>344</v>
      </c>
      <c r="D299" s="217" t="s">
        <v>153</v>
      </c>
      <c r="E299" s="218" t="s">
        <v>338</v>
      </c>
      <c r="F299" s="219" t="s">
        <v>1319</v>
      </c>
      <c r="G299" s="220" t="s">
        <v>181</v>
      </c>
      <c r="H299" s="221">
        <v>115.675</v>
      </c>
      <c r="I299" s="222"/>
      <c r="J299" s="223">
        <f>ROUND(I299*H299,2)</f>
        <v>0</v>
      </c>
      <c r="K299" s="219" t="s">
        <v>1</v>
      </c>
      <c r="L299" s="45"/>
      <c r="M299" s="224" t="s">
        <v>1</v>
      </c>
      <c r="N299" s="225" t="s">
        <v>38</v>
      </c>
      <c r="O299" s="92"/>
      <c r="P299" s="226">
        <f>O299*H299</f>
        <v>0</v>
      </c>
      <c r="Q299" s="226">
        <v>0</v>
      </c>
      <c r="R299" s="226">
        <f>Q299*H299</f>
        <v>0</v>
      </c>
      <c r="S299" s="226">
        <v>0</v>
      </c>
      <c r="T299" s="22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8" t="s">
        <v>157</v>
      </c>
      <c r="AT299" s="228" t="s">
        <v>153</v>
      </c>
      <c r="AU299" s="228" t="s">
        <v>81</v>
      </c>
      <c r="AY299" s="18" t="s">
        <v>152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8" t="s">
        <v>81</v>
      </c>
      <c r="BK299" s="229">
        <f>ROUND(I299*H299,2)</f>
        <v>0</v>
      </c>
      <c r="BL299" s="18" t="s">
        <v>157</v>
      </c>
      <c r="BM299" s="228" t="s">
        <v>359</v>
      </c>
    </row>
    <row r="300" s="13" customFormat="1">
      <c r="A300" s="13"/>
      <c r="B300" s="230"/>
      <c r="C300" s="231"/>
      <c r="D300" s="232" t="s">
        <v>195</v>
      </c>
      <c r="E300" s="233" t="s">
        <v>1</v>
      </c>
      <c r="F300" s="234" t="s">
        <v>1262</v>
      </c>
      <c r="G300" s="231"/>
      <c r="H300" s="233" t="s">
        <v>1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0" t="s">
        <v>195</v>
      </c>
      <c r="AU300" s="240" t="s">
        <v>81</v>
      </c>
      <c r="AV300" s="13" t="s">
        <v>81</v>
      </c>
      <c r="AW300" s="13" t="s">
        <v>30</v>
      </c>
      <c r="AX300" s="13" t="s">
        <v>73</v>
      </c>
      <c r="AY300" s="240" t="s">
        <v>152</v>
      </c>
    </row>
    <row r="301" s="13" customFormat="1">
      <c r="A301" s="13"/>
      <c r="B301" s="230"/>
      <c r="C301" s="231"/>
      <c r="D301" s="232" t="s">
        <v>195</v>
      </c>
      <c r="E301" s="233" t="s">
        <v>1</v>
      </c>
      <c r="F301" s="234" t="s">
        <v>1263</v>
      </c>
      <c r="G301" s="231"/>
      <c r="H301" s="233" t="s">
        <v>1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0" t="s">
        <v>195</v>
      </c>
      <c r="AU301" s="240" t="s">
        <v>81</v>
      </c>
      <c r="AV301" s="13" t="s">
        <v>81</v>
      </c>
      <c r="AW301" s="13" t="s">
        <v>30</v>
      </c>
      <c r="AX301" s="13" t="s">
        <v>73</v>
      </c>
      <c r="AY301" s="240" t="s">
        <v>152</v>
      </c>
    </row>
    <row r="302" s="14" customFormat="1">
      <c r="A302" s="14"/>
      <c r="B302" s="241"/>
      <c r="C302" s="242"/>
      <c r="D302" s="232" t="s">
        <v>195</v>
      </c>
      <c r="E302" s="243" t="s">
        <v>1</v>
      </c>
      <c r="F302" s="244" t="s">
        <v>1320</v>
      </c>
      <c r="G302" s="242"/>
      <c r="H302" s="245">
        <v>35.674999999999997</v>
      </c>
      <c r="I302" s="246"/>
      <c r="J302" s="242"/>
      <c r="K302" s="242"/>
      <c r="L302" s="247"/>
      <c r="M302" s="248"/>
      <c r="N302" s="249"/>
      <c r="O302" s="249"/>
      <c r="P302" s="249"/>
      <c r="Q302" s="249"/>
      <c r="R302" s="249"/>
      <c r="S302" s="249"/>
      <c r="T302" s="25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1" t="s">
        <v>195</v>
      </c>
      <c r="AU302" s="251" t="s">
        <v>81</v>
      </c>
      <c r="AV302" s="14" t="s">
        <v>83</v>
      </c>
      <c r="AW302" s="14" t="s">
        <v>30</v>
      </c>
      <c r="AX302" s="14" t="s">
        <v>73</v>
      </c>
      <c r="AY302" s="251" t="s">
        <v>152</v>
      </c>
    </row>
    <row r="303" s="13" customFormat="1">
      <c r="A303" s="13"/>
      <c r="B303" s="230"/>
      <c r="C303" s="231"/>
      <c r="D303" s="232" t="s">
        <v>195</v>
      </c>
      <c r="E303" s="233" t="s">
        <v>1</v>
      </c>
      <c r="F303" s="234" t="s">
        <v>1266</v>
      </c>
      <c r="G303" s="231"/>
      <c r="H303" s="233" t="s">
        <v>1</v>
      </c>
      <c r="I303" s="235"/>
      <c r="J303" s="231"/>
      <c r="K303" s="231"/>
      <c r="L303" s="236"/>
      <c r="M303" s="237"/>
      <c r="N303" s="238"/>
      <c r="O303" s="238"/>
      <c r="P303" s="238"/>
      <c r="Q303" s="238"/>
      <c r="R303" s="238"/>
      <c r="S303" s="238"/>
      <c r="T303" s="23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0" t="s">
        <v>195</v>
      </c>
      <c r="AU303" s="240" t="s">
        <v>81</v>
      </c>
      <c r="AV303" s="13" t="s">
        <v>81</v>
      </c>
      <c r="AW303" s="13" t="s">
        <v>30</v>
      </c>
      <c r="AX303" s="13" t="s">
        <v>73</v>
      </c>
      <c r="AY303" s="240" t="s">
        <v>152</v>
      </c>
    </row>
    <row r="304" s="14" customFormat="1">
      <c r="A304" s="14"/>
      <c r="B304" s="241"/>
      <c r="C304" s="242"/>
      <c r="D304" s="232" t="s">
        <v>195</v>
      </c>
      <c r="E304" s="243" t="s">
        <v>1</v>
      </c>
      <c r="F304" s="244" t="s">
        <v>1321</v>
      </c>
      <c r="G304" s="242"/>
      <c r="H304" s="245">
        <v>43.049999999999997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1" t="s">
        <v>195</v>
      </c>
      <c r="AU304" s="251" t="s">
        <v>81</v>
      </c>
      <c r="AV304" s="14" t="s">
        <v>83</v>
      </c>
      <c r="AW304" s="14" t="s">
        <v>30</v>
      </c>
      <c r="AX304" s="14" t="s">
        <v>73</v>
      </c>
      <c r="AY304" s="251" t="s">
        <v>152</v>
      </c>
    </row>
    <row r="305" s="13" customFormat="1">
      <c r="A305" s="13"/>
      <c r="B305" s="230"/>
      <c r="C305" s="231"/>
      <c r="D305" s="232" t="s">
        <v>195</v>
      </c>
      <c r="E305" s="233" t="s">
        <v>1</v>
      </c>
      <c r="F305" s="234" t="s">
        <v>1269</v>
      </c>
      <c r="G305" s="231"/>
      <c r="H305" s="233" t="s">
        <v>1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0" t="s">
        <v>195</v>
      </c>
      <c r="AU305" s="240" t="s">
        <v>81</v>
      </c>
      <c r="AV305" s="13" t="s">
        <v>81</v>
      </c>
      <c r="AW305" s="13" t="s">
        <v>30</v>
      </c>
      <c r="AX305" s="13" t="s">
        <v>73</v>
      </c>
      <c r="AY305" s="240" t="s">
        <v>152</v>
      </c>
    </row>
    <row r="306" s="14" customFormat="1">
      <c r="A306" s="14"/>
      <c r="B306" s="241"/>
      <c r="C306" s="242"/>
      <c r="D306" s="232" t="s">
        <v>195</v>
      </c>
      <c r="E306" s="243" t="s">
        <v>1</v>
      </c>
      <c r="F306" s="244" t="s">
        <v>1322</v>
      </c>
      <c r="G306" s="242"/>
      <c r="H306" s="245">
        <v>16.225000000000001</v>
      </c>
      <c r="I306" s="246"/>
      <c r="J306" s="242"/>
      <c r="K306" s="242"/>
      <c r="L306" s="247"/>
      <c r="M306" s="248"/>
      <c r="N306" s="249"/>
      <c r="O306" s="249"/>
      <c r="P306" s="249"/>
      <c r="Q306" s="249"/>
      <c r="R306" s="249"/>
      <c r="S306" s="249"/>
      <c r="T306" s="25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1" t="s">
        <v>195</v>
      </c>
      <c r="AU306" s="251" t="s">
        <v>81</v>
      </c>
      <c r="AV306" s="14" t="s">
        <v>83</v>
      </c>
      <c r="AW306" s="14" t="s">
        <v>30</v>
      </c>
      <c r="AX306" s="14" t="s">
        <v>73</v>
      </c>
      <c r="AY306" s="251" t="s">
        <v>152</v>
      </c>
    </row>
    <row r="307" s="13" customFormat="1">
      <c r="A307" s="13"/>
      <c r="B307" s="230"/>
      <c r="C307" s="231"/>
      <c r="D307" s="232" t="s">
        <v>195</v>
      </c>
      <c r="E307" s="233" t="s">
        <v>1</v>
      </c>
      <c r="F307" s="234" t="s">
        <v>1271</v>
      </c>
      <c r="G307" s="231"/>
      <c r="H307" s="233" t="s">
        <v>1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0" t="s">
        <v>195</v>
      </c>
      <c r="AU307" s="240" t="s">
        <v>81</v>
      </c>
      <c r="AV307" s="13" t="s">
        <v>81</v>
      </c>
      <c r="AW307" s="13" t="s">
        <v>30</v>
      </c>
      <c r="AX307" s="13" t="s">
        <v>73</v>
      </c>
      <c r="AY307" s="240" t="s">
        <v>152</v>
      </c>
    </row>
    <row r="308" s="14" customFormat="1">
      <c r="A308" s="14"/>
      <c r="B308" s="241"/>
      <c r="C308" s="242"/>
      <c r="D308" s="232" t="s">
        <v>195</v>
      </c>
      <c r="E308" s="243" t="s">
        <v>1</v>
      </c>
      <c r="F308" s="244" t="s">
        <v>1323</v>
      </c>
      <c r="G308" s="242"/>
      <c r="H308" s="245">
        <v>20.725000000000001</v>
      </c>
      <c r="I308" s="246"/>
      <c r="J308" s="242"/>
      <c r="K308" s="242"/>
      <c r="L308" s="247"/>
      <c r="M308" s="248"/>
      <c r="N308" s="249"/>
      <c r="O308" s="249"/>
      <c r="P308" s="249"/>
      <c r="Q308" s="249"/>
      <c r="R308" s="249"/>
      <c r="S308" s="249"/>
      <c r="T308" s="25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1" t="s">
        <v>195</v>
      </c>
      <c r="AU308" s="251" t="s">
        <v>81</v>
      </c>
      <c r="AV308" s="14" t="s">
        <v>83</v>
      </c>
      <c r="AW308" s="14" t="s">
        <v>30</v>
      </c>
      <c r="AX308" s="14" t="s">
        <v>73</v>
      </c>
      <c r="AY308" s="251" t="s">
        <v>152</v>
      </c>
    </row>
    <row r="309" s="15" customFormat="1">
      <c r="A309" s="15"/>
      <c r="B309" s="252"/>
      <c r="C309" s="253"/>
      <c r="D309" s="232" t="s">
        <v>195</v>
      </c>
      <c r="E309" s="254" t="s">
        <v>1</v>
      </c>
      <c r="F309" s="255" t="s">
        <v>218</v>
      </c>
      <c r="G309" s="253"/>
      <c r="H309" s="256">
        <v>115.675</v>
      </c>
      <c r="I309" s="257"/>
      <c r="J309" s="253"/>
      <c r="K309" s="253"/>
      <c r="L309" s="258"/>
      <c r="M309" s="259"/>
      <c r="N309" s="260"/>
      <c r="O309" s="260"/>
      <c r="P309" s="260"/>
      <c r="Q309" s="260"/>
      <c r="R309" s="260"/>
      <c r="S309" s="260"/>
      <c r="T309" s="261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2" t="s">
        <v>195</v>
      </c>
      <c r="AU309" s="262" t="s">
        <v>81</v>
      </c>
      <c r="AV309" s="15" t="s">
        <v>157</v>
      </c>
      <c r="AW309" s="15" t="s">
        <v>30</v>
      </c>
      <c r="AX309" s="15" t="s">
        <v>81</v>
      </c>
      <c r="AY309" s="262" t="s">
        <v>152</v>
      </c>
    </row>
    <row r="310" s="2" customFormat="1" ht="14.4" customHeight="1">
      <c r="A310" s="39"/>
      <c r="B310" s="40"/>
      <c r="C310" s="217" t="s">
        <v>288</v>
      </c>
      <c r="D310" s="217" t="s">
        <v>153</v>
      </c>
      <c r="E310" s="218" t="s">
        <v>345</v>
      </c>
      <c r="F310" s="219" t="s">
        <v>1324</v>
      </c>
      <c r="G310" s="220" t="s">
        <v>181</v>
      </c>
      <c r="H310" s="221">
        <v>808.08500000000004</v>
      </c>
      <c r="I310" s="222"/>
      <c r="J310" s="223">
        <f>ROUND(I310*H310,2)</f>
        <v>0</v>
      </c>
      <c r="K310" s="219" t="s">
        <v>1</v>
      </c>
      <c r="L310" s="45"/>
      <c r="M310" s="224" t="s">
        <v>1</v>
      </c>
      <c r="N310" s="225" t="s">
        <v>38</v>
      </c>
      <c r="O310" s="92"/>
      <c r="P310" s="226">
        <f>O310*H310</f>
        <v>0</v>
      </c>
      <c r="Q310" s="226">
        <v>0</v>
      </c>
      <c r="R310" s="226">
        <f>Q310*H310</f>
        <v>0</v>
      </c>
      <c r="S310" s="226">
        <v>0</v>
      </c>
      <c r="T310" s="22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8" t="s">
        <v>157</v>
      </c>
      <c r="AT310" s="228" t="s">
        <v>153</v>
      </c>
      <c r="AU310" s="228" t="s">
        <v>81</v>
      </c>
      <c r="AY310" s="18" t="s">
        <v>152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8" t="s">
        <v>81</v>
      </c>
      <c r="BK310" s="229">
        <f>ROUND(I310*H310,2)</f>
        <v>0</v>
      </c>
      <c r="BL310" s="18" t="s">
        <v>157</v>
      </c>
      <c r="BM310" s="228" t="s">
        <v>379</v>
      </c>
    </row>
    <row r="311" s="13" customFormat="1">
      <c r="A311" s="13"/>
      <c r="B311" s="230"/>
      <c r="C311" s="231"/>
      <c r="D311" s="232" t="s">
        <v>195</v>
      </c>
      <c r="E311" s="233" t="s">
        <v>1</v>
      </c>
      <c r="F311" s="234" t="s">
        <v>1262</v>
      </c>
      <c r="G311" s="231"/>
      <c r="H311" s="233" t="s">
        <v>1</v>
      </c>
      <c r="I311" s="235"/>
      <c r="J311" s="231"/>
      <c r="K311" s="231"/>
      <c r="L311" s="236"/>
      <c r="M311" s="237"/>
      <c r="N311" s="238"/>
      <c r="O311" s="238"/>
      <c r="P311" s="238"/>
      <c r="Q311" s="238"/>
      <c r="R311" s="238"/>
      <c r="S311" s="238"/>
      <c r="T311" s="23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0" t="s">
        <v>195</v>
      </c>
      <c r="AU311" s="240" t="s">
        <v>81</v>
      </c>
      <c r="AV311" s="13" t="s">
        <v>81</v>
      </c>
      <c r="AW311" s="13" t="s">
        <v>30</v>
      </c>
      <c r="AX311" s="13" t="s">
        <v>73</v>
      </c>
      <c r="AY311" s="240" t="s">
        <v>152</v>
      </c>
    </row>
    <row r="312" s="14" customFormat="1">
      <c r="A312" s="14"/>
      <c r="B312" s="241"/>
      <c r="C312" s="242"/>
      <c r="D312" s="232" t="s">
        <v>195</v>
      </c>
      <c r="E312" s="243" t="s">
        <v>1</v>
      </c>
      <c r="F312" s="244" t="s">
        <v>1325</v>
      </c>
      <c r="G312" s="242"/>
      <c r="H312" s="245">
        <v>625.60000000000002</v>
      </c>
      <c r="I312" s="246"/>
      <c r="J312" s="242"/>
      <c r="K312" s="242"/>
      <c r="L312" s="247"/>
      <c r="M312" s="248"/>
      <c r="N312" s="249"/>
      <c r="O312" s="249"/>
      <c r="P312" s="249"/>
      <c r="Q312" s="249"/>
      <c r="R312" s="249"/>
      <c r="S312" s="249"/>
      <c r="T312" s="25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1" t="s">
        <v>195</v>
      </c>
      <c r="AU312" s="251" t="s">
        <v>81</v>
      </c>
      <c r="AV312" s="14" t="s">
        <v>83</v>
      </c>
      <c r="AW312" s="14" t="s">
        <v>30</v>
      </c>
      <c r="AX312" s="14" t="s">
        <v>73</v>
      </c>
      <c r="AY312" s="251" t="s">
        <v>152</v>
      </c>
    </row>
    <row r="313" s="13" customFormat="1">
      <c r="A313" s="13"/>
      <c r="B313" s="230"/>
      <c r="C313" s="231"/>
      <c r="D313" s="232" t="s">
        <v>195</v>
      </c>
      <c r="E313" s="233" t="s">
        <v>1</v>
      </c>
      <c r="F313" s="234" t="s">
        <v>1326</v>
      </c>
      <c r="G313" s="231"/>
      <c r="H313" s="233" t="s">
        <v>1</v>
      </c>
      <c r="I313" s="235"/>
      <c r="J313" s="231"/>
      <c r="K313" s="231"/>
      <c r="L313" s="236"/>
      <c r="M313" s="237"/>
      <c r="N313" s="238"/>
      <c r="O313" s="238"/>
      <c r="P313" s="238"/>
      <c r="Q313" s="238"/>
      <c r="R313" s="238"/>
      <c r="S313" s="238"/>
      <c r="T313" s="23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0" t="s">
        <v>195</v>
      </c>
      <c r="AU313" s="240" t="s">
        <v>81</v>
      </c>
      <c r="AV313" s="13" t="s">
        <v>81</v>
      </c>
      <c r="AW313" s="13" t="s">
        <v>30</v>
      </c>
      <c r="AX313" s="13" t="s">
        <v>73</v>
      </c>
      <c r="AY313" s="240" t="s">
        <v>152</v>
      </c>
    </row>
    <row r="314" s="14" customFormat="1">
      <c r="A314" s="14"/>
      <c r="B314" s="241"/>
      <c r="C314" s="242"/>
      <c r="D314" s="232" t="s">
        <v>195</v>
      </c>
      <c r="E314" s="243" t="s">
        <v>1</v>
      </c>
      <c r="F314" s="244" t="s">
        <v>1327</v>
      </c>
      <c r="G314" s="242"/>
      <c r="H314" s="245">
        <v>12.16</v>
      </c>
      <c r="I314" s="246"/>
      <c r="J314" s="242"/>
      <c r="K314" s="242"/>
      <c r="L314" s="247"/>
      <c r="M314" s="248"/>
      <c r="N314" s="249"/>
      <c r="O314" s="249"/>
      <c r="P314" s="249"/>
      <c r="Q314" s="249"/>
      <c r="R314" s="249"/>
      <c r="S314" s="249"/>
      <c r="T314" s="25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1" t="s">
        <v>195</v>
      </c>
      <c r="AU314" s="251" t="s">
        <v>81</v>
      </c>
      <c r="AV314" s="14" t="s">
        <v>83</v>
      </c>
      <c r="AW314" s="14" t="s">
        <v>30</v>
      </c>
      <c r="AX314" s="14" t="s">
        <v>73</v>
      </c>
      <c r="AY314" s="251" t="s">
        <v>152</v>
      </c>
    </row>
    <row r="315" s="14" customFormat="1">
      <c r="A315" s="14"/>
      <c r="B315" s="241"/>
      <c r="C315" s="242"/>
      <c r="D315" s="232" t="s">
        <v>195</v>
      </c>
      <c r="E315" s="243" t="s">
        <v>1</v>
      </c>
      <c r="F315" s="244" t="s">
        <v>1328</v>
      </c>
      <c r="G315" s="242"/>
      <c r="H315" s="245">
        <v>24.920000000000002</v>
      </c>
      <c r="I315" s="246"/>
      <c r="J315" s="242"/>
      <c r="K315" s="242"/>
      <c r="L315" s="247"/>
      <c r="M315" s="248"/>
      <c r="N315" s="249"/>
      <c r="O315" s="249"/>
      <c r="P315" s="249"/>
      <c r="Q315" s="249"/>
      <c r="R315" s="249"/>
      <c r="S315" s="249"/>
      <c r="T315" s="25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1" t="s">
        <v>195</v>
      </c>
      <c r="AU315" s="251" t="s">
        <v>81</v>
      </c>
      <c r="AV315" s="14" t="s">
        <v>83</v>
      </c>
      <c r="AW315" s="14" t="s">
        <v>30</v>
      </c>
      <c r="AX315" s="14" t="s">
        <v>73</v>
      </c>
      <c r="AY315" s="251" t="s">
        <v>152</v>
      </c>
    </row>
    <row r="316" s="14" customFormat="1">
      <c r="A316" s="14"/>
      <c r="B316" s="241"/>
      <c r="C316" s="242"/>
      <c r="D316" s="232" t="s">
        <v>195</v>
      </c>
      <c r="E316" s="243" t="s">
        <v>1</v>
      </c>
      <c r="F316" s="244" t="s">
        <v>1329</v>
      </c>
      <c r="G316" s="242"/>
      <c r="H316" s="245">
        <v>11.960000000000001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1" t="s">
        <v>195</v>
      </c>
      <c r="AU316" s="251" t="s">
        <v>81</v>
      </c>
      <c r="AV316" s="14" t="s">
        <v>83</v>
      </c>
      <c r="AW316" s="14" t="s">
        <v>30</v>
      </c>
      <c r="AX316" s="14" t="s">
        <v>73</v>
      </c>
      <c r="AY316" s="251" t="s">
        <v>152</v>
      </c>
    </row>
    <row r="317" s="14" customFormat="1">
      <c r="A317" s="14"/>
      <c r="B317" s="241"/>
      <c r="C317" s="242"/>
      <c r="D317" s="232" t="s">
        <v>195</v>
      </c>
      <c r="E317" s="243" t="s">
        <v>1</v>
      </c>
      <c r="F317" s="244" t="s">
        <v>1330</v>
      </c>
      <c r="G317" s="242"/>
      <c r="H317" s="245">
        <v>21.239999999999998</v>
      </c>
      <c r="I317" s="246"/>
      <c r="J317" s="242"/>
      <c r="K317" s="242"/>
      <c r="L317" s="247"/>
      <c r="M317" s="248"/>
      <c r="N317" s="249"/>
      <c r="O317" s="249"/>
      <c r="P317" s="249"/>
      <c r="Q317" s="249"/>
      <c r="R317" s="249"/>
      <c r="S317" s="249"/>
      <c r="T317" s="25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1" t="s">
        <v>195</v>
      </c>
      <c r="AU317" s="251" t="s">
        <v>81</v>
      </c>
      <c r="AV317" s="14" t="s">
        <v>83</v>
      </c>
      <c r="AW317" s="14" t="s">
        <v>30</v>
      </c>
      <c r="AX317" s="14" t="s">
        <v>73</v>
      </c>
      <c r="AY317" s="251" t="s">
        <v>152</v>
      </c>
    </row>
    <row r="318" s="13" customFormat="1">
      <c r="A318" s="13"/>
      <c r="B318" s="230"/>
      <c r="C318" s="231"/>
      <c r="D318" s="232" t="s">
        <v>195</v>
      </c>
      <c r="E318" s="233" t="s">
        <v>1</v>
      </c>
      <c r="F318" s="234" t="s">
        <v>1331</v>
      </c>
      <c r="G318" s="231"/>
      <c r="H318" s="233" t="s">
        <v>1</v>
      </c>
      <c r="I318" s="235"/>
      <c r="J318" s="231"/>
      <c r="K318" s="231"/>
      <c r="L318" s="236"/>
      <c r="M318" s="237"/>
      <c r="N318" s="238"/>
      <c r="O318" s="238"/>
      <c r="P318" s="238"/>
      <c r="Q318" s="238"/>
      <c r="R318" s="238"/>
      <c r="S318" s="238"/>
      <c r="T318" s="23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0" t="s">
        <v>195</v>
      </c>
      <c r="AU318" s="240" t="s">
        <v>81</v>
      </c>
      <c r="AV318" s="13" t="s">
        <v>81</v>
      </c>
      <c r="AW318" s="13" t="s">
        <v>30</v>
      </c>
      <c r="AX318" s="13" t="s">
        <v>73</v>
      </c>
      <c r="AY318" s="240" t="s">
        <v>152</v>
      </c>
    </row>
    <row r="319" s="14" customFormat="1">
      <c r="A319" s="14"/>
      <c r="B319" s="241"/>
      <c r="C319" s="242"/>
      <c r="D319" s="232" t="s">
        <v>195</v>
      </c>
      <c r="E319" s="243" t="s">
        <v>1</v>
      </c>
      <c r="F319" s="244" t="s">
        <v>1332</v>
      </c>
      <c r="G319" s="242"/>
      <c r="H319" s="245">
        <v>112.205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1" t="s">
        <v>195</v>
      </c>
      <c r="AU319" s="251" t="s">
        <v>81</v>
      </c>
      <c r="AV319" s="14" t="s">
        <v>83</v>
      </c>
      <c r="AW319" s="14" t="s">
        <v>30</v>
      </c>
      <c r="AX319" s="14" t="s">
        <v>73</v>
      </c>
      <c r="AY319" s="251" t="s">
        <v>152</v>
      </c>
    </row>
    <row r="320" s="15" customFormat="1">
      <c r="A320" s="15"/>
      <c r="B320" s="252"/>
      <c r="C320" s="253"/>
      <c r="D320" s="232" t="s">
        <v>195</v>
      </c>
      <c r="E320" s="254" t="s">
        <v>1</v>
      </c>
      <c r="F320" s="255" t="s">
        <v>218</v>
      </c>
      <c r="G320" s="253"/>
      <c r="H320" s="256">
        <v>808.08500000000004</v>
      </c>
      <c r="I320" s="257"/>
      <c r="J320" s="253"/>
      <c r="K320" s="253"/>
      <c r="L320" s="258"/>
      <c r="M320" s="259"/>
      <c r="N320" s="260"/>
      <c r="O320" s="260"/>
      <c r="P320" s="260"/>
      <c r="Q320" s="260"/>
      <c r="R320" s="260"/>
      <c r="S320" s="260"/>
      <c r="T320" s="261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2" t="s">
        <v>195</v>
      </c>
      <c r="AU320" s="262" t="s">
        <v>81</v>
      </c>
      <c r="AV320" s="15" t="s">
        <v>157</v>
      </c>
      <c r="AW320" s="15" t="s">
        <v>30</v>
      </c>
      <c r="AX320" s="15" t="s">
        <v>81</v>
      </c>
      <c r="AY320" s="262" t="s">
        <v>152</v>
      </c>
    </row>
    <row r="321" s="2" customFormat="1" ht="14.4" customHeight="1">
      <c r="A321" s="39"/>
      <c r="B321" s="40"/>
      <c r="C321" s="217" t="s">
        <v>353</v>
      </c>
      <c r="D321" s="217" t="s">
        <v>153</v>
      </c>
      <c r="E321" s="218" t="s">
        <v>360</v>
      </c>
      <c r="F321" s="219" t="s">
        <v>1333</v>
      </c>
      <c r="G321" s="220" t="s">
        <v>175</v>
      </c>
      <c r="H321" s="221">
        <v>6.2699999999999996</v>
      </c>
      <c r="I321" s="222"/>
      <c r="J321" s="223">
        <f>ROUND(I321*H321,2)</f>
        <v>0</v>
      </c>
      <c r="K321" s="219" t="s">
        <v>1</v>
      </c>
      <c r="L321" s="45"/>
      <c r="M321" s="224" t="s">
        <v>1</v>
      </c>
      <c r="N321" s="225" t="s">
        <v>38</v>
      </c>
      <c r="O321" s="92"/>
      <c r="P321" s="226">
        <f>O321*H321</f>
        <v>0</v>
      </c>
      <c r="Q321" s="226">
        <v>0</v>
      </c>
      <c r="R321" s="226">
        <f>Q321*H321</f>
        <v>0</v>
      </c>
      <c r="S321" s="226">
        <v>0</v>
      </c>
      <c r="T321" s="227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8" t="s">
        <v>157</v>
      </c>
      <c r="AT321" s="228" t="s">
        <v>153</v>
      </c>
      <c r="AU321" s="228" t="s">
        <v>81</v>
      </c>
      <c r="AY321" s="18" t="s">
        <v>152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8" t="s">
        <v>81</v>
      </c>
      <c r="BK321" s="229">
        <f>ROUND(I321*H321,2)</f>
        <v>0</v>
      </c>
      <c r="BL321" s="18" t="s">
        <v>157</v>
      </c>
      <c r="BM321" s="228" t="s">
        <v>388</v>
      </c>
    </row>
    <row r="322" s="13" customFormat="1">
      <c r="A322" s="13"/>
      <c r="B322" s="230"/>
      <c r="C322" s="231"/>
      <c r="D322" s="232" t="s">
        <v>195</v>
      </c>
      <c r="E322" s="233" t="s">
        <v>1</v>
      </c>
      <c r="F322" s="234" t="s">
        <v>1233</v>
      </c>
      <c r="G322" s="231"/>
      <c r="H322" s="233" t="s">
        <v>1</v>
      </c>
      <c r="I322" s="235"/>
      <c r="J322" s="231"/>
      <c r="K322" s="231"/>
      <c r="L322" s="236"/>
      <c r="M322" s="237"/>
      <c r="N322" s="238"/>
      <c r="O322" s="238"/>
      <c r="P322" s="238"/>
      <c r="Q322" s="238"/>
      <c r="R322" s="238"/>
      <c r="S322" s="238"/>
      <c r="T322" s="23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0" t="s">
        <v>195</v>
      </c>
      <c r="AU322" s="240" t="s">
        <v>81</v>
      </c>
      <c r="AV322" s="13" t="s">
        <v>81</v>
      </c>
      <c r="AW322" s="13" t="s">
        <v>30</v>
      </c>
      <c r="AX322" s="13" t="s">
        <v>73</v>
      </c>
      <c r="AY322" s="240" t="s">
        <v>152</v>
      </c>
    </row>
    <row r="323" s="14" customFormat="1">
      <c r="A323" s="14"/>
      <c r="B323" s="241"/>
      <c r="C323" s="242"/>
      <c r="D323" s="232" t="s">
        <v>195</v>
      </c>
      <c r="E323" s="243" t="s">
        <v>1</v>
      </c>
      <c r="F323" s="244" t="s">
        <v>1334</v>
      </c>
      <c r="G323" s="242"/>
      <c r="H323" s="245">
        <v>2.9700000000000002</v>
      </c>
      <c r="I323" s="246"/>
      <c r="J323" s="242"/>
      <c r="K323" s="242"/>
      <c r="L323" s="247"/>
      <c r="M323" s="248"/>
      <c r="N323" s="249"/>
      <c r="O323" s="249"/>
      <c r="P323" s="249"/>
      <c r="Q323" s="249"/>
      <c r="R323" s="249"/>
      <c r="S323" s="249"/>
      <c r="T323" s="25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1" t="s">
        <v>195</v>
      </c>
      <c r="AU323" s="251" t="s">
        <v>81</v>
      </c>
      <c r="AV323" s="14" t="s">
        <v>83</v>
      </c>
      <c r="AW323" s="14" t="s">
        <v>30</v>
      </c>
      <c r="AX323" s="14" t="s">
        <v>73</v>
      </c>
      <c r="AY323" s="251" t="s">
        <v>152</v>
      </c>
    </row>
    <row r="324" s="14" customFormat="1">
      <c r="A324" s="14"/>
      <c r="B324" s="241"/>
      <c r="C324" s="242"/>
      <c r="D324" s="232" t="s">
        <v>195</v>
      </c>
      <c r="E324" s="243" t="s">
        <v>1</v>
      </c>
      <c r="F324" s="244" t="s">
        <v>1247</v>
      </c>
      <c r="G324" s="242"/>
      <c r="H324" s="245">
        <v>2.3999999999999999</v>
      </c>
      <c r="I324" s="246"/>
      <c r="J324" s="242"/>
      <c r="K324" s="242"/>
      <c r="L324" s="247"/>
      <c r="M324" s="248"/>
      <c r="N324" s="249"/>
      <c r="O324" s="249"/>
      <c r="P324" s="249"/>
      <c r="Q324" s="249"/>
      <c r="R324" s="249"/>
      <c r="S324" s="249"/>
      <c r="T324" s="25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1" t="s">
        <v>195</v>
      </c>
      <c r="AU324" s="251" t="s">
        <v>81</v>
      </c>
      <c r="AV324" s="14" t="s">
        <v>83</v>
      </c>
      <c r="AW324" s="14" t="s">
        <v>30</v>
      </c>
      <c r="AX324" s="14" t="s">
        <v>73</v>
      </c>
      <c r="AY324" s="251" t="s">
        <v>152</v>
      </c>
    </row>
    <row r="325" s="13" customFormat="1">
      <c r="A325" s="13"/>
      <c r="B325" s="230"/>
      <c r="C325" s="231"/>
      <c r="D325" s="232" t="s">
        <v>195</v>
      </c>
      <c r="E325" s="233" t="s">
        <v>1</v>
      </c>
      <c r="F325" s="234" t="s">
        <v>1236</v>
      </c>
      <c r="G325" s="231"/>
      <c r="H325" s="233" t="s">
        <v>1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0" t="s">
        <v>195</v>
      </c>
      <c r="AU325" s="240" t="s">
        <v>81</v>
      </c>
      <c r="AV325" s="13" t="s">
        <v>81</v>
      </c>
      <c r="AW325" s="13" t="s">
        <v>30</v>
      </c>
      <c r="AX325" s="13" t="s">
        <v>73</v>
      </c>
      <c r="AY325" s="240" t="s">
        <v>152</v>
      </c>
    </row>
    <row r="326" s="14" customFormat="1">
      <c r="A326" s="14"/>
      <c r="B326" s="241"/>
      <c r="C326" s="242"/>
      <c r="D326" s="232" t="s">
        <v>195</v>
      </c>
      <c r="E326" s="243" t="s">
        <v>1</v>
      </c>
      <c r="F326" s="244" t="s">
        <v>1335</v>
      </c>
      <c r="G326" s="242"/>
      <c r="H326" s="245">
        <v>0.45000000000000001</v>
      </c>
      <c r="I326" s="246"/>
      <c r="J326" s="242"/>
      <c r="K326" s="242"/>
      <c r="L326" s="247"/>
      <c r="M326" s="248"/>
      <c r="N326" s="249"/>
      <c r="O326" s="249"/>
      <c r="P326" s="249"/>
      <c r="Q326" s="249"/>
      <c r="R326" s="249"/>
      <c r="S326" s="249"/>
      <c r="T326" s="25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1" t="s">
        <v>195</v>
      </c>
      <c r="AU326" s="251" t="s">
        <v>81</v>
      </c>
      <c r="AV326" s="14" t="s">
        <v>83</v>
      </c>
      <c r="AW326" s="14" t="s">
        <v>30</v>
      </c>
      <c r="AX326" s="14" t="s">
        <v>73</v>
      </c>
      <c r="AY326" s="251" t="s">
        <v>152</v>
      </c>
    </row>
    <row r="327" s="13" customFormat="1">
      <c r="A327" s="13"/>
      <c r="B327" s="230"/>
      <c r="C327" s="231"/>
      <c r="D327" s="232" t="s">
        <v>195</v>
      </c>
      <c r="E327" s="233" t="s">
        <v>1</v>
      </c>
      <c r="F327" s="234" t="s">
        <v>1238</v>
      </c>
      <c r="G327" s="231"/>
      <c r="H327" s="233" t="s">
        <v>1</v>
      </c>
      <c r="I327" s="235"/>
      <c r="J327" s="231"/>
      <c r="K327" s="231"/>
      <c r="L327" s="236"/>
      <c r="M327" s="237"/>
      <c r="N327" s="238"/>
      <c r="O327" s="238"/>
      <c r="P327" s="238"/>
      <c r="Q327" s="238"/>
      <c r="R327" s="238"/>
      <c r="S327" s="238"/>
      <c r="T327" s="23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0" t="s">
        <v>195</v>
      </c>
      <c r="AU327" s="240" t="s">
        <v>81</v>
      </c>
      <c r="AV327" s="13" t="s">
        <v>81</v>
      </c>
      <c r="AW327" s="13" t="s">
        <v>30</v>
      </c>
      <c r="AX327" s="13" t="s">
        <v>73</v>
      </c>
      <c r="AY327" s="240" t="s">
        <v>152</v>
      </c>
    </row>
    <row r="328" s="14" customFormat="1">
      <c r="A328" s="14"/>
      <c r="B328" s="241"/>
      <c r="C328" s="242"/>
      <c r="D328" s="232" t="s">
        <v>195</v>
      </c>
      <c r="E328" s="243" t="s">
        <v>1</v>
      </c>
      <c r="F328" s="244" t="s">
        <v>1335</v>
      </c>
      <c r="G328" s="242"/>
      <c r="H328" s="245">
        <v>0.45000000000000001</v>
      </c>
      <c r="I328" s="246"/>
      <c r="J328" s="242"/>
      <c r="K328" s="242"/>
      <c r="L328" s="247"/>
      <c r="M328" s="248"/>
      <c r="N328" s="249"/>
      <c r="O328" s="249"/>
      <c r="P328" s="249"/>
      <c r="Q328" s="249"/>
      <c r="R328" s="249"/>
      <c r="S328" s="249"/>
      <c r="T328" s="25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1" t="s">
        <v>195</v>
      </c>
      <c r="AU328" s="251" t="s">
        <v>81</v>
      </c>
      <c r="AV328" s="14" t="s">
        <v>83</v>
      </c>
      <c r="AW328" s="14" t="s">
        <v>30</v>
      </c>
      <c r="AX328" s="14" t="s">
        <v>73</v>
      </c>
      <c r="AY328" s="251" t="s">
        <v>152</v>
      </c>
    </row>
    <row r="329" s="15" customFormat="1">
      <c r="A329" s="15"/>
      <c r="B329" s="252"/>
      <c r="C329" s="253"/>
      <c r="D329" s="232" t="s">
        <v>195</v>
      </c>
      <c r="E329" s="254" t="s">
        <v>1</v>
      </c>
      <c r="F329" s="255" t="s">
        <v>218</v>
      </c>
      <c r="G329" s="253"/>
      <c r="H329" s="256">
        <v>6.2699999999999996</v>
      </c>
      <c r="I329" s="257"/>
      <c r="J329" s="253"/>
      <c r="K329" s="253"/>
      <c r="L329" s="258"/>
      <c r="M329" s="259"/>
      <c r="N329" s="260"/>
      <c r="O329" s="260"/>
      <c r="P329" s="260"/>
      <c r="Q329" s="260"/>
      <c r="R329" s="260"/>
      <c r="S329" s="260"/>
      <c r="T329" s="261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2" t="s">
        <v>195</v>
      </c>
      <c r="AU329" s="262" t="s">
        <v>81</v>
      </c>
      <c r="AV329" s="15" t="s">
        <v>157</v>
      </c>
      <c r="AW329" s="15" t="s">
        <v>30</v>
      </c>
      <c r="AX329" s="15" t="s">
        <v>81</v>
      </c>
      <c r="AY329" s="262" t="s">
        <v>152</v>
      </c>
    </row>
    <row r="330" s="2" customFormat="1" ht="14.4" customHeight="1">
      <c r="A330" s="39"/>
      <c r="B330" s="40"/>
      <c r="C330" s="217" t="s">
        <v>359</v>
      </c>
      <c r="D330" s="217" t="s">
        <v>153</v>
      </c>
      <c r="E330" s="218" t="s">
        <v>389</v>
      </c>
      <c r="F330" s="219" t="s">
        <v>390</v>
      </c>
      <c r="G330" s="220" t="s">
        <v>175</v>
      </c>
      <c r="H330" s="221">
        <v>6.2699999999999996</v>
      </c>
      <c r="I330" s="222"/>
      <c r="J330" s="223">
        <f>ROUND(I330*H330,2)</f>
        <v>0</v>
      </c>
      <c r="K330" s="219" t="s">
        <v>1</v>
      </c>
      <c r="L330" s="45"/>
      <c r="M330" s="224" t="s">
        <v>1</v>
      </c>
      <c r="N330" s="225" t="s">
        <v>38</v>
      </c>
      <c r="O330" s="92"/>
      <c r="P330" s="226">
        <f>O330*H330</f>
        <v>0</v>
      </c>
      <c r="Q330" s="226">
        <v>0</v>
      </c>
      <c r="R330" s="226">
        <f>Q330*H330</f>
        <v>0</v>
      </c>
      <c r="S330" s="226">
        <v>0</v>
      </c>
      <c r="T330" s="227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8" t="s">
        <v>157</v>
      </c>
      <c r="AT330" s="228" t="s">
        <v>153</v>
      </c>
      <c r="AU330" s="228" t="s">
        <v>81</v>
      </c>
      <c r="AY330" s="18" t="s">
        <v>152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18" t="s">
        <v>81</v>
      </c>
      <c r="BK330" s="229">
        <f>ROUND(I330*H330,2)</f>
        <v>0</v>
      </c>
      <c r="BL330" s="18" t="s">
        <v>157</v>
      </c>
      <c r="BM330" s="228" t="s">
        <v>396</v>
      </c>
    </row>
    <row r="331" s="14" customFormat="1">
      <c r="A331" s="14"/>
      <c r="B331" s="241"/>
      <c r="C331" s="242"/>
      <c r="D331" s="232" t="s">
        <v>195</v>
      </c>
      <c r="E331" s="243" t="s">
        <v>1</v>
      </c>
      <c r="F331" s="244" t="s">
        <v>1336</v>
      </c>
      <c r="G331" s="242"/>
      <c r="H331" s="245">
        <v>6.2699999999999996</v>
      </c>
      <c r="I331" s="246"/>
      <c r="J331" s="242"/>
      <c r="K331" s="242"/>
      <c r="L331" s="247"/>
      <c r="M331" s="248"/>
      <c r="N331" s="249"/>
      <c r="O331" s="249"/>
      <c r="P331" s="249"/>
      <c r="Q331" s="249"/>
      <c r="R331" s="249"/>
      <c r="S331" s="249"/>
      <c r="T331" s="25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1" t="s">
        <v>195</v>
      </c>
      <c r="AU331" s="251" t="s">
        <v>81</v>
      </c>
      <c r="AV331" s="14" t="s">
        <v>83</v>
      </c>
      <c r="AW331" s="14" t="s">
        <v>30</v>
      </c>
      <c r="AX331" s="14" t="s">
        <v>73</v>
      </c>
      <c r="AY331" s="251" t="s">
        <v>152</v>
      </c>
    </row>
    <row r="332" s="15" customFormat="1">
      <c r="A332" s="15"/>
      <c r="B332" s="252"/>
      <c r="C332" s="253"/>
      <c r="D332" s="232" t="s">
        <v>195</v>
      </c>
      <c r="E332" s="254" t="s">
        <v>1</v>
      </c>
      <c r="F332" s="255" t="s">
        <v>218</v>
      </c>
      <c r="G332" s="253"/>
      <c r="H332" s="256">
        <v>6.2699999999999996</v>
      </c>
      <c r="I332" s="257"/>
      <c r="J332" s="253"/>
      <c r="K332" s="253"/>
      <c r="L332" s="258"/>
      <c r="M332" s="259"/>
      <c r="N332" s="260"/>
      <c r="O332" s="260"/>
      <c r="P332" s="260"/>
      <c r="Q332" s="260"/>
      <c r="R332" s="260"/>
      <c r="S332" s="260"/>
      <c r="T332" s="261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2" t="s">
        <v>195</v>
      </c>
      <c r="AU332" s="262" t="s">
        <v>81</v>
      </c>
      <c r="AV332" s="15" t="s">
        <v>157</v>
      </c>
      <c r="AW332" s="15" t="s">
        <v>30</v>
      </c>
      <c r="AX332" s="15" t="s">
        <v>81</v>
      </c>
      <c r="AY332" s="262" t="s">
        <v>152</v>
      </c>
    </row>
    <row r="333" s="2" customFormat="1" ht="24.15" customHeight="1">
      <c r="A333" s="39"/>
      <c r="B333" s="40"/>
      <c r="C333" s="217" t="s">
        <v>363</v>
      </c>
      <c r="D333" s="217" t="s">
        <v>153</v>
      </c>
      <c r="E333" s="218" t="s">
        <v>402</v>
      </c>
      <c r="F333" s="219" t="s">
        <v>1337</v>
      </c>
      <c r="G333" s="220" t="s">
        <v>175</v>
      </c>
      <c r="H333" s="221">
        <v>97.700000000000003</v>
      </c>
      <c r="I333" s="222"/>
      <c r="J333" s="223">
        <f>ROUND(I333*H333,2)</f>
        <v>0</v>
      </c>
      <c r="K333" s="219" t="s">
        <v>160</v>
      </c>
      <c r="L333" s="45"/>
      <c r="M333" s="224" t="s">
        <v>1</v>
      </c>
      <c r="N333" s="225" t="s">
        <v>38</v>
      </c>
      <c r="O333" s="92"/>
      <c r="P333" s="226">
        <f>O333*H333</f>
        <v>0</v>
      </c>
      <c r="Q333" s="226">
        <v>0</v>
      </c>
      <c r="R333" s="226">
        <f>Q333*H333</f>
        <v>0</v>
      </c>
      <c r="S333" s="226">
        <v>0</v>
      </c>
      <c r="T333" s="227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8" t="s">
        <v>157</v>
      </c>
      <c r="AT333" s="228" t="s">
        <v>153</v>
      </c>
      <c r="AU333" s="228" t="s">
        <v>81</v>
      </c>
      <c r="AY333" s="18" t="s">
        <v>152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8" t="s">
        <v>81</v>
      </c>
      <c r="BK333" s="229">
        <f>ROUND(I333*H333,2)</f>
        <v>0</v>
      </c>
      <c r="BL333" s="18" t="s">
        <v>157</v>
      </c>
      <c r="BM333" s="228" t="s">
        <v>407</v>
      </c>
    </row>
    <row r="334" s="13" customFormat="1">
      <c r="A334" s="13"/>
      <c r="B334" s="230"/>
      <c r="C334" s="231"/>
      <c r="D334" s="232" t="s">
        <v>195</v>
      </c>
      <c r="E334" s="233" t="s">
        <v>1</v>
      </c>
      <c r="F334" s="234" t="s">
        <v>1262</v>
      </c>
      <c r="G334" s="231"/>
      <c r="H334" s="233" t="s">
        <v>1</v>
      </c>
      <c r="I334" s="235"/>
      <c r="J334" s="231"/>
      <c r="K334" s="231"/>
      <c r="L334" s="236"/>
      <c r="M334" s="237"/>
      <c r="N334" s="238"/>
      <c r="O334" s="238"/>
      <c r="P334" s="238"/>
      <c r="Q334" s="238"/>
      <c r="R334" s="238"/>
      <c r="S334" s="238"/>
      <c r="T334" s="23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0" t="s">
        <v>195</v>
      </c>
      <c r="AU334" s="240" t="s">
        <v>81</v>
      </c>
      <c r="AV334" s="13" t="s">
        <v>81</v>
      </c>
      <c r="AW334" s="13" t="s">
        <v>30</v>
      </c>
      <c r="AX334" s="13" t="s">
        <v>73</v>
      </c>
      <c r="AY334" s="240" t="s">
        <v>152</v>
      </c>
    </row>
    <row r="335" s="13" customFormat="1">
      <c r="A335" s="13"/>
      <c r="B335" s="230"/>
      <c r="C335" s="231"/>
      <c r="D335" s="232" t="s">
        <v>195</v>
      </c>
      <c r="E335" s="233" t="s">
        <v>1</v>
      </c>
      <c r="F335" s="234" t="s">
        <v>1263</v>
      </c>
      <c r="G335" s="231"/>
      <c r="H335" s="233" t="s">
        <v>1</v>
      </c>
      <c r="I335" s="235"/>
      <c r="J335" s="231"/>
      <c r="K335" s="231"/>
      <c r="L335" s="236"/>
      <c r="M335" s="237"/>
      <c r="N335" s="238"/>
      <c r="O335" s="238"/>
      <c r="P335" s="238"/>
      <c r="Q335" s="238"/>
      <c r="R335" s="238"/>
      <c r="S335" s="238"/>
      <c r="T335" s="23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0" t="s">
        <v>195</v>
      </c>
      <c r="AU335" s="240" t="s">
        <v>81</v>
      </c>
      <c r="AV335" s="13" t="s">
        <v>81</v>
      </c>
      <c r="AW335" s="13" t="s">
        <v>30</v>
      </c>
      <c r="AX335" s="13" t="s">
        <v>73</v>
      </c>
      <c r="AY335" s="240" t="s">
        <v>152</v>
      </c>
    </row>
    <row r="336" s="14" customFormat="1">
      <c r="A336" s="14"/>
      <c r="B336" s="241"/>
      <c r="C336" s="242"/>
      <c r="D336" s="232" t="s">
        <v>195</v>
      </c>
      <c r="E336" s="243" t="s">
        <v>1</v>
      </c>
      <c r="F336" s="244" t="s">
        <v>1338</v>
      </c>
      <c r="G336" s="242"/>
      <c r="H336" s="245">
        <v>31.399999999999999</v>
      </c>
      <c r="I336" s="246"/>
      <c r="J336" s="242"/>
      <c r="K336" s="242"/>
      <c r="L336" s="247"/>
      <c r="M336" s="248"/>
      <c r="N336" s="249"/>
      <c r="O336" s="249"/>
      <c r="P336" s="249"/>
      <c r="Q336" s="249"/>
      <c r="R336" s="249"/>
      <c r="S336" s="249"/>
      <c r="T336" s="25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1" t="s">
        <v>195</v>
      </c>
      <c r="AU336" s="251" t="s">
        <v>81</v>
      </c>
      <c r="AV336" s="14" t="s">
        <v>83</v>
      </c>
      <c r="AW336" s="14" t="s">
        <v>30</v>
      </c>
      <c r="AX336" s="14" t="s">
        <v>73</v>
      </c>
      <c r="AY336" s="251" t="s">
        <v>152</v>
      </c>
    </row>
    <row r="337" s="13" customFormat="1">
      <c r="A337" s="13"/>
      <c r="B337" s="230"/>
      <c r="C337" s="231"/>
      <c r="D337" s="232" t="s">
        <v>195</v>
      </c>
      <c r="E337" s="233" t="s">
        <v>1</v>
      </c>
      <c r="F337" s="234" t="s">
        <v>1266</v>
      </c>
      <c r="G337" s="231"/>
      <c r="H337" s="233" t="s">
        <v>1</v>
      </c>
      <c r="I337" s="235"/>
      <c r="J337" s="231"/>
      <c r="K337" s="231"/>
      <c r="L337" s="236"/>
      <c r="M337" s="237"/>
      <c r="N337" s="238"/>
      <c r="O337" s="238"/>
      <c r="P337" s="238"/>
      <c r="Q337" s="238"/>
      <c r="R337" s="238"/>
      <c r="S337" s="238"/>
      <c r="T337" s="23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0" t="s">
        <v>195</v>
      </c>
      <c r="AU337" s="240" t="s">
        <v>81</v>
      </c>
      <c r="AV337" s="13" t="s">
        <v>81</v>
      </c>
      <c r="AW337" s="13" t="s">
        <v>30</v>
      </c>
      <c r="AX337" s="13" t="s">
        <v>73</v>
      </c>
      <c r="AY337" s="240" t="s">
        <v>152</v>
      </c>
    </row>
    <row r="338" s="14" customFormat="1">
      <c r="A338" s="14"/>
      <c r="B338" s="241"/>
      <c r="C338" s="242"/>
      <c r="D338" s="232" t="s">
        <v>195</v>
      </c>
      <c r="E338" s="243" t="s">
        <v>1</v>
      </c>
      <c r="F338" s="244" t="s">
        <v>1339</v>
      </c>
      <c r="G338" s="242"/>
      <c r="H338" s="245">
        <v>52.200000000000003</v>
      </c>
      <c r="I338" s="246"/>
      <c r="J338" s="242"/>
      <c r="K338" s="242"/>
      <c r="L338" s="247"/>
      <c r="M338" s="248"/>
      <c r="N338" s="249"/>
      <c r="O338" s="249"/>
      <c r="P338" s="249"/>
      <c r="Q338" s="249"/>
      <c r="R338" s="249"/>
      <c r="S338" s="249"/>
      <c r="T338" s="250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1" t="s">
        <v>195</v>
      </c>
      <c r="AU338" s="251" t="s">
        <v>81</v>
      </c>
      <c r="AV338" s="14" t="s">
        <v>83</v>
      </c>
      <c r="AW338" s="14" t="s">
        <v>30</v>
      </c>
      <c r="AX338" s="14" t="s">
        <v>73</v>
      </c>
      <c r="AY338" s="251" t="s">
        <v>152</v>
      </c>
    </row>
    <row r="339" s="13" customFormat="1">
      <c r="A339" s="13"/>
      <c r="B339" s="230"/>
      <c r="C339" s="231"/>
      <c r="D339" s="232" t="s">
        <v>195</v>
      </c>
      <c r="E339" s="233" t="s">
        <v>1</v>
      </c>
      <c r="F339" s="234" t="s">
        <v>1269</v>
      </c>
      <c r="G339" s="231"/>
      <c r="H339" s="233" t="s">
        <v>1</v>
      </c>
      <c r="I339" s="235"/>
      <c r="J339" s="231"/>
      <c r="K339" s="231"/>
      <c r="L339" s="236"/>
      <c r="M339" s="237"/>
      <c r="N339" s="238"/>
      <c r="O339" s="238"/>
      <c r="P339" s="238"/>
      <c r="Q339" s="238"/>
      <c r="R339" s="238"/>
      <c r="S339" s="238"/>
      <c r="T339" s="23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0" t="s">
        <v>195</v>
      </c>
      <c r="AU339" s="240" t="s">
        <v>81</v>
      </c>
      <c r="AV339" s="13" t="s">
        <v>81</v>
      </c>
      <c r="AW339" s="13" t="s">
        <v>30</v>
      </c>
      <c r="AX339" s="13" t="s">
        <v>73</v>
      </c>
      <c r="AY339" s="240" t="s">
        <v>152</v>
      </c>
    </row>
    <row r="340" s="14" customFormat="1">
      <c r="A340" s="14"/>
      <c r="B340" s="241"/>
      <c r="C340" s="242"/>
      <c r="D340" s="232" t="s">
        <v>195</v>
      </c>
      <c r="E340" s="243" t="s">
        <v>1</v>
      </c>
      <c r="F340" s="244" t="s">
        <v>1340</v>
      </c>
      <c r="G340" s="242"/>
      <c r="H340" s="245">
        <v>7.7999999999999998</v>
      </c>
      <c r="I340" s="246"/>
      <c r="J340" s="242"/>
      <c r="K340" s="242"/>
      <c r="L340" s="247"/>
      <c r="M340" s="248"/>
      <c r="N340" s="249"/>
      <c r="O340" s="249"/>
      <c r="P340" s="249"/>
      <c r="Q340" s="249"/>
      <c r="R340" s="249"/>
      <c r="S340" s="249"/>
      <c r="T340" s="25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1" t="s">
        <v>195</v>
      </c>
      <c r="AU340" s="251" t="s">
        <v>81</v>
      </c>
      <c r="AV340" s="14" t="s">
        <v>83</v>
      </c>
      <c r="AW340" s="14" t="s">
        <v>30</v>
      </c>
      <c r="AX340" s="14" t="s">
        <v>73</v>
      </c>
      <c r="AY340" s="251" t="s">
        <v>152</v>
      </c>
    </row>
    <row r="341" s="13" customFormat="1">
      <c r="A341" s="13"/>
      <c r="B341" s="230"/>
      <c r="C341" s="231"/>
      <c r="D341" s="232" t="s">
        <v>195</v>
      </c>
      <c r="E341" s="233" t="s">
        <v>1</v>
      </c>
      <c r="F341" s="234" t="s">
        <v>1271</v>
      </c>
      <c r="G341" s="231"/>
      <c r="H341" s="233" t="s">
        <v>1</v>
      </c>
      <c r="I341" s="235"/>
      <c r="J341" s="231"/>
      <c r="K341" s="231"/>
      <c r="L341" s="236"/>
      <c r="M341" s="237"/>
      <c r="N341" s="238"/>
      <c r="O341" s="238"/>
      <c r="P341" s="238"/>
      <c r="Q341" s="238"/>
      <c r="R341" s="238"/>
      <c r="S341" s="238"/>
      <c r="T341" s="23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0" t="s">
        <v>195</v>
      </c>
      <c r="AU341" s="240" t="s">
        <v>81</v>
      </c>
      <c r="AV341" s="13" t="s">
        <v>81</v>
      </c>
      <c r="AW341" s="13" t="s">
        <v>30</v>
      </c>
      <c r="AX341" s="13" t="s">
        <v>73</v>
      </c>
      <c r="AY341" s="240" t="s">
        <v>152</v>
      </c>
    </row>
    <row r="342" s="14" customFormat="1">
      <c r="A342" s="14"/>
      <c r="B342" s="241"/>
      <c r="C342" s="242"/>
      <c r="D342" s="232" t="s">
        <v>195</v>
      </c>
      <c r="E342" s="243" t="s">
        <v>1</v>
      </c>
      <c r="F342" s="244" t="s">
        <v>1341</v>
      </c>
      <c r="G342" s="242"/>
      <c r="H342" s="245">
        <v>6.2999999999999998</v>
      </c>
      <c r="I342" s="246"/>
      <c r="J342" s="242"/>
      <c r="K342" s="242"/>
      <c r="L342" s="247"/>
      <c r="M342" s="248"/>
      <c r="N342" s="249"/>
      <c r="O342" s="249"/>
      <c r="P342" s="249"/>
      <c r="Q342" s="249"/>
      <c r="R342" s="249"/>
      <c r="S342" s="249"/>
      <c r="T342" s="25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1" t="s">
        <v>195</v>
      </c>
      <c r="AU342" s="251" t="s">
        <v>81</v>
      </c>
      <c r="AV342" s="14" t="s">
        <v>83</v>
      </c>
      <c r="AW342" s="14" t="s">
        <v>30</v>
      </c>
      <c r="AX342" s="14" t="s">
        <v>73</v>
      </c>
      <c r="AY342" s="251" t="s">
        <v>152</v>
      </c>
    </row>
    <row r="343" s="15" customFormat="1">
      <c r="A343" s="15"/>
      <c r="B343" s="252"/>
      <c r="C343" s="253"/>
      <c r="D343" s="232" t="s">
        <v>195</v>
      </c>
      <c r="E343" s="254" t="s">
        <v>1</v>
      </c>
      <c r="F343" s="255" t="s">
        <v>218</v>
      </c>
      <c r="G343" s="253"/>
      <c r="H343" s="256">
        <v>97.700000000000003</v>
      </c>
      <c r="I343" s="257"/>
      <c r="J343" s="253"/>
      <c r="K343" s="253"/>
      <c r="L343" s="258"/>
      <c r="M343" s="259"/>
      <c r="N343" s="260"/>
      <c r="O343" s="260"/>
      <c r="P343" s="260"/>
      <c r="Q343" s="260"/>
      <c r="R343" s="260"/>
      <c r="S343" s="260"/>
      <c r="T343" s="261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62" t="s">
        <v>195</v>
      </c>
      <c r="AU343" s="262" t="s">
        <v>81</v>
      </c>
      <c r="AV343" s="15" t="s">
        <v>157</v>
      </c>
      <c r="AW343" s="15" t="s">
        <v>30</v>
      </c>
      <c r="AX343" s="15" t="s">
        <v>81</v>
      </c>
      <c r="AY343" s="262" t="s">
        <v>152</v>
      </c>
    </row>
    <row r="344" s="2" customFormat="1" ht="24.15" customHeight="1">
      <c r="A344" s="39"/>
      <c r="B344" s="40"/>
      <c r="C344" s="217" t="s">
        <v>379</v>
      </c>
      <c r="D344" s="217" t="s">
        <v>153</v>
      </c>
      <c r="E344" s="218" t="s">
        <v>408</v>
      </c>
      <c r="F344" s="219" t="s">
        <v>409</v>
      </c>
      <c r="G344" s="220" t="s">
        <v>185</v>
      </c>
      <c r="H344" s="221">
        <v>1</v>
      </c>
      <c r="I344" s="222"/>
      <c r="J344" s="223">
        <f>ROUND(I344*H344,2)</f>
        <v>0</v>
      </c>
      <c r="K344" s="219" t="s">
        <v>1</v>
      </c>
      <c r="L344" s="45"/>
      <c r="M344" s="224" t="s">
        <v>1</v>
      </c>
      <c r="N344" s="225" t="s">
        <v>38</v>
      </c>
      <c r="O344" s="92"/>
      <c r="P344" s="226">
        <f>O344*H344</f>
        <v>0</v>
      </c>
      <c r="Q344" s="226">
        <v>0</v>
      </c>
      <c r="R344" s="226">
        <f>Q344*H344</f>
        <v>0</v>
      </c>
      <c r="S344" s="226">
        <v>0</v>
      </c>
      <c r="T344" s="227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8" t="s">
        <v>157</v>
      </c>
      <c r="AT344" s="228" t="s">
        <v>153</v>
      </c>
      <c r="AU344" s="228" t="s">
        <v>81</v>
      </c>
      <c r="AY344" s="18" t="s">
        <v>152</v>
      </c>
      <c r="BE344" s="229">
        <f>IF(N344="základní",J344,0)</f>
        <v>0</v>
      </c>
      <c r="BF344" s="229">
        <f>IF(N344="snížená",J344,0)</f>
        <v>0</v>
      </c>
      <c r="BG344" s="229">
        <f>IF(N344="zákl. přenesená",J344,0)</f>
        <v>0</v>
      </c>
      <c r="BH344" s="229">
        <f>IF(N344="sníž. přenesená",J344,0)</f>
        <v>0</v>
      </c>
      <c r="BI344" s="229">
        <f>IF(N344="nulová",J344,0)</f>
        <v>0</v>
      </c>
      <c r="BJ344" s="18" t="s">
        <v>81</v>
      </c>
      <c r="BK344" s="229">
        <f>ROUND(I344*H344,2)</f>
        <v>0</v>
      </c>
      <c r="BL344" s="18" t="s">
        <v>157</v>
      </c>
      <c r="BM344" s="228" t="s">
        <v>1342</v>
      </c>
    </row>
    <row r="345" s="2" customFormat="1" ht="24.15" customHeight="1">
      <c r="A345" s="39"/>
      <c r="B345" s="40"/>
      <c r="C345" s="217" t="s">
        <v>384</v>
      </c>
      <c r="D345" s="217" t="s">
        <v>153</v>
      </c>
      <c r="E345" s="218" t="s">
        <v>412</v>
      </c>
      <c r="F345" s="219" t="s">
        <v>413</v>
      </c>
      <c r="G345" s="220" t="s">
        <v>185</v>
      </c>
      <c r="H345" s="221">
        <v>1</v>
      </c>
      <c r="I345" s="222"/>
      <c r="J345" s="223">
        <f>ROUND(I345*H345,2)</f>
        <v>0</v>
      </c>
      <c r="K345" s="219" t="s">
        <v>1</v>
      </c>
      <c r="L345" s="45"/>
      <c r="M345" s="224" t="s">
        <v>1</v>
      </c>
      <c r="N345" s="225" t="s">
        <v>38</v>
      </c>
      <c r="O345" s="92"/>
      <c r="P345" s="226">
        <f>O345*H345</f>
        <v>0</v>
      </c>
      <c r="Q345" s="226">
        <v>0</v>
      </c>
      <c r="R345" s="226">
        <f>Q345*H345</f>
        <v>0</v>
      </c>
      <c r="S345" s="226">
        <v>0</v>
      </c>
      <c r="T345" s="227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8" t="s">
        <v>157</v>
      </c>
      <c r="AT345" s="228" t="s">
        <v>153</v>
      </c>
      <c r="AU345" s="228" t="s">
        <v>81</v>
      </c>
      <c r="AY345" s="18" t="s">
        <v>152</v>
      </c>
      <c r="BE345" s="229">
        <f>IF(N345="základní",J345,0)</f>
        <v>0</v>
      </c>
      <c r="BF345" s="229">
        <f>IF(N345="snížená",J345,0)</f>
        <v>0</v>
      </c>
      <c r="BG345" s="229">
        <f>IF(N345="zákl. přenesená",J345,0)</f>
        <v>0</v>
      </c>
      <c r="BH345" s="229">
        <f>IF(N345="sníž. přenesená",J345,0)</f>
        <v>0</v>
      </c>
      <c r="BI345" s="229">
        <f>IF(N345="nulová",J345,0)</f>
        <v>0</v>
      </c>
      <c r="BJ345" s="18" t="s">
        <v>81</v>
      </c>
      <c r="BK345" s="229">
        <f>ROUND(I345*H345,2)</f>
        <v>0</v>
      </c>
      <c r="BL345" s="18" t="s">
        <v>157</v>
      </c>
      <c r="BM345" s="228" t="s">
        <v>1343</v>
      </c>
    </row>
    <row r="346" s="2" customFormat="1" ht="24.15" customHeight="1">
      <c r="A346" s="39"/>
      <c r="B346" s="40"/>
      <c r="C346" s="217" t="s">
        <v>388</v>
      </c>
      <c r="D346" s="217" t="s">
        <v>153</v>
      </c>
      <c r="E346" s="218" t="s">
        <v>416</v>
      </c>
      <c r="F346" s="219" t="s">
        <v>417</v>
      </c>
      <c r="G346" s="220" t="s">
        <v>185</v>
      </c>
      <c r="H346" s="221">
        <v>1</v>
      </c>
      <c r="I346" s="222"/>
      <c r="J346" s="223">
        <f>ROUND(I346*H346,2)</f>
        <v>0</v>
      </c>
      <c r="K346" s="219" t="s">
        <v>1</v>
      </c>
      <c r="L346" s="45"/>
      <c r="M346" s="224" t="s">
        <v>1</v>
      </c>
      <c r="N346" s="225" t="s">
        <v>38</v>
      </c>
      <c r="O346" s="92"/>
      <c r="P346" s="226">
        <f>O346*H346</f>
        <v>0</v>
      </c>
      <c r="Q346" s="226">
        <v>0</v>
      </c>
      <c r="R346" s="226">
        <f>Q346*H346</f>
        <v>0</v>
      </c>
      <c r="S346" s="226">
        <v>0</v>
      </c>
      <c r="T346" s="227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8" t="s">
        <v>157</v>
      </c>
      <c r="AT346" s="228" t="s">
        <v>153</v>
      </c>
      <c r="AU346" s="228" t="s">
        <v>81</v>
      </c>
      <c r="AY346" s="18" t="s">
        <v>152</v>
      </c>
      <c r="BE346" s="229">
        <f>IF(N346="základní",J346,0)</f>
        <v>0</v>
      </c>
      <c r="BF346" s="229">
        <f>IF(N346="snížená",J346,0)</f>
        <v>0</v>
      </c>
      <c r="BG346" s="229">
        <f>IF(N346="zákl. přenesená",J346,0)</f>
        <v>0</v>
      </c>
      <c r="BH346" s="229">
        <f>IF(N346="sníž. přenesená",J346,0)</f>
        <v>0</v>
      </c>
      <c r="BI346" s="229">
        <f>IF(N346="nulová",J346,0)</f>
        <v>0</v>
      </c>
      <c r="BJ346" s="18" t="s">
        <v>81</v>
      </c>
      <c r="BK346" s="229">
        <f>ROUND(I346*H346,2)</f>
        <v>0</v>
      </c>
      <c r="BL346" s="18" t="s">
        <v>157</v>
      </c>
      <c r="BM346" s="228" t="s">
        <v>1344</v>
      </c>
    </row>
    <row r="347" s="2" customFormat="1" ht="14.4" customHeight="1">
      <c r="A347" s="39"/>
      <c r="B347" s="40"/>
      <c r="C347" s="217" t="s">
        <v>392</v>
      </c>
      <c r="D347" s="217" t="s">
        <v>153</v>
      </c>
      <c r="E347" s="218" t="s">
        <v>420</v>
      </c>
      <c r="F347" s="219" t="s">
        <v>421</v>
      </c>
      <c r="G347" s="220" t="s">
        <v>185</v>
      </c>
      <c r="H347" s="221">
        <v>1</v>
      </c>
      <c r="I347" s="222"/>
      <c r="J347" s="223">
        <f>ROUND(I347*H347,2)</f>
        <v>0</v>
      </c>
      <c r="K347" s="219" t="s">
        <v>1</v>
      </c>
      <c r="L347" s="45"/>
      <c r="M347" s="224" t="s">
        <v>1</v>
      </c>
      <c r="N347" s="225" t="s">
        <v>38</v>
      </c>
      <c r="O347" s="92"/>
      <c r="P347" s="226">
        <f>O347*H347</f>
        <v>0</v>
      </c>
      <c r="Q347" s="226">
        <v>0</v>
      </c>
      <c r="R347" s="226">
        <f>Q347*H347</f>
        <v>0</v>
      </c>
      <c r="S347" s="226">
        <v>0</v>
      </c>
      <c r="T347" s="227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8" t="s">
        <v>157</v>
      </c>
      <c r="AT347" s="228" t="s">
        <v>153</v>
      </c>
      <c r="AU347" s="228" t="s">
        <v>81</v>
      </c>
      <c r="AY347" s="18" t="s">
        <v>152</v>
      </c>
      <c r="BE347" s="229">
        <f>IF(N347="základní",J347,0)</f>
        <v>0</v>
      </c>
      <c r="BF347" s="229">
        <f>IF(N347="snížená",J347,0)</f>
        <v>0</v>
      </c>
      <c r="BG347" s="229">
        <f>IF(N347="zákl. přenesená",J347,0)</f>
        <v>0</v>
      </c>
      <c r="BH347" s="229">
        <f>IF(N347="sníž. přenesená",J347,0)</f>
        <v>0</v>
      </c>
      <c r="BI347" s="229">
        <f>IF(N347="nulová",J347,0)</f>
        <v>0</v>
      </c>
      <c r="BJ347" s="18" t="s">
        <v>81</v>
      </c>
      <c r="BK347" s="229">
        <f>ROUND(I347*H347,2)</f>
        <v>0</v>
      </c>
      <c r="BL347" s="18" t="s">
        <v>157</v>
      </c>
      <c r="BM347" s="228" t="s">
        <v>1345</v>
      </c>
    </row>
    <row r="348" s="12" customFormat="1" ht="25.92" customHeight="1">
      <c r="A348" s="12"/>
      <c r="B348" s="203"/>
      <c r="C348" s="204"/>
      <c r="D348" s="205" t="s">
        <v>72</v>
      </c>
      <c r="E348" s="206" t="s">
        <v>205</v>
      </c>
      <c r="F348" s="206" t="s">
        <v>1346</v>
      </c>
      <c r="G348" s="204"/>
      <c r="H348" s="204"/>
      <c r="I348" s="207"/>
      <c r="J348" s="208">
        <f>BK348</f>
        <v>0</v>
      </c>
      <c r="K348" s="204"/>
      <c r="L348" s="209"/>
      <c r="M348" s="210"/>
      <c r="N348" s="211"/>
      <c r="O348" s="211"/>
      <c r="P348" s="212">
        <f>SUM(P349:P369)</f>
        <v>0</v>
      </c>
      <c r="Q348" s="211"/>
      <c r="R348" s="212">
        <f>SUM(R349:R369)</f>
        <v>0</v>
      </c>
      <c r="S348" s="211"/>
      <c r="T348" s="213">
        <f>SUM(T349:T369)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4" t="s">
        <v>81</v>
      </c>
      <c r="AT348" s="215" t="s">
        <v>72</v>
      </c>
      <c r="AU348" s="215" t="s">
        <v>73</v>
      </c>
      <c r="AY348" s="214" t="s">
        <v>152</v>
      </c>
      <c r="BK348" s="216">
        <f>SUM(BK349:BK369)</f>
        <v>0</v>
      </c>
    </row>
    <row r="349" s="2" customFormat="1" ht="14.4" customHeight="1">
      <c r="A349" s="39"/>
      <c r="B349" s="40"/>
      <c r="C349" s="217" t="s">
        <v>396</v>
      </c>
      <c r="D349" s="217" t="s">
        <v>153</v>
      </c>
      <c r="E349" s="218" t="s">
        <v>208</v>
      </c>
      <c r="F349" s="219" t="s">
        <v>209</v>
      </c>
      <c r="G349" s="220" t="s">
        <v>210</v>
      </c>
      <c r="H349" s="221">
        <v>1</v>
      </c>
      <c r="I349" s="222"/>
      <c r="J349" s="223">
        <f>ROUND(I349*H349,2)</f>
        <v>0</v>
      </c>
      <c r="K349" s="219" t="s">
        <v>1</v>
      </c>
      <c r="L349" s="45"/>
      <c r="M349" s="224" t="s">
        <v>1</v>
      </c>
      <c r="N349" s="225" t="s">
        <v>38</v>
      </c>
      <c r="O349" s="92"/>
      <c r="P349" s="226">
        <f>O349*H349</f>
        <v>0</v>
      </c>
      <c r="Q349" s="226">
        <v>0</v>
      </c>
      <c r="R349" s="226">
        <f>Q349*H349</f>
        <v>0</v>
      </c>
      <c r="S349" s="226">
        <v>0</v>
      </c>
      <c r="T349" s="227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8" t="s">
        <v>157</v>
      </c>
      <c r="AT349" s="228" t="s">
        <v>153</v>
      </c>
      <c r="AU349" s="228" t="s">
        <v>81</v>
      </c>
      <c r="AY349" s="18" t="s">
        <v>152</v>
      </c>
      <c r="BE349" s="229">
        <f>IF(N349="základní",J349,0)</f>
        <v>0</v>
      </c>
      <c r="BF349" s="229">
        <f>IF(N349="snížená",J349,0)</f>
        <v>0</v>
      </c>
      <c r="BG349" s="229">
        <f>IF(N349="zákl. přenesená",J349,0)</f>
        <v>0</v>
      </c>
      <c r="BH349" s="229">
        <f>IF(N349="sníž. přenesená",J349,0)</f>
        <v>0</v>
      </c>
      <c r="BI349" s="229">
        <f>IF(N349="nulová",J349,0)</f>
        <v>0</v>
      </c>
      <c r="BJ349" s="18" t="s">
        <v>81</v>
      </c>
      <c r="BK349" s="229">
        <f>ROUND(I349*H349,2)</f>
        <v>0</v>
      </c>
      <c r="BL349" s="18" t="s">
        <v>157</v>
      </c>
      <c r="BM349" s="228" t="s">
        <v>1347</v>
      </c>
    </row>
    <row r="350" s="2" customFormat="1" ht="14.4" customHeight="1">
      <c r="A350" s="39"/>
      <c r="B350" s="40"/>
      <c r="C350" s="217" t="s">
        <v>401</v>
      </c>
      <c r="D350" s="217" t="s">
        <v>153</v>
      </c>
      <c r="E350" s="218" t="s">
        <v>213</v>
      </c>
      <c r="F350" s="219" t="s">
        <v>214</v>
      </c>
      <c r="G350" s="220" t="s">
        <v>193</v>
      </c>
      <c r="H350" s="221">
        <v>1508.3030000000001</v>
      </c>
      <c r="I350" s="222"/>
      <c r="J350" s="223">
        <f>ROUND(I350*H350,2)</f>
        <v>0</v>
      </c>
      <c r="K350" s="219" t="s">
        <v>1</v>
      </c>
      <c r="L350" s="45"/>
      <c r="M350" s="224" t="s">
        <v>1</v>
      </c>
      <c r="N350" s="225" t="s">
        <v>38</v>
      </c>
      <c r="O350" s="92"/>
      <c r="P350" s="226">
        <f>O350*H350</f>
        <v>0</v>
      </c>
      <c r="Q350" s="226">
        <v>0</v>
      </c>
      <c r="R350" s="226">
        <f>Q350*H350</f>
        <v>0</v>
      </c>
      <c r="S350" s="226">
        <v>0</v>
      </c>
      <c r="T350" s="227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8" t="s">
        <v>157</v>
      </c>
      <c r="AT350" s="228" t="s">
        <v>153</v>
      </c>
      <c r="AU350" s="228" t="s">
        <v>81</v>
      </c>
      <c r="AY350" s="18" t="s">
        <v>152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18" t="s">
        <v>81</v>
      </c>
      <c r="BK350" s="229">
        <f>ROUND(I350*H350,2)</f>
        <v>0</v>
      </c>
      <c r="BL350" s="18" t="s">
        <v>157</v>
      </c>
      <c r="BM350" s="228" t="s">
        <v>433</v>
      </c>
    </row>
    <row r="351" s="13" customFormat="1">
      <c r="A351" s="13"/>
      <c r="B351" s="230"/>
      <c r="C351" s="231"/>
      <c r="D351" s="232" t="s">
        <v>195</v>
      </c>
      <c r="E351" s="233" t="s">
        <v>1</v>
      </c>
      <c r="F351" s="234" t="s">
        <v>1262</v>
      </c>
      <c r="G351" s="231"/>
      <c r="H351" s="233" t="s">
        <v>1</v>
      </c>
      <c r="I351" s="235"/>
      <c r="J351" s="231"/>
      <c r="K351" s="231"/>
      <c r="L351" s="236"/>
      <c r="M351" s="237"/>
      <c r="N351" s="238"/>
      <c r="O351" s="238"/>
      <c r="P351" s="238"/>
      <c r="Q351" s="238"/>
      <c r="R351" s="238"/>
      <c r="S351" s="238"/>
      <c r="T351" s="23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0" t="s">
        <v>195</v>
      </c>
      <c r="AU351" s="240" t="s">
        <v>81</v>
      </c>
      <c r="AV351" s="13" t="s">
        <v>81</v>
      </c>
      <c r="AW351" s="13" t="s">
        <v>30</v>
      </c>
      <c r="AX351" s="13" t="s">
        <v>73</v>
      </c>
      <c r="AY351" s="240" t="s">
        <v>152</v>
      </c>
    </row>
    <row r="352" s="13" customFormat="1">
      <c r="A352" s="13"/>
      <c r="B352" s="230"/>
      <c r="C352" s="231"/>
      <c r="D352" s="232" t="s">
        <v>195</v>
      </c>
      <c r="E352" s="233" t="s">
        <v>1</v>
      </c>
      <c r="F352" s="234" t="s">
        <v>1263</v>
      </c>
      <c r="G352" s="231"/>
      <c r="H352" s="233" t="s">
        <v>1</v>
      </c>
      <c r="I352" s="235"/>
      <c r="J352" s="231"/>
      <c r="K352" s="231"/>
      <c r="L352" s="236"/>
      <c r="M352" s="237"/>
      <c r="N352" s="238"/>
      <c r="O352" s="238"/>
      <c r="P352" s="238"/>
      <c r="Q352" s="238"/>
      <c r="R352" s="238"/>
      <c r="S352" s="238"/>
      <c r="T352" s="23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0" t="s">
        <v>195</v>
      </c>
      <c r="AU352" s="240" t="s">
        <v>81</v>
      </c>
      <c r="AV352" s="13" t="s">
        <v>81</v>
      </c>
      <c r="AW352" s="13" t="s">
        <v>30</v>
      </c>
      <c r="AX352" s="13" t="s">
        <v>73</v>
      </c>
      <c r="AY352" s="240" t="s">
        <v>152</v>
      </c>
    </row>
    <row r="353" s="14" customFormat="1">
      <c r="A353" s="14"/>
      <c r="B353" s="241"/>
      <c r="C353" s="242"/>
      <c r="D353" s="232" t="s">
        <v>195</v>
      </c>
      <c r="E353" s="243" t="s">
        <v>1</v>
      </c>
      <c r="F353" s="244" t="s">
        <v>1348</v>
      </c>
      <c r="G353" s="242"/>
      <c r="H353" s="245">
        <v>499.93299999999999</v>
      </c>
      <c r="I353" s="246"/>
      <c r="J353" s="242"/>
      <c r="K353" s="242"/>
      <c r="L353" s="247"/>
      <c r="M353" s="248"/>
      <c r="N353" s="249"/>
      <c r="O353" s="249"/>
      <c r="P353" s="249"/>
      <c r="Q353" s="249"/>
      <c r="R353" s="249"/>
      <c r="S353" s="249"/>
      <c r="T353" s="25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1" t="s">
        <v>195</v>
      </c>
      <c r="AU353" s="251" t="s">
        <v>81</v>
      </c>
      <c r="AV353" s="14" t="s">
        <v>83</v>
      </c>
      <c r="AW353" s="14" t="s">
        <v>30</v>
      </c>
      <c r="AX353" s="14" t="s">
        <v>73</v>
      </c>
      <c r="AY353" s="251" t="s">
        <v>152</v>
      </c>
    </row>
    <row r="354" s="13" customFormat="1">
      <c r="A354" s="13"/>
      <c r="B354" s="230"/>
      <c r="C354" s="231"/>
      <c r="D354" s="232" t="s">
        <v>195</v>
      </c>
      <c r="E354" s="233" t="s">
        <v>1</v>
      </c>
      <c r="F354" s="234" t="s">
        <v>1266</v>
      </c>
      <c r="G354" s="231"/>
      <c r="H354" s="233" t="s">
        <v>1</v>
      </c>
      <c r="I354" s="235"/>
      <c r="J354" s="231"/>
      <c r="K354" s="231"/>
      <c r="L354" s="236"/>
      <c r="M354" s="237"/>
      <c r="N354" s="238"/>
      <c r="O354" s="238"/>
      <c r="P354" s="238"/>
      <c r="Q354" s="238"/>
      <c r="R354" s="238"/>
      <c r="S354" s="238"/>
      <c r="T354" s="23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0" t="s">
        <v>195</v>
      </c>
      <c r="AU354" s="240" t="s">
        <v>81</v>
      </c>
      <c r="AV354" s="13" t="s">
        <v>81</v>
      </c>
      <c r="AW354" s="13" t="s">
        <v>30</v>
      </c>
      <c r="AX354" s="13" t="s">
        <v>73</v>
      </c>
      <c r="AY354" s="240" t="s">
        <v>152</v>
      </c>
    </row>
    <row r="355" s="14" customFormat="1">
      <c r="A355" s="14"/>
      <c r="B355" s="241"/>
      <c r="C355" s="242"/>
      <c r="D355" s="232" t="s">
        <v>195</v>
      </c>
      <c r="E355" s="243" t="s">
        <v>1</v>
      </c>
      <c r="F355" s="244" t="s">
        <v>1349</v>
      </c>
      <c r="G355" s="242"/>
      <c r="H355" s="245">
        <v>590.86099999999999</v>
      </c>
      <c r="I355" s="246"/>
      <c r="J355" s="242"/>
      <c r="K355" s="242"/>
      <c r="L355" s="247"/>
      <c r="M355" s="248"/>
      <c r="N355" s="249"/>
      <c r="O355" s="249"/>
      <c r="P355" s="249"/>
      <c r="Q355" s="249"/>
      <c r="R355" s="249"/>
      <c r="S355" s="249"/>
      <c r="T355" s="25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1" t="s">
        <v>195</v>
      </c>
      <c r="AU355" s="251" t="s">
        <v>81</v>
      </c>
      <c r="AV355" s="14" t="s">
        <v>83</v>
      </c>
      <c r="AW355" s="14" t="s">
        <v>30</v>
      </c>
      <c r="AX355" s="14" t="s">
        <v>73</v>
      </c>
      <c r="AY355" s="251" t="s">
        <v>152</v>
      </c>
    </row>
    <row r="356" s="13" customFormat="1">
      <c r="A356" s="13"/>
      <c r="B356" s="230"/>
      <c r="C356" s="231"/>
      <c r="D356" s="232" t="s">
        <v>195</v>
      </c>
      <c r="E356" s="233" t="s">
        <v>1</v>
      </c>
      <c r="F356" s="234" t="s">
        <v>1269</v>
      </c>
      <c r="G356" s="231"/>
      <c r="H356" s="233" t="s">
        <v>1</v>
      </c>
      <c r="I356" s="235"/>
      <c r="J356" s="231"/>
      <c r="K356" s="231"/>
      <c r="L356" s="236"/>
      <c r="M356" s="237"/>
      <c r="N356" s="238"/>
      <c r="O356" s="238"/>
      <c r="P356" s="238"/>
      <c r="Q356" s="238"/>
      <c r="R356" s="238"/>
      <c r="S356" s="238"/>
      <c r="T356" s="23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0" t="s">
        <v>195</v>
      </c>
      <c r="AU356" s="240" t="s">
        <v>81</v>
      </c>
      <c r="AV356" s="13" t="s">
        <v>81</v>
      </c>
      <c r="AW356" s="13" t="s">
        <v>30</v>
      </c>
      <c r="AX356" s="13" t="s">
        <v>73</v>
      </c>
      <c r="AY356" s="240" t="s">
        <v>152</v>
      </c>
    </row>
    <row r="357" s="14" customFormat="1">
      <c r="A357" s="14"/>
      <c r="B357" s="241"/>
      <c r="C357" s="242"/>
      <c r="D357" s="232" t="s">
        <v>195</v>
      </c>
      <c r="E357" s="243" t="s">
        <v>1</v>
      </c>
      <c r="F357" s="244" t="s">
        <v>1350</v>
      </c>
      <c r="G357" s="242"/>
      <c r="H357" s="245">
        <v>212.80099999999999</v>
      </c>
      <c r="I357" s="246"/>
      <c r="J357" s="242"/>
      <c r="K357" s="242"/>
      <c r="L357" s="247"/>
      <c r="M357" s="248"/>
      <c r="N357" s="249"/>
      <c r="O357" s="249"/>
      <c r="P357" s="249"/>
      <c r="Q357" s="249"/>
      <c r="R357" s="249"/>
      <c r="S357" s="249"/>
      <c r="T357" s="25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1" t="s">
        <v>195</v>
      </c>
      <c r="AU357" s="251" t="s">
        <v>81</v>
      </c>
      <c r="AV357" s="14" t="s">
        <v>83</v>
      </c>
      <c r="AW357" s="14" t="s">
        <v>30</v>
      </c>
      <c r="AX357" s="14" t="s">
        <v>73</v>
      </c>
      <c r="AY357" s="251" t="s">
        <v>152</v>
      </c>
    </row>
    <row r="358" s="13" customFormat="1">
      <c r="A358" s="13"/>
      <c r="B358" s="230"/>
      <c r="C358" s="231"/>
      <c r="D358" s="232" t="s">
        <v>195</v>
      </c>
      <c r="E358" s="233" t="s">
        <v>1</v>
      </c>
      <c r="F358" s="234" t="s">
        <v>1271</v>
      </c>
      <c r="G358" s="231"/>
      <c r="H358" s="233" t="s">
        <v>1</v>
      </c>
      <c r="I358" s="235"/>
      <c r="J358" s="231"/>
      <c r="K358" s="231"/>
      <c r="L358" s="236"/>
      <c r="M358" s="237"/>
      <c r="N358" s="238"/>
      <c r="O358" s="238"/>
      <c r="P358" s="238"/>
      <c r="Q358" s="238"/>
      <c r="R358" s="238"/>
      <c r="S358" s="238"/>
      <c r="T358" s="239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0" t="s">
        <v>195</v>
      </c>
      <c r="AU358" s="240" t="s">
        <v>81</v>
      </c>
      <c r="AV358" s="13" t="s">
        <v>81</v>
      </c>
      <c r="AW358" s="13" t="s">
        <v>30</v>
      </c>
      <c r="AX358" s="13" t="s">
        <v>73</v>
      </c>
      <c r="AY358" s="240" t="s">
        <v>152</v>
      </c>
    </row>
    <row r="359" s="14" customFormat="1">
      <c r="A359" s="14"/>
      <c r="B359" s="241"/>
      <c r="C359" s="242"/>
      <c r="D359" s="232" t="s">
        <v>195</v>
      </c>
      <c r="E359" s="243" t="s">
        <v>1</v>
      </c>
      <c r="F359" s="244" t="s">
        <v>1351</v>
      </c>
      <c r="G359" s="242"/>
      <c r="H359" s="245">
        <v>204.708</v>
      </c>
      <c r="I359" s="246"/>
      <c r="J359" s="242"/>
      <c r="K359" s="242"/>
      <c r="L359" s="247"/>
      <c r="M359" s="248"/>
      <c r="N359" s="249"/>
      <c r="O359" s="249"/>
      <c r="P359" s="249"/>
      <c r="Q359" s="249"/>
      <c r="R359" s="249"/>
      <c r="S359" s="249"/>
      <c r="T359" s="25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1" t="s">
        <v>195</v>
      </c>
      <c r="AU359" s="251" t="s">
        <v>81</v>
      </c>
      <c r="AV359" s="14" t="s">
        <v>83</v>
      </c>
      <c r="AW359" s="14" t="s">
        <v>30</v>
      </c>
      <c r="AX359" s="14" t="s">
        <v>73</v>
      </c>
      <c r="AY359" s="251" t="s">
        <v>152</v>
      </c>
    </row>
    <row r="360" s="15" customFormat="1">
      <c r="A360" s="15"/>
      <c r="B360" s="252"/>
      <c r="C360" s="253"/>
      <c r="D360" s="232" t="s">
        <v>195</v>
      </c>
      <c r="E360" s="254" t="s">
        <v>1</v>
      </c>
      <c r="F360" s="255" t="s">
        <v>218</v>
      </c>
      <c r="G360" s="253"/>
      <c r="H360" s="256">
        <v>1508.3030000000001</v>
      </c>
      <c r="I360" s="257"/>
      <c r="J360" s="253"/>
      <c r="K360" s="253"/>
      <c r="L360" s="258"/>
      <c r="M360" s="259"/>
      <c r="N360" s="260"/>
      <c r="O360" s="260"/>
      <c r="P360" s="260"/>
      <c r="Q360" s="260"/>
      <c r="R360" s="260"/>
      <c r="S360" s="260"/>
      <c r="T360" s="261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2" t="s">
        <v>195</v>
      </c>
      <c r="AU360" s="262" t="s">
        <v>81</v>
      </c>
      <c r="AV360" s="15" t="s">
        <v>157</v>
      </c>
      <c r="AW360" s="15" t="s">
        <v>30</v>
      </c>
      <c r="AX360" s="15" t="s">
        <v>81</v>
      </c>
      <c r="AY360" s="262" t="s">
        <v>152</v>
      </c>
    </row>
    <row r="361" s="2" customFormat="1" ht="24.15" customHeight="1">
      <c r="A361" s="39"/>
      <c r="B361" s="40"/>
      <c r="C361" s="217" t="s">
        <v>407</v>
      </c>
      <c r="D361" s="217" t="s">
        <v>153</v>
      </c>
      <c r="E361" s="218" t="s">
        <v>220</v>
      </c>
      <c r="F361" s="219" t="s">
        <v>221</v>
      </c>
      <c r="G361" s="220" t="s">
        <v>193</v>
      </c>
      <c r="H361" s="221">
        <v>6033.2120000000004</v>
      </c>
      <c r="I361" s="222"/>
      <c r="J361" s="223">
        <f>ROUND(I361*H361,2)</f>
        <v>0</v>
      </c>
      <c r="K361" s="219" t="s">
        <v>1</v>
      </c>
      <c r="L361" s="45"/>
      <c r="M361" s="224" t="s">
        <v>1</v>
      </c>
      <c r="N361" s="225" t="s">
        <v>38</v>
      </c>
      <c r="O361" s="92"/>
      <c r="P361" s="226">
        <f>O361*H361</f>
        <v>0</v>
      </c>
      <c r="Q361" s="226">
        <v>0</v>
      </c>
      <c r="R361" s="226">
        <f>Q361*H361</f>
        <v>0</v>
      </c>
      <c r="S361" s="226">
        <v>0</v>
      </c>
      <c r="T361" s="227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8" t="s">
        <v>157</v>
      </c>
      <c r="AT361" s="228" t="s">
        <v>153</v>
      </c>
      <c r="AU361" s="228" t="s">
        <v>81</v>
      </c>
      <c r="AY361" s="18" t="s">
        <v>152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18" t="s">
        <v>81</v>
      </c>
      <c r="BK361" s="229">
        <f>ROUND(I361*H361,2)</f>
        <v>0</v>
      </c>
      <c r="BL361" s="18" t="s">
        <v>157</v>
      </c>
      <c r="BM361" s="228" t="s">
        <v>441</v>
      </c>
    </row>
    <row r="362" s="14" customFormat="1">
      <c r="A362" s="14"/>
      <c r="B362" s="241"/>
      <c r="C362" s="242"/>
      <c r="D362" s="232" t="s">
        <v>195</v>
      </c>
      <c r="E362" s="243" t="s">
        <v>1</v>
      </c>
      <c r="F362" s="244" t="s">
        <v>1352</v>
      </c>
      <c r="G362" s="242"/>
      <c r="H362" s="245">
        <v>6033.2120000000004</v>
      </c>
      <c r="I362" s="246"/>
      <c r="J362" s="242"/>
      <c r="K362" s="242"/>
      <c r="L362" s="247"/>
      <c r="M362" s="248"/>
      <c r="N362" s="249"/>
      <c r="O362" s="249"/>
      <c r="P362" s="249"/>
      <c r="Q362" s="249"/>
      <c r="R362" s="249"/>
      <c r="S362" s="249"/>
      <c r="T362" s="25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1" t="s">
        <v>195</v>
      </c>
      <c r="AU362" s="251" t="s">
        <v>81</v>
      </c>
      <c r="AV362" s="14" t="s">
        <v>83</v>
      </c>
      <c r="AW362" s="14" t="s">
        <v>30</v>
      </c>
      <c r="AX362" s="14" t="s">
        <v>73</v>
      </c>
      <c r="AY362" s="251" t="s">
        <v>152</v>
      </c>
    </row>
    <row r="363" s="15" customFormat="1">
      <c r="A363" s="15"/>
      <c r="B363" s="252"/>
      <c r="C363" s="253"/>
      <c r="D363" s="232" t="s">
        <v>195</v>
      </c>
      <c r="E363" s="254" t="s">
        <v>1</v>
      </c>
      <c r="F363" s="255" t="s">
        <v>218</v>
      </c>
      <c r="G363" s="253"/>
      <c r="H363" s="256">
        <v>6033.2120000000004</v>
      </c>
      <c r="I363" s="257"/>
      <c r="J363" s="253"/>
      <c r="K363" s="253"/>
      <c r="L363" s="258"/>
      <c r="M363" s="259"/>
      <c r="N363" s="260"/>
      <c r="O363" s="260"/>
      <c r="P363" s="260"/>
      <c r="Q363" s="260"/>
      <c r="R363" s="260"/>
      <c r="S363" s="260"/>
      <c r="T363" s="261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2" t="s">
        <v>195</v>
      </c>
      <c r="AU363" s="262" t="s">
        <v>81</v>
      </c>
      <c r="AV363" s="15" t="s">
        <v>157</v>
      </c>
      <c r="AW363" s="15" t="s">
        <v>30</v>
      </c>
      <c r="AX363" s="15" t="s">
        <v>81</v>
      </c>
      <c r="AY363" s="262" t="s">
        <v>152</v>
      </c>
    </row>
    <row r="364" s="2" customFormat="1" ht="14.4" customHeight="1">
      <c r="A364" s="39"/>
      <c r="B364" s="40"/>
      <c r="C364" s="217" t="s">
        <v>411</v>
      </c>
      <c r="D364" s="217" t="s">
        <v>153</v>
      </c>
      <c r="E364" s="218" t="s">
        <v>224</v>
      </c>
      <c r="F364" s="219" t="s">
        <v>225</v>
      </c>
      <c r="G364" s="220" t="s">
        <v>193</v>
      </c>
      <c r="H364" s="221">
        <v>1508.3030000000001</v>
      </c>
      <c r="I364" s="222"/>
      <c r="J364" s="223">
        <f>ROUND(I364*H364,2)</f>
        <v>0</v>
      </c>
      <c r="K364" s="219" t="s">
        <v>1</v>
      </c>
      <c r="L364" s="45"/>
      <c r="M364" s="224" t="s">
        <v>1</v>
      </c>
      <c r="N364" s="225" t="s">
        <v>38</v>
      </c>
      <c r="O364" s="92"/>
      <c r="P364" s="226">
        <f>O364*H364</f>
        <v>0</v>
      </c>
      <c r="Q364" s="226">
        <v>0</v>
      </c>
      <c r="R364" s="226">
        <f>Q364*H364</f>
        <v>0</v>
      </c>
      <c r="S364" s="226">
        <v>0</v>
      </c>
      <c r="T364" s="227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8" t="s">
        <v>157</v>
      </c>
      <c r="AT364" s="228" t="s">
        <v>153</v>
      </c>
      <c r="AU364" s="228" t="s">
        <v>81</v>
      </c>
      <c r="AY364" s="18" t="s">
        <v>152</v>
      </c>
      <c r="BE364" s="229">
        <f>IF(N364="základní",J364,0)</f>
        <v>0</v>
      </c>
      <c r="BF364" s="229">
        <f>IF(N364="snížená",J364,0)</f>
        <v>0</v>
      </c>
      <c r="BG364" s="229">
        <f>IF(N364="zákl. přenesená",J364,0)</f>
        <v>0</v>
      </c>
      <c r="BH364" s="229">
        <f>IF(N364="sníž. přenesená",J364,0)</f>
        <v>0</v>
      </c>
      <c r="BI364" s="229">
        <f>IF(N364="nulová",J364,0)</f>
        <v>0</v>
      </c>
      <c r="BJ364" s="18" t="s">
        <v>81</v>
      </c>
      <c r="BK364" s="229">
        <f>ROUND(I364*H364,2)</f>
        <v>0</v>
      </c>
      <c r="BL364" s="18" t="s">
        <v>157</v>
      </c>
      <c r="BM364" s="228" t="s">
        <v>449</v>
      </c>
    </row>
    <row r="365" s="2" customFormat="1" ht="14.4" customHeight="1">
      <c r="A365" s="39"/>
      <c r="B365" s="40"/>
      <c r="C365" s="217" t="s">
        <v>415</v>
      </c>
      <c r="D365" s="217" t="s">
        <v>153</v>
      </c>
      <c r="E365" s="218" t="s">
        <v>227</v>
      </c>
      <c r="F365" s="219" t="s">
        <v>228</v>
      </c>
      <c r="G365" s="220" t="s">
        <v>193</v>
      </c>
      <c r="H365" s="221">
        <v>1508.3030000000001</v>
      </c>
      <c r="I365" s="222"/>
      <c r="J365" s="223">
        <f>ROUND(I365*H365,2)</f>
        <v>0</v>
      </c>
      <c r="K365" s="219" t="s">
        <v>1</v>
      </c>
      <c r="L365" s="45"/>
      <c r="M365" s="224" t="s">
        <v>1</v>
      </c>
      <c r="N365" s="225" t="s">
        <v>38</v>
      </c>
      <c r="O365" s="92"/>
      <c r="P365" s="226">
        <f>O365*H365</f>
        <v>0</v>
      </c>
      <c r="Q365" s="226">
        <v>0</v>
      </c>
      <c r="R365" s="226">
        <f>Q365*H365</f>
        <v>0</v>
      </c>
      <c r="S365" s="226">
        <v>0</v>
      </c>
      <c r="T365" s="227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8" t="s">
        <v>157</v>
      </c>
      <c r="AT365" s="228" t="s">
        <v>153</v>
      </c>
      <c r="AU365" s="228" t="s">
        <v>81</v>
      </c>
      <c r="AY365" s="18" t="s">
        <v>152</v>
      </c>
      <c r="BE365" s="229">
        <f>IF(N365="základní",J365,0)</f>
        <v>0</v>
      </c>
      <c r="BF365" s="229">
        <f>IF(N365="snížená",J365,0)</f>
        <v>0</v>
      </c>
      <c r="BG365" s="229">
        <f>IF(N365="zákl. přenesená",J365,0)</f>
        <v>0</v>
      </c>
      <c r="BH365" s="229">
        <f>IF(N365="sníž. přenesená",J365,0)</f>
        <v>0</v>
      </c>
      <c r="BI365" s="229">
        <f>IF(N365="nulová",J365,0)</f>
        <v>0</v>
      </c>
      <c r="BJ365" s="18" t="s">
        <v>81</v>
      </c>
      <c r="BK365" s="229">
        <f>ROUND(I365*H365,2)</f>
        <v>0</v>
      </c>
      <c r="BL365" s="18" t="s">
        <v>157</v>
      </c>
      <c r="BM365" s="228" t="s">
        <v>298</v>
      </c>
    </row>
    <row r="366" s="2" customFormat="1" ht="14.4" customHeight="1">
      <c r="A366" s="39"/>
      <c r="B366" s="40"/>
      <c r="C366" s="217" t="s">
        <v>419</v>
      </c>
      <c r="D366" s="217" t="s">
        <v>153</v>
      </c>
      <c r="E366" s="218" t="s">
        <v>231</v>
      </c>
      <c r="F366" s="219" t="s">
        <v>1353</v>
      </c>
      <c r="G366" s="220" t="s">
        <v>193</v>
      </c>
      <c r="H366" s="221">
        <v>180996.35999999999</v>
      </c>
      <c r="I366" s="222"/>
      <c r="J366" s="223">
        <f>ROUND(I366*H366,2)</f>
        <v>0</v>
      </c>
      <c r="K366" s="219" t="s">
        <v>1</v>
      </c>
      <c r="L366" s="45"/>
      <c r="M366" s="224" t="s">
        <v>1</v>
      </c>
      <c r="N366" s="225" t="s">
        <v>38</v>
      </c>
      <c r="O366" s="92"/>
      <c r="P366" s="226">
        <f>O366*H366</f>
        <v>0</v>
      </c>
      <c r="Q366" s="226">
        <v>0</v>
      </c>
      <c r="R366" s="226">
        <f>Q366*H366</f>
        <v>0</v>
      </c>
      <c r="S366" s="226">
        <v>0</v>
      </c>
      <c r="T366" s="227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8" t="s">
        <v>157</v>
      </c>
      <c r="AT366" s="228" t="s">
        <v>153</v>
      </c>
      <c r="AU366" s="228" t="s">
        <v>81</v>
      </c>
      <c r="AY366" s="18" t="s">
        <v>152</v>
      </c>
      <c r="BE366" s="229">
        <f>IF(N366="základní",J366,0)</f>
        <v>0</v>
      </c>
      <c r="BF366" s="229">
        <f>IF(N366="snížená",J366,0)</f>
        <v>0</v>
      </c>
      <c r="BG366" s="229">
        <f>IF(N366="zákl. přenesená",J366,0)</f>
        <v>0</v>
      </c>
      <c r="BH366" s="229">
        <f>IF(N366="sníž. přenesená",J366,0)</f>
        <v>0</v>
      </c>
      <c r="BI366" s="229">
        <f>IF(N366="nulová",J366,0)</f>
        <v>0</v>
      </c>
      <c r="BJ366" s="18" t="s">
        <v>81</v>
      </c>
      <c r="BK366" s="229">
        <f>ROUND(I366*H366,2)</f>
        <v>0</v>
      </c>
      <c r="BL366" s="18" t="s">
        <v>157</v>
      </c>
      <c r="BM366" s="228" t="s">
        <v>464</v>
      </c>
    </row>
    <row r="367" s="14" customFormat="1">
      <c r="A367" s="14"/>
      <c r="B367" s="241"/>
      <c r="C367" s="242"/>
      <c r="D367" s="232" t="s">
        <v>195</v>
      </c>
      <c r="E367" s="243" t="s">
        <v>1</v>
      </c>
      <c r="F367" s="244" t="s">
        <v>1354</v>
      </c>
      <c r="G367" s="242"/>
      <c r="H367" s="245">
        <v>180996.35999999999</v>
      </c>
      <c r="I367" s="246"/>
      <c r="J367" s="242"/>
      <c r="K367" s="242"/>
      <c r="L367" s="247"/>
      <c r="M367" s="248"/>
      <c r="N367" s="249"/>
      <c r="O367" s="249"/>
      <c r="P367" s="249"/>
      <c r="Q367" s="249"/>
      <c r="R367" s="249"/>
      <c r="S367" s="249"/>
      <c r="T367" s="25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1" t="s">
        <v>195</v>
      </c>
      <c r="AU367" s="251" t="s">
        <v>81</v>
      </c>
      <c r="AV367" s="14" t="s">
        <v>83</v>
      </c>
      <c r="AW367" s="14" t="s">
        <v>30</v>
      </c>
      <c r="AX367" s="14" t="s">
        <v>73</v>
      </c>
      <c r="AY367" s="251" t="s">
        <v>152</v>
      </c>
    </row>
    <row r="368" s="15" customFormat="1">
      <c r="A368" s="15"/>
      <c r="B368" s="252"/>
      <c r="C368" s="253"/>
      <c r="D368" s="232" t="s">
        <v>195</v>
      </c>
      <c r="E368" s="254" t="s">
        <v>1</v>
      </c>
      <c r="F368" s="255" t="s">
        <v>218</v>
      </c>
      <c r="G368" s="253"/>
      <c r="H368" s="256">
        <v>180996.35999999999</v>
      </c>
      <c r="I368" s="257"/>
      <c r="J368" s="253"/>
      <c r="K368" s="253"/>
      <c r="L368" s="258"/>
      <c r="M368" s="259"/>
      <c r="N368" s="260"/>
      <c r="O368" s="260"/>
      <c r="P368" s="260"/>
      <c r="Q368" s="260"/>
      <c r="R368" s="260"/>
      <c r="S368" s="260"/>
      <c r="T368" s="261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2" t="s">
        <v>195</v>
      </c>
      <c r="AU368" s="262" t="s">
        <v>81</v>
      </c>
      <c r="AV368" s="15" t="s">
        <v>157</v>
      </c>
      <c r="AW368" s="15" t="s">
        <v>30</v>
      </c>
      <c r="AX368" s="15" t="s">
        <v>81</v>
      </c>
      <c r="AY368" s="262" t="s">
        <v>152</v>
      </c>
    </row>
    <row r="369" s="2" customFormat="1" ht="14.4" customHeight="1">
      <c r="A369" s="39"/>
      <c r="B369" s="40"/>
      <c r="C369" s="217" t="s">
        <v>425</v>
      </c>
      <c r="D369" s="217" t="s">
        <v>153</v>
      </c>
      <c r="E369" s="218" t="s">
        <v>236</v>
      </c>
      <c r="F369" s="219" t="s">
        <v>237</v>
      </c>
      <c r="G369" s="220" t="s">
        <v>175</v>
      </c>
      <c r="H369" s="221">
        <v>1508.3030000000001</v>
      </c>
      <c r="I369" s="222"/>
      <c r="J369" s="223">
        <f>ROUND(I369*H369,2)</f>
        <v>0</v>
      </c>
      <c r="K369" s="219" t="s">
        <v>160</v>
      </c>
      <c r="L369" s="45"/>
      <c r="M369" s="224" t="s">
        <v>1</v>
      </c>
      <c r="N369" s="225" t="s">
        <v>38</v>
      </c>
      <c r="O369" s="92"/>
      <c r="P369" s="226">
        <f>O369*H369</f>
        <v>0</v>
      </c>
      <c r="Q369" s="226">
        <v>0</v>
      </c>
      <c r="R369" s="226">
        <f>Q369*H369</f>
        <v>0</v>
      </c>
      <c r="S369" s="226">
        <v>0</v>
      </c>
      <c r="T369" s="227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8" t="s">
        <v>157</v>
      </c>
      <c r="AT369" s="228" t="s">
        <v>153</v>
      </c>
      <c r="AU369" s="228" t="s">
        <v>81</v>
      </c>
      <c r="AY369" s="18" t="s">
        <v>152</v>
      </c>
      <c r="BE369" s="229">
        <f>IF(N369="základní",J369,0)</f>
        <v>0</v>
      </c>
      <c r="BF369" s="229">
        <f>IF(N369="snížená",J369,0)</f>
        <v>0</v>
      </c>
      <c r="BG369" s="229">
        <f>IF(N369="zákl. přenesená",J369,0)</f>
        <v>0</v>
      </c>
      <c r="BH369" s="229">
        <f>IF(N369="sníž. přenesená",J369,0)</f>
        <v>0</v>
      </c>
      <c r="BI369" s="229">
        <f>IF(N369="nulová",J369,0)</f>
        <v>0</v>
      </c>
      <c r="BJ369" s="18" t="s">
        <v>81</v>
      </c>
      <c r="BK369" s="229">
        <f>ROUND(I369*H369,2)</f>
        <v>0</v>
      </c>
      <c r="BL369" s="18" t="s">
        <v>157</v>
      </c>
      <c r="BM369" s="228" t="s">
        <v>472</v>
      </c>
    </row>
    <row r="370" s="12" customFormat="1" ht="25.92" customHeight="1">
      <c r="A370" s="12"/>
      <c r="B370" s="203"/>
      <c r="C370" s="204"/>
      <c r="D370" s="205" t="s">
        <v>72</v>
      </c>
      <c r="E370" s="206" t="s">
        <v>239</v>
      </c>
      <c r="F370" s="206" t="s">
        <v>1355</v>
      </c>
      <c r="G370" s="204"/>
      <c r="H370" s="204"/>
      <c r="I370" s="207"/>
      <c r="J370" s="208">
        <f>BK370</f>
        <v>0</v>
      </c>
      <c r="K370" s="204"/>
      <c r="L370" s="209"/>
      <c r="M370" s="210"/>
      <c r="N370" s="211"/>
      <c r="O370" s="211"/>
      <c r="P370" s="212">
        <f>SUM(P371:P403)</f>
        <v>0</v>
      </c>
      <c r="Q370" s="211"/>
      <c r="R370" s="212">
        <f>SUM(R371:R403)</f>
        <v>0</v>
      </c>
      <c r="S370" s="211"/>
      <c r="T370" s="213">
        <f>SUM(T371:T403)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4" t="s">
        <v>81</v>
      </c>
      <c r="AT370" s="215" t="s">
        <v>72</v>
      </c>
      <c r="AU370" s="215" t="s">
        <v>73</v>
      </c>
      <c r="AY370" s="214" t="s">
        <v>152</v>
      </c>
      <c r="BK370" s="216">
        <f>SUM(BK371:BK403)</f>
        <v>0</v>
      </c>
    </row>
    <row r="371" s="2" customFormat="1" ht="24.15" customHeight="1">
      <c r="A371" s="39"/>
      <c r="B371" s="40"/>
      <c r="C371" s="217" t="s">
        <v>429</v>
      </c>
      <c r="D371" s="217" t="s">
        <v>153</v>
      </c>
      <c r="E371" s="218" t="s">
        <v>438</v>
      </c>
      <c r="F371" s="219" t="s">
        <v>439</v>
      </c>
      <c r="G371" s="220" t="s">
        <v>175</v>
      </c>
      <c r="H371" s="221">
        <v>1.44</v>
      </c>
      <c r="I371" s="222"/>
      <c r="J371" s="223">
        <f>ROUND(I371*H371,2)</f>
        <v>0</v>
      </c>
      <c r="K371" s="219" t="s">
        <v>160</v>
      </c>
      <c r="L371" s="45"/>
      <c r="M371" s="224" t="s">
        <v>1</v>
      </c>
      <c r="N371" s="225" t="s">
        <v>38</v>
      </c>
      <c r="O371" s="92"/>
      <c r="P371" s="226">
        <f>O371*H371</f>
        <v>0</v>
      </c>
      <c r="Q371" s="226">
        <v>0</v>
      </c>
      <c r="R371" s="226">
        <f>Q371*H371</f>
        <v>0</v>
      </c>
      <c r="S371" s="226">
        <v>0</v>
      </c>
      <c r="T371" s="227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8" t="s">
        <v>157</v>
      </c>
      <c r="AT371" s="228" t="s">
        <v>153</v>
      </c>
      <c r="AU371" s="228" t="s">
        <v>81</v>
      </c>
      <c r="AY371" s="18" t="s">
        <v>152</v>
      </c>
      <c r="BE371" s="229">
        <f>IF(N371="základní",J371,0)</f>
        <v>0</v>
      </c>
      <c r="BF371" s="229">
        <f>IF(N371="snížená",J371,0)</f>
        <v>0</v>
      </c>
      <c r="BG371" s="229">
        <f>IF(N371="zákl. přenesená",J371,0)</f>
        <v>0</v>
      </c>
      <c r="BH371" s="229">
        <f>IF(N371="sníž. přenesená",J371,0)</f>
        <v>0</v>
      </c>
      <c r="BI371" s="229">
        <f>IF(N371="nulová",J371,0)</f>
        <v>0</v>
      </c>
      <c r="BJ371" s="18" t="s">
        <v>81</v>
      </c>
      <c r="BK371" s="229">
        <f>ROUND(I371*H371,2)</f>
        <v>0</v>
      </c>
      <c r="BL371" s="18" t="s">
        <v>157</v>
      </c>
      <c r="BM371" s="228" t="s">
        <v>480</v>
      </c>
    </row>
    <row r="372" s="14" customFormat="1">
      <c r="A372" s="14"/>
      <c r="B372" s="241"/>
      <c r="C372" s="242"/>
      <c r="D372" s="232" t="s">
        <v>195</v>
      </c>
      <c r="E372" s="243" t="s">
        <v>1</v>
      </c>
      <c r="F372" s="244" t="s">
        <v>1356</v>
      </c>
      <c r="G372" s="242"/>
      <c r="H372" s="245">
        <v>1.44</v>
      </c>
      <c r="I372" s="246"/>
      <c r="J372" s="242"/>
      <c r="K372" s="242"/>
      <c r="L372" s="247"/>
      <c r="M372" s="248"/>
      <c r="N372" s="249"/>
      <c r="O372" s="249"/>
      <c r="P372" s="249"/>
      <c r="Q372" s="249"/>
      <c r="R372" s="249"/>
      <c r="S372" s="249"/>
      <c r="T372" s="25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1" t="s">
        <v>195</v>
      </c>
      <c r="AU372" s="251" t="s">
        <v>81</v>
      </c>
      <c r="AV372" s="14" t="s">
        <v>83</v>
      </c>
      <c r="AW372" s="14" t="s">
        <v>30</v>
      </c>
      <c r="AX372" s="14" t="s">
        <v>73</v>
      </c>
      <c r="AY372" s="251" t="s">
        <v>152</v>
      </c>
    </row>
    <row r="373" s="15" customFormat="1">
      <c r="A373" s="15"/>
      <c r="B373" s="252"/>
      <c r="C373" s="253"/>
      <c r="D373" s="232" t="s">
        <v>195</v>
      </c>
      <c r="E373" s="254" t="s">
        <v>1</v>
      </c>
      <c r="F373" s="255" t="s">
        <v>218</v>
      </c>
      <c r="G373" s="253"/>
      <c r="H373" s="256">
        <v>1.44</v>
      </c>
      <c r="I373" s="257"/>
      <c r="J373" s="253"/>
      <c r="K373" s="253"/>
      <c r="L373" s="258"/>
      <c r="M373" s="259"/>
      <c r="N373" s="260"/>
      <c r="O373" s="260"/>
      <c r="P373" s="260"/>
      <c r="Q373" s="260"/>
      <c r="R373" s="260"/>
      <c r="S373" s="260"/>
      <c r="T373" s="261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2" t="s">
        <v>195</v>
      </c>
      <c r="AU373" s="262" t="s">
        <v>81</v>
      </c>
      <c r="AV373" s="15" t="s">
        <v>157</v>
      </c>
      <c r="AW373" s="15" t="s">
        <v>30</v>
      </c>
      <c r="AX373" s="15" t="s">
        <v>81</v>
      </c>
      <c r="AY373" s="262" t="s">
        <v>152</v>
      </c>
    </row>
    <row r="374" s="2" customFormat="1" ht="24.15" customHeight="1">
      <c r="A374" s="39"/>
      <c r="B374" s="40"/>
      <c r="C374" s="217" t="s">
        <v>433</v>
      </c>
      <c r="D374" s="217" t="s">
        <v>153</v>
      </c>
      <c r="E374" s="218" t="s">
        <v>450</v>
      </c>
      <c r="F374" s="219" t="s">
        <v>1357</v>
      </c>
      <c r="G374" s="220" t="s">
        <v>175</v>
      </c>
      <c r="H374" s="221">
        <v>28.559999999999999</v>
      </c>
      <c r="I374" s="222"/>
      <c r="J374" s="223">
        <f>ROUND(I374*H374,2)</f>
        <v>0</v>
      </c>
      <c r="K374" s="219" t="s">
        <v>160</v>
      </c>
      <c r="L374" s="45"/>
      <c r="M374" s="224" t="s">
        <v>1</v>
      </c>
      <c r="N374" s="225" t="s">
        <v>38</v>
      </c>
      <c r="O374" s="92"/>
      <c r="P374" s="226">
        <f>O374*H374</f>
        <v>0</v>
      </c>
      <c r="Q374" s="226">
        <v>0</v>
      </c>
      <c r="R374" s="226">
        <f>Q374*H374</f>
        <v>0</v>
      </c>
      <c r="S374" s="226">
        <v>0</v>
      </c>
      <c r="T374" s="227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8" t="s">
        <v>157</v>
      </c>
      <c r="AT374" s="228" t="s">
        <v>153</v>
      </c>
      <c r="AU374" s="228" t="s">
        <v>81</v>
      </c>
      <c r="AY374" s="18" t="s">
        <v>152</v>
      </c>
      <c r="BE374" s="229">
        <f>IF(N374="základní",J374,0)</f>
        <v>0</v>
      </c>
      <c r="BF374" s="229">
        <f>IF(N374="snížená",J374,0)</f>
        <v>0</v>
      </c>
      <c r="BG374" s="229">
        <f>IF(N374="zákl. přenesená",J374,0)</f>
        <v>0</v>
      </c>
      <c r="BH374" s="229">
        <f>IF(N374="sníž. přenesená",J374,0)</f>
        <v>0</v>
      </c>
      <c r="BI374" s="229">
        <f>IF(N374="nulová",J374,0)</f>
        <v>0</v>
      </c>
      <c r="BJ374" s="18" t="s">
        <v>81</v>
      </c>
      <c r="BK374" s="229">
        <f>ROUND(I374*H374,2)</f>
        <v>0</v>
      </c>
      <c r="BL374" s="18" t="s">
        <v>157</v>
      </c>
      <c r="BM374" s="228" t="s">
        <v>498</v>
      </c>
    </row>
    <row r="375" s="13" customFormat="1">
      <c r="A375" s="13"/>
      <c r="B375" s="230"/>
      <c r="C375" s="231"/>
      <c r="D375" s="232" t="s">
        <v>195</v>
      </c>
      <c r="E375" s="233" t="s">
        <v>1</v>
      </c>
      <c r="F375" s="234" t="s">
        <v>1262</v>
      </c>
      <c r="G375" s="231"/>
      <c r="H375" s="233" t="s">
        <v>1</v>
      </c>
      <c r="I375" s="235"/>
      <c r="J375" s="231"/>
      <c r="K375" s="231"/>
      <c r="L375" s="236"/>
      <c r="M375" s="237"/>
      <c r="N375" s="238"/>
      <c r="O375" s="238"/>
      <c r="P375" s="238"/>
      <c r="Q375" s="238"/>
      <c r="R375" s="238"/>
      <c r="S375" s="238"/>
      <c r="T375" s="23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0" t="s">
        <v>195</v>
      </c>
      <c r="AU375" s="240" t="s">
        <v>81</v>
      </c>
      <c r="AV375" s="13" t="s">
        <v>81</v>
      </c>
      <c r="AW375" s="13" t="s">
        <v>30</v>
      </c>
      <c r="AX375" s="13" t="s">
        <v>73</v>
      </c>
      <c r="AY375" s="240" t="s">
        <v>152</v>
      </c>
    </row>
    <row r="376" s="13" customFormat="1">
      <c r="A376" s="13"/>
      <c r="B376" s="230"/>
      <c r="C376" s="231"/>
      <c r="D376" s="232" t="s">
        <v>195</v>
      </c>
      <c r="E376" s="233" t="s">
        <v>1</v>
      </c>
      <c r="F376" s="234" t="s">
        <v>1263</v>
      </c>
      <c r="G376" s="231"/>
      <c r="H376" s="233" t="s">
        <v>1</v>
      </c>
      <c r="I376" s="235"/>
      <c r="J376" s="231"/>
      <c r="K376" s="231"/>
      <c r="L376" s="236"/>
      <c r="M376" s="237"/>
      <c r="N376" s="238"/>
      <c r="O376" s="238"/>
      <c r="P376" s="238"/>
      <c r="Q376" s="238"/>
      <c r="R376" s="238"/>
      <c r="S376" s="238"/>
      <c r="T376" s="23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0" t="s">
        <v>195</v>
      </c>
      <c r="AU376" s="240" t="s">
        <v>81</v>
      </c>
      <c r="AV376" s="13" t="s">
        <v>81</v>
      </c>
      <c r="AW376" s="13" t="s">
        <v>30</v>
      </c>
      <c r="AX376" s="13" t="s">
        <v>73</v>
      </c>
      <c r="AY376" s="240" t="s">
        <v>152</v>
      </c>
    </row>
    <row r="377" s="14" customFormat="1">
      <c r="A377" s="14"/>
      <c r="B377" s="241"/>
      <c r="C377" s="242"/>
      <c r="D377" s="232" t="s">
        <v>195</v>
      </c>
      <c r="E377" s="243" t="s">
        <v>1</v>
      </c>
      <c r="F377" s="244" t="s">
        <v>1279</v>
      </c>
      <c r="G377" s="242"/>
      <c r="H377" s="245">
        <v>3.2400000000000002</v>
      </c>
      <c r="I377" s="246"/>
      <c r="J377" s="242"/>
      <c r="K377" s="242"/>
      <c r="L377" s="247"/>
      <c r="M377" s="248"/>
      <c r="N377" s="249"/>
      <c r="O377" s="249"/>
      <c r="P377" s="249"/>
      <c r="Q377" s="249"/>
      <c r="R377" s="249"/>
      <c r="S377" s="249"/>
      <c r="T377" s="25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1" t="s">
        <v>195</v>
      </c>
      <c r="AU377" s="251" t="s">
        <v>81</v>
      </c>
      <c r="AV377" s="14" t="s">
        <v>83</v>
      </c>
      <c r="AW377" s="14" t="s">
        <v>30</v>
      </c>
      <c r="AX377" s="14" t="s">
        <v>73</v>
      </c>
      <c r="AY377" s="251" t="s">
        <v>152</v>
      </c>
    </row>
    <row r="378" s="13" customFormat="1">
      <c r="A378" s="13"/>
      <c r="B378" s="230"/>
      <c r="C378" s="231"/>
      <c r="D378" s="232" t="s">
        <v>195</v>
      </c>
      <c r="E378" s="233" t="s">
        <v>1</v>
      </c>
      <c r="F378" s="234" t="s">
        <v>1266</v>
      </c>
      <c r="G378" s="231"/>
      <c r="H378" s="233" t="s">
        <v>1</v>
      </c>
      <c r="I378" s="235"/>
      <c r="J378" s="231"/>
      <c r="K378" s="231"/>
      <c r="L378" s="236"/>
      <c r="M378" s="237"/>
      <c r="N378" s="238"/>
      <c r="O378" s="238"/>
      <c r="P378" s="238"/>
      <c r="Q378" s="238"/>
      <c r="R378" s="238"/>
      <c r="S378" s="238"/>
      <c r="T378" s="23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0" t="s">
        <v>195</v>
      </c>
      <c r="AU378" s="240" t="s">
        <v>81</v>
      </c>
      <c r="AV378" s="13" t="s">
        <v>81</v>
      </c>
      <c r="AW378" s="13" t="s">
        <v>30</v>
      </c>
      <c r="AX378" s="13" t="s">
        <v>73</v>
      </c>
      <c r="AY378" s="240" t="s">
        <v>152</v>
      </c>
    </row>
    <row r="379" s="14" customFormat="1">
      <c r="A379" s="14"/>
      <c r="B379" s="241"/>
      <c r="C379" s="242"/>
      <c r="D379" s="232" t="s">
        <v>195</v>
      </c>
      <c r="E379" s="243" t="s">
        <v>1</v>
      </c>
      <c r="F379" s="244" t="s">
        <v>1281</v>
      </c>
      <c r="G379" s="242"/>
      <c r="H379" s="245">
        <v>9.7200000000000006</v>
      </c>
      <c r="I379" s="246"/>
      <c r="J379" s="242"/>
      <c r="K379" s="242"/>
      <c r="L379" s="247"/>
      <c r="M379" s="248"/>
      <c r="N379" s="249"/>
      <c r="O379" s="249"/>
      <c r="P379" s="249"/>
      <c r="Q379" s="249"/>
      <c r="R379" s="249"/>
      <c r="S379" s="249"/>
      <c r="T379" s="250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1" t="s">
        <v>195</v>
      </c>
      <c r="AU379" s="251" t="s">
        <v>81</v>
      </c>
      <c r="AV379" s="14" t="s">
        <v>83</v>
      </c>
      <c r="AW379" s="14" t="s">
        <v>30</v>
      </c>
      <c r="AX379" s="14" t="s">
        <v>73</v>
      </c>
      <c r="AY379" s="251" t="s">
        <v>152</v>
      </c>
    </row>
    <row r="380" s="13" customFormat="1">
      <c r="A380" s="13"/>
      <c r="B380" s="230"/>
      <c r="C380" s="231"/>
      <c r="D380" s="232" t="s">
        <v>195</v>
      </c>
      <c r="E380" s="233" t="s">
        <v>1</v>
      </c>
      <c r="F380" s="234" t="s">
        <v>1269</v>
      </c>
      <c r="G380" s="231"/>
      <c r="H380" s="233" t="s">
        <v>1</v>
      </c>
      <c r="I380" s="235"/>
      <c r="J380" s="231"/>
      <c r="K380" s="231"/>
      <c r="L380" s="236"/>
      <c r="M380" s="237"/>
      <c r="N380" s="238"/>
      <c r="O380" s="238"/>
      <c r="P380" s="238"/>
      <c r="Q380" s="238"/>
      <c r="R380" s="238"/>
      <c r="S380" s="238"/>
      <c r="T380" s="23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0" t="s">
        <v>195</v>
      </c>
      <c r="AU380" s="240" t="s">
        <v>81</v>
      </c>
      <c r="AV380" s="13" t="s">
        <v>81</v>
      </c>
      <c r="AW380" s="13" t="s">
        <v>30</v>
      </c>
      <c r="AX380" s="13" t="s">
        <v>73</v>
      </c>
      <c r="AY380" s="240" t="s">
        <v>152</v>
      </c>
    </row>
    <row r="381" s="14" customFormat="1">
      <c r="A381" s="14"/>
      <c r="B381" s="241"/>
      <c r="C381" s="242"/>
      <c r="D381" s="232" t="s">
        <v>195</v>
      </c>
      <c r="E381" s="243" t="s">
        <v>1</v>
      </c>
      <c r="F381" s="244" t="s">
        <v>1358</v>
      </c>
      <c r="G381" s="242"/>
      <c r="H381" s="245">
        <v>15.6</v>
      </c>
      <c r="I381" s="246"/>
      <c r="J381" s="242"/>
      <c r="K381" s="242"/>
      <c r="L381" s="247"/>
      <c r="M381" s="248"/>
      <c r="N381" s="249"/>
      <c r="O381" s="249"/>
      <c r="P381" s="249"/>
      <c r="Q381" s="249"/>
      <c r="R381" s="249"/>
      <c r="S381" s="249"/>
      <c r="T381" s="25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1" t="s">
        <v>195</v>
      </c>
      <c r="AU381" s="251" t="s">
        <v>81</v>
      </c>
      <c r="AV381" s="14" t="s">
        <v>83</v>
      </c>
      <c r="AW381" s="14" t="s">
        <v>30</v>
      </c>
      <c r="AX381" s="14" t="s">
        <v>73</v>
      </c>
      <c r="AY381" s="251" t="s">
        <v>152</v>
      </c>
    </row>
    <row r="382" s="15" customFormat="1">
      <c r="A382" s="15"/>
      <c r="B382" s="252"/>
      <c r="C382" s="253"/>
      <c r="D382" s="232" t="s">
        <v>195</v>
      </c>
      <c r="E382" s="254" t="s">
        <v>1</v>
      </c>
      <c r="F382" s="255" t="s">
        <v>218</v>
      </c>
      <c r="G382" s="253"/>
      <c r="H382" s="256">
        <v>28.559999999999999</v>
      </c>
      <c r="I382" s="257"/>
      <c r="J382" s="253"/>
      <c r="K382" s="253"/>
      <c r="L382" s="258"/>
      <c r="M382" s="259"/>
      <c r="N382" s="260"/>
      <c r="O382" s="260"/>
      <c r="P382" s="260"/>
      <c r="Q382" s="260"/>
      <c r="R382" s="260"/>
      <c r="S382" s="260"/>
      <c r="T382" s="261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2" t="s">
        <v>195</v>
      </c>
      <c r="AU382" s="262" t="s">
        <v>81</v>
      </c>
      <c r="AV382" s="15" t="s">
        <v>157</v>
      </c>
      <c r="AW382" s="15" t="s">
        <v>30</v>
      </c>
      <c r="AX382" s="15" t="s">
        <v>81</v>
      </c>
      <c r="AY382" s="262" t="s">
        <v>152</v>
      </c>
    </row>
    <row r="383" s="2" customFormat="1" ht="24.15" customHeight="1">
      <c r="A383" s="39"/>
      <c r="B383" s="40"/>
      <c r="C383" s="217" t="s">
        <v>437</v>
      </c>
      <c r="D383" s="217" t="s">
        <v>153</v>
      </c>
      <c r="E383" s="218" t="s">
        <v>442</v>
      </c>
      <c r="F383" s="219" t="s">
        <v>1359</v>
      </c>
      <c r="G383" s="220" t="s">
        <v>175</v>
      </c>
      <c r="H383" s="221">
        <v>10.92</v>
      </c>
      <c r="I383" s="222"/>
      <c r="J383" s="223">
        <f>ROUND(I383*H383,2)</f>
        <v>0</v>
      </c>
      <c r="K383" s="219" t="s">
        <v>160</v>
      </c>
      <c r="L383" s="45"/>
      <c r="M383" s="224" t="s">
        <v>1</v>
      </c>
      <c r="N383" s="225" t="s">
        <v>38</v>
      </c>
      <c r="O383" s="92"/>
      <c r="P383" s="226">
        <f>O383*H383</f>
        <v>0</v>
      </c>
      <c r="Q383" s="226">
        <v>0</v>
      </c>
      <c r="R383" s="226">
        <f>Q383*H383</f>
        <v>0</v>
      </c>
      <c r="S383" s="226">
        <v>0</v>
      </c>
      <c r="T383" s="227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8" t="s">
        <v>157</v>
      </c>
      <c r="AT383" s="228" t="s">
        <v>153</v>
      </c>
      <c r="AU383" s="228" t="s">
        <v>81</v>
      </c>
      <c r="AY383" s="18" t="s">
        <v>152</v>
      </c>
      <c r="BE383" s="229">
        <f>IF(N383="základní",J383,0)</f>
        <v>0</v>
      </c>
      <c r="BF383" s="229">
        <f>IF(N383="snížená",J383,0)</f>
        <v>0</v>
      </c>
      <c r="BG383" s="229">
        <f>IF(N383="zákl. přenesená",J383,0)</f>
        <v>0</v>
      </c>
      <c r="BH383" s="229">
        <f>IF(N383="sníž. přenesená",J383,0)</f>
        <v>0</v>
      </c>
      <c r="BI383" s="229">
        <f>IF(N383="nulová",J383,0)</f>
        <v>0</v>
      </c>
      <c r="BJ383" s="18" t="s">
        <v>81</v>
      </c>
      <c r="BK383" s="229">
        <f>ROUND(I383*H383,2)</f>
        <v>0</v>
      </c>
      <c r="BL383" s="18" t="s">
        <v>157</v>
      </c>
      <c r="BM383" s="228" t="s">
        <v>514</v>
      </c>
    </row>
    <row r="384" s="13" customFormat="1">
      <c r="A384" s="13"/>
      <c r="B384" s="230"/>
      <c r="C384" s="231"/>
      <c r="D384" s="232" t="s">
        <v>195</v>
      </c>
      <c r="E384" s="233" t="s">
        <v>1</v>
      </c>
      <c r="F384" s="234" t="s">
        <v>1262</v>
      </c>
      <c r="G384" s="231"/>
      <c r="H384" s="233" t="s">
        <v>1</v>
      </c>
      <c r="I384" s="235"/>
      <c r="J384" s="231"/>
      <c r="K384" s="231"/>
      <c r="L384" s="236"/>
      <c r="M384" s="237"/>
      <c r="N384" s="238"/>
      <c r="O384" s="238"/>
      <c r="P384" s="238"/>
      <c r="Q384" s="238"/>
      <c r="R384" s="238"/>
      <c r="S384" s="238"/>
      <c r="T384" s="23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0" t="s">
        <v>195</v>
      </c>
      <c r="AU384" s="240" t="s">
        <v>81</v>
      </c>
      <c r="AV384" s="13" t="s">
        <v>81</v>
      </c>
      <c r="AW384" s="13" t="s">
        <v>30</v>
      </c>
      <c r="AX384" s="13" t="s">
        <v>73</v>
      </c>
      <c r="AY384" s="240" t="s">
        <v>152</v>
      </c>
    </row>
    <row r="385" s="13" customFormat="1">
      <c r="A385" s="13"/>
      <c r="B385" s="230"/>
      <c r="C385" s="231"/>
      <c r="D385" s="232" t="s">
        <v>195</v>
      </c>
      <c r="E385" s="233" t="s">
        <v>1</v>
      </c>
      <c r="F385" s="234" t="s">
        <v>1269</v>
      </c>
      <c r="G385" s="231"/>
      <c r="H385" s="233" t="s">
        <v>1</v>
      </c>
      <c r="I385" s="235"/>
      <c r="J385" s="231"/>
      <c r="K385" s="231"/>
      <c r="L385" s="236"/>
      <c r="M385" s="237"/>
      <c r="N385" s="238"/>
      <c r="O385" s="238"/>
      <c r="P385" s="238"/>
      <c r="Q385" s="238"/>
      <c r="R385" s="238"/>
      <c r="S385" s="238"/>
      <c r="T385" s="23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0" t="s">
        <v>195</v>
      </c>
      <c r="AU385" s="240" t="s">
        <v>81</v>
      </c>
      <c r="AV385" s="13" t="s">
        <v>81</v>
      </c>
      <c r="AW385" s="13" t="s">
        <v>30</v>
      </c>
      <c r="AX385" s="13" t="s">
        <v>73</v>
      </c>
      <c r="AY385" s="240" t="s">
        <v>152</v>
      </c>
    </row>
    <row r="386" s="14" customFormat="1">
      <c r="A386" s="14"/>
      <c r="B386" s="241"/>
      <c r="C386" s="242"/>
      <c r="D386" s="232" t="s">
        <v>195</v>
      </c>
      <c r="E386" s="243" t="s">
        <v>1</v>
      </c>
      <c r="F386" s="244" t="s">
        <v>1360</v>
      </c>
      <c r="G386" s="242"/>
      <c r="H386" s="245">
        <v>10.92</v>
      </c>
      <c r="I386" s="246"/>
      <c r="J386" s="242"/>
      <c r="K386" s="242"/>
      <c r="L386" s="247"/>
      <c r="M386" s="248"/>
      <c r="N386" s="249"/>
      <c r="O386" s="249"/>
      <c r="P386" s="249"/>
      <c r="Q386" s="249"/>
      <c r="R386" s="249"/>
      <c r="S386" s="249"/>
      <c r="T386" s="25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1" t="s">
        <v>195</v>
      </c>
      <c r="AU386" s="251" t="s">
        <v>81</v>
      </c>
      <c r="AV386" s="14" t="s">
        <v>83</v>
      </c>
      <c r="AW386" s="14" t="s">
        <v>30</v>
      </c>
      <c r="AX386" s="14" t="s">
        <v>73</v>
      </c>
      <c r="AY386" s="251" t="s">
        <v>152</v>
      </c>
    </row>
    <row r="387" s="15" customFormat="1">
      <c r="A387" s="15"/>
      <c r="B387" s="252"/>
      <c r="C387" s="253"/>
      <c r="D387" s="232" t="s">
        <v>195</v>
      </c>
      <c r="E387" s="254" t="s">
        <v>1</v>
      </c>
      <c r="F387" s="255" t="s">
        <v>218</v>
      </c>
      <c r="G387" s="253"/>
      <c r="H387" s="256">
        <v>10.92</v>
      </c>
      <c r="I387" s="257"/>
      <c r="J387" s="253"/>
      <c r="K387" s="253"/>
      <c r="L387" s="258"/>
      <c r="M387" s="259"/>
      <c r="N387" s="260"/>
      <c r="O387" s="260"/>
      <c r="P387" s="260"/>
      <c r="Q387" s="260"/>
      <c r="R387" s="260"/>
      <c r="S387" s="260"/>
      <c r="T387" s="261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2" t="s">
        <v>195</v>
      </c>
      <c r="AU387" s="262" t="s">
        <v>81</v>
      </c>
      <c r="AV387" s="15" t="s">
        <v>157</v>
      </c>
      <c r="AW387" s="15" t="s">
        <v>30</v>
      </c>
      <c r="AX387" s="15" t="s">
        <v>81</v>
      </c>
      <c r="AY387" s="262" t="s">
        <v>152</v>
      </c>
    </row>
    <row r="388" s="2" customFormat="1" ht="24.15" customHeight="1">
      <c r="A388" s="39"/>
      <c r="B388" s="40"/>
      <c r="C388" s="217" t="s">
        <v>441</v>
      </c>
      <c r="D388" s="217" t="s">
        <v>153</v>
      </c>
      <c r="E388" s="218" t="s">
        <v>446</v>
      </c>
      <c r="F388" s="219" t="s">
        <v>1361</v>
      </c>
      <c r="G388" s="220" t="s">
        <v>175</v>
      </c>
      <c r="H388" s="221">
        <v>365.33999999999998</v>
      </c>
      <c r="I388" s="222"/>
      <c r="J388" s="223">
        <f>ROUND(I388*H388,2)</f>
        <v>0</v>
      </c>
      <c r="K388" s="219" t="s">
        <v>160</v>
      </c>
      <c r="L388" s="45"/>
      <c r="M388" s="224" t="s">
        <v>1</v>
      </c>
      <c r="N388" s="225" t="s">
        <v>38</v>
      </c>
      <c r="O388" s="92"/>
      <c r="P388" s="226">
        <f>O388*H388</f>
        <v>0</v>
      </c>
      <c r="Q388" s="226">
        <v>0</v>
      </c>
      <c r="R388" s="226">
        <f>Q388*H388</f>
        <v>0</v>
      </c>
      <c r="S388" s="226">
        <v>0</v>
      </c>
      <c r="T388" s="227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8" t="s">
        <v>157</v>
      </c>
      <c r="AT388" s="228" t="s">
        <v>153</v>
      </c>
      <c r="AU388" s="228" t="s">
        <v>81</v>
      </c>
      <c r="AY388" s="18" t="s">
        <v>152</v>
      </c>
      <c r="BE388" s="229">
        <f>IF(N388="základní",J388,0)</f>
        <v>0</v>
      </c>
      <c r="BF388" s="229">
        <f>IF(N388="snížená",J388,0)</f>
        <v>0</v>
      </c>
      <c r="BG388" s="229">
        <f>IF(N388="zákl. přenesená",J388,0)</f>
        <v>0</v>
      </c>
      <c r="BH388" s="229">
        <f>IF(N388="sníž. přenesená",J388,0)</f>
        <v>0</v>
      </c>
      <c r="BI388" s="229">
        <f>IF(N388="nulová",J388,0)</f>
        <v>0</v>
      </c>
      <c r="BJ388" s="18" t="s">
        <v>81</v>
      </c>
      <c r="BK388" s="229">
        <f>ROUND(I388*H388,2)</f>
        <v>0</v>
      </c>
      <c r="BL388" s="18" t="s">
        <v>157</v>
      </c>
      <c r="BM388" s="228" t="s">
        <v>522</v>
      </c>
    </row>
    <row r="389" s="13" customFormat="1">
      <c r="A389" s="13"/>
      <c r="B389" s="230"/>
      <c r="C389" s="231"/>
      <c r="D389" s="232" t="s">
        <v>195</v>
      </c>
      <c r="E389" s="233" t="s">
        <v>1</v>
      </c>
      <c r="F389" s="234" t="s">
        <v>1262</v>
      </c>
      <c r="G389" s="231"/>
      <c r="H389" s="233" t="s">
        <v>1</v>
      </c>
      <c r="I389" s="235"/>
      <c r="J389" s="231"/>
      <c r="K389" s="231"/>
      <c r="L389" s="236"/>
      <c r="M389" s="237"/>
      <c r="N389" s="238"/>
      <c r="O389" s="238"/>
      <c r="P389" s="238"/>
      <c r="Q389" s="238"/>
      <c r="R389" s="238"/>
      <c r="S389" s="238"/>
      <c r="T389" s="23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0" t="s">
        <v>195</v>
      </c>
      <c r="AU389" s="240" t="s">
        <v>81</v>
      </c>
      <c r="AV389" s="13" t="s">
        <v>81</v>
      </c>
      <c r="AW389" s="13" t="s">
        <v>30</v>
      </c>
      <c r="AX389" s="13" t="s">
        <v>73</v>
      </c>
      <c r="AY389" s="240" t="s">
        <v>152</v>
      </c>
    </row>
    <row r="390" s="13" customFormat="1">
      <c r="A390" s="13"/>
      <c r="B390" s="230"/>
      <c r="C390" s="231"/>
      <c r="D390" s="232" t="s">
        <v>195</v>
      </c>
      <c r="E390" s="233" t="s">
        <v>1</v>
      </c>
      <c r="F390" s="234" t="s">
        <v>1263</v>
      </c>
      <c r="G390" s="231"/>
      <c r="H390" s="233" t="s">
        <v>1</v>
      </c>
      <c r="I390" s="235"/>
      <c r="J390" s="231"/>
      <c r="K390" s="231"/>
      <c r="L390" s="236"/>
      <c r="M390" s="237"/>
      <c r="N390" s="238"/>
      <c r="O390" s="238"/>
      <c r="P390" s="238"/>
      <c r="Q390" s="238"/>
      <c r="R390" s="238"/>
      <c r="S390" s="238"/>
      <c r="T390" s="23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0" t="s">
        <v>195</v>
      </c>
      <c r="AU390" s="240" t="s">
        <v>81</v>
      </c>
      <c r="AV390" s="13" t="s">
        <v>81</v>
      </c>
      <c r="AW390" s="13" t="s">
        <v>30</v>
      </c>
      <c r="AX390" s="13" t="s">
        <v>73</v>
      </c>
      <c r="AY390" s="240" t="s">
        <v>152</v>
      </c>
    </row>
    <row r="391" s="14" customFormat="1">
      <c r="A391" s="14"/>
      <c r="B391" s="241"/>
      <c r="C391" s="242"/>
      <c r="D391" s="232" t="s">
        <v>195</v>
      </c>
      <c r="E391" s="243" t="s">
        <v>1</v>
      </c>
      <c r="F391" s="244" t="s">
        <v>1278</v>
      </c>
      <c r="G391" s="242"/>
      <c r="H391" s="245">
        <v>127.2</v>
      </c>
      <c r="I391" s="246"/>
      <c r="J391" s="242"/>
      <c r="K391" s="242"/>
      <c r="L391" s="247"/>
      <c r="M391" s="248"/>
      <c r="N391" s="249"/>
      <c r="O391" s="249"/>
      <c r="P391" s="249"/>
      <c r="Q391" s="249"/>
      <c r="R391" s="249"/>
      <c r="S391" s="249"/>
      <c r="T391" s="25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1" t="s">
        <v>195</v>
      </c>
      <c r="AU391" s="251" t="s">
        <v>81</v>
      </c>
      <c r="AV391" s="14" t="s">
        <v>83</v>
      </c>
      <c r="AW391" s="14" t="s">
        <v>30</v>
      </c>
      <c r="AX391" s="14" t="s">
        <v>73</v>
      </c>
      <c r="AY391" s="251" t="s">
        <v>152</v>
      </c>
    </row>
    <row r="392" s="13" customFormat="1">
      <c r="A392" s="13"/>
      <c r="B392" s="230"/>
      <c r="C392" s="231"/>
      <c r="D392" s="232" t="s">
        <v>195</v>
      </c>
      <c r="E392" s="233" t="s">
        <v>1</v>
      </c>
      <c r="F392" s="234" t="s">
        <v>1266</v>
      </c>
      <c r="G392" s="231"/>
      <c r="H392" s="233" t="s">
        <v>1</v>
      </c>
      <c r="I392" s="235"/>
      <c r="J392" s="231"/>
      <c r="K392" s="231"/>
      <c r="L392" s="236"/>
      <c r="M392" s="237"/>
      <c r="N392" s="238"/>
      <c r="O392" s="238"/>
      <c r="P392" s="238"/>
      <c r="Q392" s="238"/>
      <c r="R392" s="238"/>
      <c r="S392" s="238"/>
      <c r="T392" s="23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0" t="s">
        <v>195</v>
      </c>
      <c r="AU392" s="240" t="s">
        <v>81</v>
      </c>
      <c r="AV392" s="13" t="s">
        <v>81</v>
      </c>
      <c r="AW392" s="13" t="s">
        <v>30</v>
      </c>
      <c r="AX392" s="13" t="s">
        <v>73</v>
      </c>
      <c r="AY392" s="240" t="s">
        <v>152</v>
      </c>
    </row>
    <row r="393" s="14" customFormat="1">
      <c r="A393" s="14"/>
      <c r="B393" s="241"/>
      <c r="C393" s="242"/>
      <c r="D393" s="232" t="s">
        <v>195</v>
      </c>
      <c r="E393" s="243" t="s">
        <v>1</v>
      </c>
      <c r="F393" s="244" t="s">
        <v>1280</v>
      </c>
      <c r="G393" s="242"/>
      <c r="H393" s="245">
        <v>211.68000000000001</v>
      </c>
      <c r="I393" s="246"/>
      <c r="J393" s="242"/>
      <c r="K393" s="242"/>
      <c r="L393" s="247"/>
      <c r="M393" s="248"/>
      <c r="N393" s="249"/>
      <c r="O393" s="249"/>
      <c r="P393" s="249"/>
      <c r="Q393" s="249"/>
      <c r="R393" s="249"/>
      <c r="S393" s="249"/>
      <c r="T393" s="25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1" t="s">
        <v>195</v>
      </c>
      <c r="AU393" s="251" t="s">
        <v>81</v>
      </c>
      <c r="AV393" s="14" t="s">
        <v>83</v>
      </c>
      <c r="AW393" s="14" t="s">
        <v>30</v>
      </c>
      <c r="AX393" s="14" t="s">
        <v>73</v>
      </c>
      <c r="AY393" s="251" t="s">
        <v>152</v>
      </c>
    </row>
    <row r="394" s="13" customFormat="1">
      <c r="A394" s="13"/>
      <c r="B394" s="230"/>
      <c r="C394" s="231"/>
      <c r="D394" s="232" t="s">
        <v>195</v>
      </c>
      <c r="E394" s="233" t="s">
        <v>1</v>
      </c>
      <c r="F394" s="234" t="s">
        <v>1271</v>
      </c>
      <c r="G394" s="231"/>
      <c r="H394" s="233" t="s">
        <v>1</v>
      </c>
      <c r="I394" s="235"/>
      <c r="J394" s="231"/>
      <c r="K394" s="231"/>
      <c r="L394" s="236"/>
      <c r="M394" s="237"/>
      <c r="N394" s="238"/>
      <c r="O394" s="238"/>
      <c r="P394" s="238"/>
      <c r="Q394" s="238"/>
      <c r="R394" s="238"/>
      <c r="S394" s="238"/>
      <c r="T394" s="23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0" t="s">
        <v>195</v>
      </c>
      <c r="AU394" s="240" t="s">
        <v>81</v>
      </c>
      <c r="AV394" s="13" t="s">
        <v>81</v>
      </c>
      <c r="AW394" s="13" t="s">
        <v>30</v>
      </c>
      <c r="AX394" s="13" t="s">
        <v>73</v>
      </c>
      <c r="AY394" s="240" t="s">
        <v>152</v>
      </c>
    </row>
    <row r="395" s="14" customFormat="1">
      <c r="A395" s="14"/>
      <c r="B395" s="241"/>
      <c r="C395" s="242"/>
      <c r="D395" s="232" t="s">
        <v>195</v>
      </c>
      <c r="E395" s="243" t="s">
        <v>1</v>
      </c>
      <c r="F395" s="244" t="s">
        <v>1283</v>
      </c>
      <c r="G395" s="242"/>
      <c r="H395" s="245">
        <v>26.460000000000001</v>
      </c>
      <c r="I395" s="246"/>
      <c r="J395" s="242"/>
      <c r="K395" s="242"/>
      <c r="L395" s="247"/>
      <c r="M395" s="248"/>
      <c r="N395" s="249"/>
      <c r="O395" s="249"/>
      <c r="P395" s="249"/>
      <c r="Q395" s="249"/>
      <c r="R395" s="249"/>
      <c r="S395" s="249"/>
      <c r="T395" s="25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1" t="s">
        <v>195</v>
      </c>
      <c r="AU395" s="251" t="s">
        <v>81</v>
      </c>
      <c r="AV395" s="14" t="s">
        <v>83</v>
      </c>
      <c r="AW395" s="14" t="s">
        <v>30</v>
      </c>
      <c r="AX395" s="14" t="s">
        <v>73</v>
      </c>
      <c r="AY395" s="251" t="s">
        <v>152</v>
      </c>
    </row>
    <row r="396" s="15" customFormat="1">
      <c r="A396" s="15"/>
      <c r="B396" s="252"/>
      <c r="C396" s="253"/>
      <c r="D396" s="232" t="s">
        <v>195</v>
      </c>
      <c r="E396" s="254" t="s">
        <v>1</v>
      </c>
      <c r="F396" s="255" t="s">
        <v>218</v>
      </c>
      <c r="G396" s="253"/>
      <c r="H396" s="256">
        <v>365.33999999999998</v>
      </c>
      <c r="I396" s="257"/>
      <c r="J396" s="253"/>
      <c r="K396" s="253"/>
      <c r="L396" s="258"/>
      <c r="M396" s="259"/>
      <c r="N396" s="260"/>
      <c r="O396" s="260"/>
      <c r="P396" s="260"/>
      <c r="Q396" s="260"/>
      <c r="R396" s="260"/>
      <c r="S396" s="260"/>
      <c r="T396" s="261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2" t="s">
        <v>195</v>
      </c>
      <c r="AU396" s="262" t="s">
        <v>81</v>
      </c>
      <c r="AV396" s="15" t="s">
        <v>157</v>
      </c>
      <c r="AW396" s="15" t="s">
        <v>30</v>
      </c>
      <c r="AX396" s="15" t="s">
        <v>81</v>
      </c>
      <c r="AY396" s="262" t="s">
        <v>152</v>
      </c>
    </row>
    <row r="397" s="2" customFormat="1" ht="24.15" customHeight="1">
      <c r="A397" s="39"/>
      <c r="B397" s="40"/>
      <c r="C397" s="217" t="s">
        <v>445</v>
      </c>
      <c r="D397" s="217" t="s">
        <v>153</v>
      </c>
      <c r="E397" s="218" t="s">
        <v>465</v>
      </c>
      <c r="F397" s="219" t="s">
        <v>1362</v>
      </c>
      <c r="G397" s="220" t="s">
        <v>826</v>
      </c>
      <c r="H397" s="221">
        <v>14.505000000000001</v>
      </c>
      <c r="I397" s="222"/>
      <c r="J397" s="223">
        <f>ROUND(I397*H397,2)</f>
        <v>0</v>
      </c>
      <c r="K397" s="219" t="s">
        <v>1</v>
      </c>
      <c r="L397" s="45"/>
      <c r="M397" s="224" t="s">
        <v>1</v>
      </c>
      <c r="N397" s="225" t="s">
        <v>38</v>
      </c>
      <c r="O397" s="92"/>
      <c r="P397" s="226">
        <f>O397*H397</f>
        <v>0</v>
      </c>
      <c r="Q397" s="226">
        <v>0</v>
      </c>
      <c r="R397" s="226">
        <f>Q397*H397</f>
        <v>0</v>
      </c>
      <c r="S397" s="226">
        <v>0</v>
      </c>
      <c r="T397" s="227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28" t="s">
        <v>157</v>
      </c>
      <c r="AT397" s="228" t="s">
        <v>153</v>
      </c>
      <c r="AU397" s="228" t="s">
        <v>81</v>
      </c>
      <c r="AY397" s="18" t="s">
        <v>152</v>
      </c>
      <c r="BE397" s="229">
        <f>IF(N397="základní",J397,0)</f>
        <v>0</v>
      </c>
      <c r="BF397" s="229">
        <f>IF(N397="snížená",J397,0)</f>
        <v>0</v>
      </c>
      <c r="BG397" s="229">
        <f>IF(N397="zákl. přenesená",J397,0)</f>
        <v>0</v>
      </c>
      <c r="BH397" s="229">
        <f>IF(N397="sníž. přenesená",J397,0)</f>
        <v>0</v>
      </c>
      <c r="BI397" s="229">
        <f>IF(N397="nulová",J397,0)</f>
        <v>0</v>
      </c>
      <c r="BJ397" s="18" t="s">
        <v>81</v>
      </c>
      <c r="BK397" s="229">
        <f>ROUND(I397*H397,2)</f>
        <v>0</v>
      </c>
      <c r="BL397" s="18" t="s">
        <v>157</v>
      </c>
      <c r="BM397" s="228" t="s">
        <v>531</v>
      </c>
    </row>
    <row r="398" s="2" customFormat="1" ht="24.15" customHeight="1">
      <c r="A398" s="39"/>
      <c r="B398" s="40"/>
      <c r="C398" s="217" t="s">
        <v>449</v>
      </c>
      <c r="D398" s="217" t="s">
        <v>153</v>
      </c>
      <c r="E398" s="218" t="s">
        <v>469</v>
      </c>
      <c r="F398" s="219" t="s">
        <v>1363</v>
      </c>
      <c r="G398" s="220" t="s">
        <v>826</v>
      </c>
      <c r="H398" s="221">
        <v>58.112000000000002</v>
      </c>
      <c r="I398" s="222"/>
      <c r="J398" s="223">
        <f>ROUND(I398*H398,2)</f>
        <v>0</v>
      </c>
      <c r="K398" s="219" t="s">
        <v>1</v>
      </c>
      <c r="L398" s="45"/>
      <c r="M398" s="224" t="s">
        <v>1</v>
      </c>
      <c r="N398" s="225" t="s">
        <v>38</v>
      </c>
      <c r="O398" s="92"/>
      <c r="P398" s="226">
        <f>O398*H398</f>
        <v>0</v>
      </c>
      <c r="Q398" s="226">
        <v>0</v>
      </c>
      <c r="R398" s="226">
        <f>Q398*H398</f>
        <v>0</v>
      </c>
      <c r="S398" s="226">
        <v>0</v>
      </c>
      <c r="T398" s="227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8" t="s">
        <v>157</v>
      </c>
      <c r="AT398" s="228" t="s">
        <v>153</v>
      </c>
      <c r="AU398" s="228" t="s">
        <v>81</v>
      </c>
      <c r="AY398" s="18" t="s">
        <v>152</v>
      </c>
      <c r="BE398" s="229">
        <f>IF(N398="základní",J398,0)</f>
        <v>0</v>
      </c>
      <c r="BF398" s="229">
        <f>IF(N398="snížená",J398,0)</f>
        <v>0</v>
      </c>
      <c r="BG398" s="229">
        <f>IF(N398="zákl. přenesená",J398,0)</f>
        <v>0</v>
      </c>
      <c r="BH398" s="229">
        <f>IF(N398="sníž. přenesená",J398,0)</f>
        <v>0</v>
      </c>
      <c r="BI398" s="229">
        <f>IF(N398="nulová",J398,0)</f>
        <v>0</v>
      </c>
      <c r="BJ398" s="18" t="s">
        <v>81</v>
      </c>
      <c r="BK398" s="229">
        <f>ROUND(I398*H398,2)</f>
        <v>0</v>
      </c>
      <c r="BL398" s="18" t="s">
        <v>157</v>
      </c>
      <c r="BM398" s="228" t="s">
        <v>309</v>
      </c>
    </row>
    <row r="399" s="14" customFormat="1">
      <c r="A399" s="14"/>
      <c r="B399" s="241"/>
      <c r="C399" s="242"/>
      <c r="D399" s="232" t="s">
        <v>195</v>
      </c>
      <c r="E399" s="243" t="s">
        <v>1</v>
      </c>
      <c r="F399" s="244" t="s">
        <v>1364</v>
      </c>
      <c r="G399" s="242"/>
      <c r="H399" s="245">
        <v>58.112000000000002</v>
      </c>
      <c r="I399" s="246"/>
      <c r="J399" s="242"/>
      <c r="K399" s="242"/>
      <c r="L399" s="247"/>
      <c r="M399" s="248"/>
      <c r="N399" s="249"/>
      <c r="O399" s="249"/>
      <c r="P399" s="249"/>
      <c r="Q399" s="249"/>
      <c r="R399" s="249"/>
      <c r="S399" s="249"/>
      <c r="T399" s="25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1" t="s">
        <v>195</v>
      </c>
      <c r="AU399" s="251" t="s">
        <v>81</v>
      </c>
      <c r="AV399" s="14" t="s">
        <v>83</v>
      </c>
      <c r="AW399" s="14" t="s">
        <v>30</v>
      </c>
      <c r="AX399" s="14" t="s">
        <v>73</v>
      </c>
      <c r="AY399" s="251" t="s">
        <v>152</v>
      </c>
    </row>
    <row r="400" s="15" customFormat="1">
      <c r="A400" s="15"/>
      <c r="B400" s="252"/>
      <c r="C400" s="253"/>
      <c r="D400" s="232" t="s">
        <v>195</v>
      </c>
      <c r="E400" s="254" t="s">
        <v>1</v>
      </c>
      <c r="F400" s="255" t="s">
        <v>218</v>
      </c>
      <c r="G400" s="253"/>
      <c r="H400" s="256">
        <v>58.112000000000002</v>
      </c>
      <c r="I400" s="257"/>
      <c r="J400" s="253"/>
      <c r="K400" s="253"/>
      <c r="L400" s="258"/>
      <c r="M400" s="259"/>
      <c r="N400" s="260"/>
      <c r="O400" s="260"/>
      <c r="P400" s="260"/>
      <c r="Q400" s="260"/>
      <c r="R400" s="260"/>
      <c r="S400" s="260"/>
      <c r="T400" s="261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2" t="s">
        <v>195</v>
      </c>
      <c r="AU400" s="262" t="s">
        <v>81</v>
      </c>
      <c r="AV400" s="15" t="s">
        <v>157</v>
      </c>
      <c r="AW400" s="15" t="s">
        <v>30</v>
      </c>
      <c r="AX400" s="15" t="s">
        <v>81</v>
      </c>
      <c r="AY400" s="262" t="s">
        <v>152</v>
      </c>
    </row>
    <row r="401" s="2" customFormat="1" ht="14.4" customHeight="1">
      <c r="A401" s="39"/>
      <c r="B401" s="40"/>
      <c r="C401" s="217" t="s">
        <v>453</v>
      </c>
      <c r="D401" s="217" t="s">
        <v>153</v>
      </c>
      <c r="E401" s="218" t="s">
        <v>473</v>
      </c>
      <c r="F401" s="219" t="s">
        <v>1365</v>
      </c>
      <c r="G401" s="220" t="s">
        <v>826</v>
      </c>
      <c r="H401" s="221">
        <v>14.505000000000001</v>
      </c>
      <c r="I401" s="222"/>
      <c r="J401" s="223">
        <f>ROUND(I401*H401,2)</f>
        <v>0</v>
      </c>
      <c r="K401" s="219" t="s">
        <v>160</v>
      </c>
      <c r="L401" s="45"/>
      <c r="M401" s="224" t="s">
        <v>1</v>
      </c>
      <c r="N401" s="225" t="s">
        <v>38</v>
      </c>
      <c r="O401" s="92"/>
      <c r="P401" s="226">
        <f>O401*H401</f>
        <v>0</v>
      </c>
      <c r="Q401" s="226">
        <v>0</v>
      </c>
      <c r="R401" s="226">
        <f>Q401*H401</f>
        <v>0</v>
      </c>
      <c r="S401" s="226">
        <v>0</v>
      </c>
      <c r="T401" s="227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8" t="s">
        <v>157</v>
      </c>
      <c r="AT401" s="228" t="s">
        <v>153</v>
      </c>
      <c r="AU401" s="228" t="s">
        <v>81</v>
      </c>
      <c r="AY401" s="18" t="s">
        <v>152</v>
      </c>
      <c r="BE401" s="229">
        <f>IF(N401="základní",J401,0)</f>
        <v>0</v>
      </c>
      <c r="BF401" s="229">
        <f>IF(N401="snížená",J401,0)</f>
        <v>0</v>
      </c>
      <c r="BG401" s="229">
        <f>IF(N401="zákl. přenesená",J401,0)</f>
        <v>0</v>
      </c>
      <c r="BH401" s="229">
        <f>IF(N401="sníž. přenesená",J401,0)</f>
        <v>0</v>
      </c>
      <c r="BI401" s="229">
        <f>IF(N401="nulová",J401,0)</f>
        <v>0</v>
      </c>
      <c r="BJ401" s="18" t="s">
        <v>81</v>
      </c>
      <c r="BK401" s="229">
        <f>ROUND(I401*H401,2)</f>
        <v>0</v>
      </c>
      <c r="BL401" s="18" t="s">
        <v>157</v>
      </c>
      <c r="BM401" s="228" t="s">
        <v>551</v>
      </c>
    </row>
    <row r="402" s="2" customFormat="1" ht="24.15" customHeight="1">
      <c r="A402" s="39"/>
      <c r="B402" s="40"/>
      <c r="C402" s="217" t="s">
        <v>298</v>
      </c>
      <c r="D402" s="217" t="s">
        <v>153</v>
      </c>
      <c r="E402" s="218" t="s">
        <v>477</v>
      </c>
      <c r="F402" s="219" t="s">
        <v>1366</v>
      </c>
      <c r="G402" s="220" t="s">
        <v>171</v>
      </c>
      <c r="H402" s="221">
        <v>14.528000000000001</v>
      </c>
      <c r="I402" s="222"/>
      <c r="J402" s="223">
        <f>ROUND(I402*H402,2)</f>
        <v>0</v>
      </c>
      <c r="K402" s="219" t="s">
        <v>1</v>
      </c>
      <c r="L402" s="45"/>
      <c r="M402" s="224" t="s">
        <v>1</v>
      </c>
      <c r="N402" s="225" t="s">
        <v>38</v>
      </c>
      <c r="O402" s="92"/>
      <c r="P402" s="226">
        <f>O402*H402</f>
        <v>0</v>
      </c>
      <c r="Q402" s="226">
        <v>0</v>
      </c>
      <c r="R402" s="226">
        <f>Q402*H402</f>
        <v>0</v>
      </c>
      <c r="S402" s="226">
        <v>0</v>
      </c>
      <c r="T402" s="22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8" t="s">
        <v>157</v>
      </c>
      <c r="AT402" s="228" t="s">
        <v>153</v>
      </c>
      <c r="AU402" s="228" t="s">
        <v>81</v>
      </c>
      <c r="AY402" s="18" t="s">
        <v>152</v>
      </c>
      <c r="BE402" s="229">
        <f>IF(N402="základní",J402,0)</f>
        <v>0</v>
      </c>
      <c r="BF402" s="229">
        <f>IF(N402="snížená",J402,0)</f>
        <v>0</v>
      </c>
      <c r="BG402" s="229">
        <f>IF(N402="zákl. přenesená",J402,0)</f>
        <v>0</v>
      </c>
      <c r="BH402" s="229">
        <f>IF(N402="sníž. přenesená",J402,0)</f>
        <v>0</v>
      </c>
      <c r="BI402" s="229">
        <f>IF(N402="nulová",J402,0)</f>
        <v>0</v>
      </c>
      <c r="BJ402" s="18" t="s">
        <v>81</v>
      </c>
      <c r="BK402" s="229">
        <f>ROUND(I402*H402,2)</f>
        <v>0</v>
      </c>
      <c r="BL402" s="18" t="s">
        <v>157</v>
      </c>
      <c r="BM402" s="228" t="s">
        <v>560</v>
      </c>
    </row>
    <row r="403" s="2" customFormat="1" ht="14.4" customHeight="1">
      <c r="A403" s="39"/>
      <c r="B403" s="40"/>
      <c r="C403" s="217" t="s">
        <v>460</v>
      </c>
      <c r="D403" s="217" t="s">
        <v>153</v>
      </c>
      <c r="E403" s="218" t="s">
        <v>481</v>
      </c>
      <c r="F403" s="219" t="s">
        <v>482</v>
      </c>
      <c r="G403" s="220" t="s">
        <v>483</v>
      </c>
      <c r="H403" s="221">
        <v>1</v>
      </c>
      <c r="I403" s="222"/>
      <c r="J403" s="223">
        <f>ROUND(I403*H403,2)</f>
        <v>0</v>
      </c>
      <c r="K403" s="219" t="s">
        <v>1</v>
      </c>
      <c r="L403" s="45"/>
      <c r="M403" s="224" t="s">
        <v>1</v>
      </c>
      <c r="N403" s="225" t="s">
        <v>38</v>
      </c>
      <c r="O403" s="92"/>
      <c r="P403" s="226">
        <f>O403*H403</f>
        <v>0</v>
      </c>
      <c r="Q403" s="226">
        <v>0</v>
      </c>
      <c r="R403" s="226">
        <f>Q403*H403</f>
        <v>0</v>
      </c>
      <c r="S403" s="226">
        <v>0</v>
      </c>
      <c r="T403" s="227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8" t="s">
        <v>157</v>
      </c>
      <c r="AT403" s="228" t="s">
        <v>153</v>
      </c>
      <c r="AU403" s="228" t="s">
        <v>81</v>
      </c>
      <c r="AY403" s="18" t="s">
        <v>152</v>
      </c>
      <c r="BE403" s="229">
        <f>IF(N403="základní",J403,0)</f>
        <v>0</v>
      </c>
      <c r="BF403" s="229">
        <f>IF(N403="snížená",J403,0)</f>
        <v>0</v>
      </c>
      <c r="BG403" s="229">
        <f>IF(N403="zákl. přenesená",J403,0)</f>
        <v>0</v>
      </c>
      <c r="BH403" s="229">
        <f>IF(N403="sníž. přenesená",J403,0)</f>
        <v>0</v>
      </c>
      <c r="BI403" s="229">
        <f>IF(N403="nulová",J403,0)</f>
        <v>0</v>
      </c>
      <c r="BJ403" s="18" t="s">
        <v>81</v>
      </c>
      <c r="BK403" s="229">
        <f>ROUND(I403*H403,2)</f>
        <v>0</v>
      </c>
      <c r="BL403" s="18" t="s">
        <v>157</v>
      </c>
      <c r="BM403" s="228" t="s">
        <v>568</v>
      </c>
    </row>
    <row r="404" s="12" customFormat="1" ht="25.92" customHeight="1">
      <c r="A404" s="12"/>
      <c r="B404" s="203"/>
      <c r="C404" s="204"/>
      <c r="D404" s="205" t="s">
        <v>72</v>
      </c>
      <c r="E404" s="206" t="s">
        <v>423</v>
      </c>
      <c r="F404" s="206" t="s">
        <v>1367</v>
      </c>
      <c r="G404" s="204"/>
      <c r="H404" s="204"/>
      <c r="I404" s="207"/>
      <c r="J404" s="208">
        <f>BK404</f>
        <v>0</v>
      </c>
      <c r="K404" s="204"/>
      <c r="L404" s="209"/>
      <c r="M404" s="210"/>
      <c r="N404" s="211"/>
      <c r="O404" s="211"/>
      <c r="P404" s="212">
        <f>SUM(P405:P446)</f>
        <v>0</v>
      </c>
      <c r="Q404" s="211"/>
      <c r="R404" s="212">
        <f>SUM(R405:R446)</f>
        <v>0</v>
      </c>
      <c r="S404" s="211"/>
      <c r="T404" s="213">
        <f>SUM(T405:T446)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14" t="s">
        <v>81</v>
      </c>
      <c r="AT404" s="215" t="s">
        <v>72</v>
      </c>
      <c r="AU404" s="215" t="s">
        <v>73</v>
      </c>
      <c r="AY404" s="214" t="s">
        <v>152</v>
      </c>
      <c r="BK404" s="216">
        <f>SUM(BK405:BK446)</f>
        <v>0</v>
      </c>
    </row>
    <row r="405" s="2" customFormat="1" ht="37.8" customHeight="1">
      <c r="A405" s="39"/>
      <c r="B405" s="40"/>
      <c r="C405" s="217" t="s">
        <v>464</v>
      </c>
      <c r="D405" s="217" t="s">
        <v>153</v>
      </c>
      <c r="E405" s="218" t="s">
        <v>488</v>
      </c>
      <c r="F405" s="219" t="s">
        <v>1368</v>
      </c>
      <c r="G405" s="220" t="s">
        <v>193</v>
      </c>
      <c r="H405" s="221">
        <v>673.28999999999996</v>
      </c>
      <c r="I405" s="222"/>
      <c r="J405" s="223">
        <f>ROUND(I405*H405,2)</f>
        <v>0</v>
      </c>
      <c r="K405" s="219" t="s">
        <v>1</v>
      </c>
      <c r="L405" s="45"/>
      <c r="M405" s="224" t="s">
        <v>1</v>
      </c>
      <c r="N405" s="225" t="s">
        <v>38</v>
      </c>
      <c r="O405" s="92"/>
      <c r="P405" s="226">
        <f>O405*H405</f>
        <v>0</v>
      </c>
      <c r="Q405" s="226">
        <v>0</v>
      </c>
      <c r="R405" s="226">
        <f>Q405*H405</f>
        <v>0</v>
      </c>
      <c r="S405" s="226">
        <v>0</v>
      </c>
      <c r="T405" s="227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28" t="s">
        <v>157</v>
      </c>
      <c r="AT405" s="228" t="s">
        <v>153</v>
      </c>
      <c r="AU405" s="228" t="s">
        <v>81</v>
      </c>
      <c r="AY405" s="18" t="s">
        <v>152</v>
      </c>
      <c r="BE405" s="229">
        <f>IF(N405="základní",J405,0)</f>
        <v>0</v>
      </c>
      <c r="BF405" s="229">
        <f>IF(N405="snížená",J405,0)</f>
        <v>0</v>
      </c>
      <c r="BG405" s="229">
        <f>IF(N405="zákl. přenesená",J405,0)</f>
        <v>0</v>
      </c>
      <c r="BH405" s="229">
        <f>IF(N405="sníž. přenesená",J405,0)</f>
        <v>0</v>
      </c>
      <c r="BI405" s="229">
        <f>IF(N405="nulová",J405,0)</f>
        <v>0</v>
      </c>
      <c r="BJ405" s="18" t="s">
        <v>81</v>
      </c>
      <c r="BK405" s="229">
        <f>ROUND(I405*H405,2)</f>
        <v>0</v>
      </c>
      <c r="BL405" s="18" t="s">
        <v>157</v>
      </c>
      <c r="BM405" s="228" t="s">
        <v>587</v>
      </c>
    </row>
    <row r="406" s="13" customFormat="1">
      <c r="A406" s="13"/>
      <c r="B406" s="230"/>
      <c r="C406" s="231"/>
      <c r="D406" s="232" t="s">
        <v>195</v>
      </c>
      <c r="E406" s="233" t="s">
        <v>1</v>
      </c>
      <c r="F406" s="234" t="s">
        <v>1262</v>
      </c>
      <c r="G406" s="231"/>
      <c r="H406" s="233" t="s">
        <v>1</v>
      </c>
      <c r="I406" s="235"/>
      <c r="J406" s="231"/>
      <c r="K406" s="231"/>
      <c r="L406" s="236"/>
      <c r="M406" s="237"/>
      <c r="N406" s="238"/>
      <c r="O406" s="238"/>
      <c r="P406" s="238"/>
      <c r="Q406" s="238"/>
      <c r="R406" s="238"/>
      <c r="S406" s="238"/>
      <c r="T406" s="23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0" t="s">
        <v>195</v>
      </c>
      <c r="AU406" s="240" t="s">
        <v>81</v>
      </c>
      <c r="AV406" s="13" t="s">
        <v>81</v>
      </c>
      <c r="AW406" s="13" t="s">
        <v>30</v>
      </c>
      <c r="AX406" s="13" t="s">
        <v>73</v>
      </c>
      <c r="AY406" s="240" t="s">
        <v>152</v>
      </c>
    </row>
    <row r="407" s="14" customFormat="1">
      <c r="A407" s="14"/>
      <c r="B407" s="241"/>
      <c r="C407" s="242"/>
      <c r="D407" s="232" t="s">
        <v>195</v>
      </c>
      <c r="E407" s="243" t="s">
        <v>1</v>
      </c>
      <c r="F407" s="244" t="s">
        <v>1369</v>
      </c>
      <c r="G407" s="242"/>
      <c r="H407" s="245">
        <v>673.28999999999996</v>
      </c>
      <c r="I407" s="246"/>
      <c r="J407" s="242"/>
      <c r="K407" s="242"/>
      <c r="L407" s="247"/>
      <c r="M407" s="248"/>
      <c r="N407" s="249"/>
      <c r="O407" s="249"/>
      <c r="P407" s="249"/>
      <c r="Q407" s="249"/>
      <c r="R407" s="249"/>
      <c r="S407" s="249"/>
      <c r="T407" s="250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1" t="s">
        <v>195</v>
      </c>
      <c r="AU407" s="251" t="s">
        <v>81</v>
      </c>
      <c r="AV407" s="14" t="s">
        <v>83</v>
      </c>
      <c r="AW407" s="14" t="s">
        <v>30</v>
      </c>
      <c r="AX407" s="14" t="s">
        <v>73</v>
      </c>
      <c r="AY407" s="251" t="s">
        <v>152</v>
      </c>
    </row>
    <row r="408" s="15" customFormat="1">
      <c r="A408" s="15"/>
      <c r="B408" s="252"/>
      <c r="C408" s="253"/>
      <c r="D408" s="232" t="s">
        <v>195</v>
      </c>
      <c r="E408" s="254" t="s">
        <v>1</v>
      </c>
      <c r="F408" s="255" t="s">
        <v>218</v>
      </c>
      <c r="G408" s="253"/>
      <c r="H408" s="256">
        <v>673.28999999999996</v>
      </c>
      <c r="I408" s="257"/>
      <c r="J408" s="253"/>
      <c r="K408" s="253"/>
      <c r="L408" s="258"/>
      <c r="M408" s="259"/>
      <c r="N408" s="260"/>
      <c r="O408" s="260"/>
      <c r="P408" s="260"/>
      <c r="Q408" s="260"/>
      <c r="R408" s="260"/>
      <c r="S408" s="260"/>
      <c r="T408" s="261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2" t="s">
        <v>195</v>
      </c>
      <c r="AU408" s="262" t="s">
        <v>81</v>
      </c>
      <c r="AV408" s="15" t="s">
        <v>157</v>
      </c>
      <c r="AW408" s="15" t="s">
        <v>30</v>
      </c>
      <c r="AX408" s="15" t="s">
        <v>81</v>
      </c>
      <c r="AY408" s="262" t="s">
        <v>152</v>
      </c>
    </row>
    <row r="409" s="2" customFormat="1" ht="14.4" customHeight="1">
      <c r="A409" s="39"/>
      <c r="B409" s="40"/>
      <c r="C409" s="217" t="s">
        <v>468</v>
      </c>
      <c r="D409" s="217" t="s">
        <v>153</v>
      </c>
      <c r="E409" s="218" t="s">
        <v>505</v>
      </c>
      <c r="F409" s="219" t="s">
        <v>1370</v>
      </c>
      <c r="G409" s="220" t="s">
        <v>175</v>
      </c>
      <c r="H409" s="221">
        <v>1499.761</v>
      </c>
      <c r="I409" s="222"/>
      <c r="J409" s="223">
        <f>ROUND(I409*H409,2)</f>
        <v>0</v>
      </c>
      <c r="K409" s="219" t="s">
        <v>160</v>
      </c>
      <c r="L409" s="45"/>
      <c r="M409" s="224" t="s">
        <v>1</v>
      </c>
      <c r="N409" s="225" t="s">
        <v>38</v>
      </c>
      <c r="O409" s="92"/>
      <c r="P409" s="226">
        <f>O409*H409</f>
        <v>0</v>
      </c>
      <c r="Q409" s="226">
        <v>0</v>
      </c>
      <c r="R409" s="226">
        <f>Q409*H409</f>
        <v>0</v>
      </c>
      <c r="S409" s="226">
        <v>0</v>
      </c>
      <c r="T409" s="227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8" t="s">
        <v>157</v>
      </c>
      <c r="AT409" s="228" t="s">
        <v>153</v>
      </c>
      <c r="AU409" s="228" t="s">
        <v>81</v>
      </c>
      <c r="AY409" s="18" t="s">
        <v>152</v>
      </c>
      <c r="BE409" s="229">
        <f>IF(N409="základní",J409,0)</f>
        <v>0</v>
      </c>
      <c r="BF409" s="229">
        <f>IF(N409="snížená",J409,0)</f>
        <v>0</v>
      </c>
      <c r="BG409" s="229">
        <f>IF(N409="zákl. přenesená",J409,0)</f>
        <v>0</v>
      </c>
      <c r="BH409" s="229">
        <f>IF(N409="sníž. přenesená",J409,0)</f>
        <v>0</v>
      </c>
      <c r="BI409" s="229">
        <f>IF(N409="nulová",J409,0)</f>
        <v>0</v>
      </c>
      <c r="BJ409" s="18" t="s">
        <v>81</v>
      </c>
      <c r="BK409" s="229">
        <f>ROUND(I409*H409,2)</f>
        <v>0</v>
      </c>
      <c r="BL409" s="18" t="s">
        <v>157</v>
      </c>
      <c r="BM409" s="228" t="s">
        <v>597</v>
      </c>
    </row>
    <row r="410" s="13" customFormat="1">
      <c r="A410" s="13"/>
      <c r="B410" s="230"/>
      <c r="C410" s="231"/>
      <c r="D410" s="232" t="s">
        <v>195</v>
      </c>
      <c r="E410" s="233" t="s">
        <v>1</v>
      </c>
      <c r="F410" s="234" t="s">
        <v>1262</v>
      </c>
      <c r="G410" s="231"/>
      <c r="H410" s="233" t="s">
        <v>1</v>
      </c>
      <c r="I410" s="235"/>
      <c r="J410" s="231"/>
      <c r="K410" s="231"/>
      <c r="L410" s="236"/>
      <c r="M410" s="237"/>
      <c r="N410" s="238"/>
      <c r="O410" s="238"/>
      <c r="P410" s="238"/>
      <c r="Q410" s="238"/>
      <c r="R410" s="238"/>
      <c r="S410" s="238"/>
      <c r="T410" s="239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0" t="s">
        <v>195</v>
      </c>
      <c r="AU410" s="240" t="s">
        <v>81</v>
      </c>
      <c r="AV410" s="13" t="s">
        <v>81</v>
      </c>
      <c r="AW410" s="13" t="s">
        <v>30</v>
      </c>
      <c r="AX410" s="13" t="s">
        <v>73</v>
      </c>
      <c r="AY410" s="240" t="s">
        <v>152</v>
      </c>
    </row>
    <row r="411" s="14" customFormat="1">
      <c r="A411" s="14"/>
      <c r="B411" s="241"/>
      <c r="C411" s="242"/>
      <c r="D411" s="232" t="s">
        <v>195</v>
      </c>
      <c r="E411" s="243" t="s">
        <v>1</v>
      </c>
      <c r="F411" s="244" t="s">
        <v>1371</v>
      </c>
      <c r="G411" s="242"/>
      <c r="H411" s="245">
        <v>1388.8</v>
      </c>
      <c r="I411" s="246"/>
      <c r="J411" s="242"/>
      <c r="K411" s="242"/>
      <c r="L411" s="247"/>
      <c r="M411" s="248"/>
      <c r="N411" s="249"/>
      <c r="O411" s="249"/>
      <c r="P411" s="249"/>
      <c r="Q411" s="249"/>
      <c r="R411" s="249"/>
      <c r="S411" s="249"/>
      <c r="T411" s="250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1" t="s">
        <v>195</v>
      </c>
      <c r="AU411" s="251" t="s">
        <v>81</v>
      </c>
      <c r="AV411" s="14" t="s">
        <v>83</v>
      </c>
      <c r="AW411" s="14" t="s">
        <v>30</v>
      </c>
      <c r="AX411" s="14" t="s">
        <v>73</v>
      </c>
      <c r="AY411" s="251" t="s">
        <v>152</v>
      </c>
    </row>
    <row r="412" s="14" customFormat="1">
      <c r="A412" s="14"/>
      <c r="B412" s="241"/>
      <c r="C412" s="242"/>
      <c r="D412" s="232" t="s">
        <v>195</v>
      </c>
      <c r="E412" s="243" t="s">
        <v>1</v>
      </c>
      <c r="F412" s="244" t="s">
        <v>1372</v>
      </c>
      <c r="G412" s="242"/>
      <c r="H412" s="245">
        <v>110.961</v>
      </c>
      <c r="I412" s="246"/>
      <c r="J412" s="242"/>
      <c r="K412" s="242"/>
      <c r="L412" s="247"/>
      <c r="M412" s="248"/>
      <c r="N412" s="249"/>
      <c r="O412" s="249"/>
      <c r="P412" s="249"/>
      <c r="Q412" s="249"/>
      <c r="R412" s="249"/>
      <c r="S412" s="249"/>
      <c r="T412" s="25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1" t="s">
        <v>195</v>
      </c>
      <c r="AU412" s="251" t="s">
        <v>81</v>
      </c>
      <c r="AV412" s="14" t="s">
        <v>83</v>
      </c>
      <c r="AW412" s="14" t="s">
        <v>30</v>
      </c>
      <c r="AX412" s="14" t="s">
        <v>73</v>
      </c>
      <c r="AY412" s="251" t="s">
        <v>152</v>
      </c>
    </row>
    <row r="413" s="15" customFormat="1">
      <c r="A413" s="15"/>
      <c r="B413" s="252"/>
      <c r="C413" s="253"/>
      <c r="D413" s="232" t="s">
        <v>195</v>
      </c>
      <c r="E413" s="254" t="s">
        <v>1</v>
      </c>
      <c r="F413" s="255" t="s">
        <v>218</v>
      </c>
      <c r="G413" s="253"/>
      <c r="H413" s="256">
        <v>1499.761</v>
      </c>
      <c r="I413" s="257"/>
      <c r="J413" s="253"/>
      <c r="K413" s="253"/>
      <c r="L413" s="258"/>
      <c r="M413" s="259"/>
      <c r="N413" s="260"/>
      <c r="O413" s="260"/>
      <c r="P413" s="260"/>
      <c r="Q413" s="260"/>
      <c r="R413" s="260"/>
      <c r="S413" s="260"/>
      <c r="T413" s="261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2" t="s">
        <v>195</v>
      </c>
      <c r="AU413" s="262" t="s">
        <v>81</v>
      </c>
      <c r="AV413" s="15" t="s">
        <v>157</v>
      </c>
      <c r="AW413" s="15" t="s">
        <v>30</v>
      </c>
      <c r="AX413" s="15" t="s">
        <v>81</v>
      </c>
      <c r="AY413" s="262" t="s">
        <v>152</v>
      </c>
    </row>
    <row r="414" s="2" customFormat="1" ht="37.8" customHeight="1">
      <c r="A414" s="39"/>
      <c r="B414" s="40"/>
      <c r="C414" s="217" t="s">
        <v>472</v>
      </c>
      <c r="D414" s="217" t="s">
        <v>153</v>
      </c>
      <c r="E414" s="218" t="s">
        <v>519</v>
      </c>
      <c r="F414" s="219" t="s">
        <v>1373</v>
      </c>
      <c r="G414" s="220" t="s">
        <v>193</v>
      </c>
      <c r="H414" s="221">
        <v>749.88099999999997</v>
      </c>
      <c r="I414" s="222"/>
      <c r="J414" s="223">
        <f>ROUND(I414*H414,2)</f>
        <v>0</v>
      </c>
      <c r="K414" s="219" t="s">
        <v>1</v>
      </c>
      <c r="L414" s="45"/>
      <c r="M414" s="224" t="s">
        <v>1</v>
      </c>
      <c r="N414" s="225" t="s">
        <v>38</v>
      </c>
      <c r="O414" s="92"/>
      <c r="P414" s="226">
        <f>O414*H414</f>
        <v>0</v>
      </c>
      <c r="Q414" s="226">
        <v>0</v>
      </c>
      <c r="R414" s="226">
        <f>Q414*H414</f>
        <v>0</v>
      </c>
      <c r="S414" s="226">
        <v>0</v>
      </c>
      <c r="T414" s="227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8" t="s">
        <v>157</v>
      </c>
      <c r="AT414" s="228" t="s">
        <v>153</v>
      </c>
      <c r="AU414" s="228" t="s">
        <v>81</v>
      </c>
      <c r="AY414" s="18" t="s">
        <v>152</v>
      </c>
      <c r="BE414" s="229">
        <f>IF(N414="základní",J414,0)</f>
        <v>0</v>
      </c>
      <c r="BF414" s="229">
        <f>IF(N414="snížená",J414,0)</f>
        <v>0</v>
      </c>
      <c r="BG414" s="229">
        <f>IF(N414="zákl. přenesená",J414,0)</f>
        <v>0</v>
      </c>
      <c r="BH414" s="229">
        <f>IF(N414="sníž. přenesená",J414,0)</f>
        <v>0</v>
      </c>
      <c r="BI414" s="229">
        <f>IF(N414="nulová",J414,0)</f>
        <v>0</v>
      </c>
      <c r="BJ414" s="18" t="s">
        <v>81</v>
      </c>
      <c r="BK414" s="229">
        <f>ROUND(I414*H414,2)</f>
        <v>0</v>
      </c>
      <c r="BL414" s="18" t="s">
        <v>157</v>
      </c>
      <c r="BM414" s="228" t="s">
        <v>613</v>
      </c>
    </row>
    <row r="415" s="13" customFormat="1">
      <c r="A415" s="13"/>
      <c r="B415" s="230"/>
      <c r="C415" s="231"/>
      <c r="D415" s="232" t="s">
        <v>195</v>
      </c>
      <c r="E415" s="233" t="s">
        <v>1</v>
      </c>
      <c r="F415" s="234" t="s">
        <v>1262</v>
      </c>
      <c r="G415" s="231"/>
      <c r="H415" s="233" t="s">
        <v>1</v>
      </c>
      <c r="I415" s="235"/>
      <c r="J415" s="231"/>
      <c r="K415" s="231"/>
      <c r="L415" s="236"/>
      <c r="M415" s="237"/>
      <c r="N415" s="238"/>
      <c r="O415" s="238"/>
      <c r="P415" s="238"/>
      <c r="Q415" s="238"/>
      <c r="R415" s="238"/>
      <c r="S415" s="238"/>
      <c r="T415" s="23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0" t="s">
        <v>195</v>
      </c>
      <c r="AU415" s="240" t="s">
        <v>81</v>
      </c>
      <c r="AV415" s="13" t="s">
        <v>81</v>
      </c>
      <c r="AW415" s="13" t="s">
        <v>30</v>
      </c>
      <c r="AX415" s="13" t="s">
        <v>73</v>
      </c>
      <c r="AY415" s="240" t="s">
        <v>152</v>
      </c>
    </row>
    <row r="416" s="14" customFormat="1">
      <c r="A416" s="14"/>
      <c r="B416" s="241"/>
      <c r="C416" s="242"/>
      <c r="D416" s="232" t="s">
        <v>195</v>
      </c>
      <c r="E416" s="243" t="s">
        <v>1</v>
      </c>
      <c r="F416" s="244" t="s">
        <v>1374</v>
      </c>
      <c r="G416" s="242"/>
      <c r="H416" s="245">
        <v>694.39999999999998</v>
      </c>
      <c r="I416" s="246"/>
      <c r="J416" s="242"/>
      <c r="K416" s="242"/>
      <c r="L416" s="247"/>
      <c r="M416" s="248"/>
      <c r="N416" s="249"/>
      <c r="O416" s="249"/>
      <c r="P416" s="249"/>
      <c r="Q416" s="249"/>
      <c r="R416" s="249"/>
      <c r="S416" s="249"/>
      <c r="T416" s="250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1" t="s">
        <v>195</v>
      </c>
      <c r="AU416" s="251" t="s">
        <v>81</v>
      </c>
      <c r="AV416" s="14" t="s">
        <v>83</v>
      </c>
      <c r="AW416" s="14" t="s">
        <v>30</v>
      </c>
      <c r="AX416" s="14" t="s">
        <v>73</v>
      </c>
      <c r="AY416" s="251" t="s">
        <v>152</v>
      </c>
    </row>
    <row r="417" s="14" customFormat="1">
      <c r="A417" s="14"/>
      <c r="B417" s="241"/>
      <c r="C417" s="242"/>
      <c r="D417" s="232" t="s">
        <v>195</v>
      </c>
      <c r="E417" s="243" t="s">
        <v>1</v>
      </c>
      <c r="F417" s="244" t="s">
        <v>1375</v>
      </c>
      <c r="G417" s="242"/>
      <c r="H417" s="245">
        <v>55.481000000000002</v>
      </c>
      <c r="I417" s="246"/>
      <c r="J417" s="242"/>
      <c r="K417" s="242"/>
      <c r="L417" s="247"/>
      <c r="M417" s="248"/>
      <c r="N417" s="249"/>
      <c r="O417" s="249"/>
      <c r="P417" s="249"/>
      <c r="Q417" s="249"/>
      <c r="R417" s="249"/>
      <c r="S417" s="249"/>
      <c r="T417" s="25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1" t="s">
        <v>195</v>
      </c>
      <c r="AU417" s="251" t="s">
        <v>81</v>
      </c>
      <c r="AV417" s="14" t="s">
        <v>83</v>
      </c>
      <c r="AW417" s="14" t="s">
        <v>30</v>
      </c>
      <c r="AX417" s="14" t="s">
        <v>73</v>
      </c>
      <c r="AY417" s="251" t="s">
        <v>152</v>
      </c>
    </row>
    <row r="418" s="15" customFormat="1">
      <c r="A418" s="15"/>
      <c r="B418" s="252"/>
      <c r="C418" s="253"/>
      <c r="D418" s="232" t="s">
        <v>195</v>
      </c>
      <c r="E418" s="254" t="s">
        <v>1</v>
      </c>
      <c r="F418" s="255" t="s">
        <v>218</v>
      </c>
      <c r="G418" s="253"/>
      <c r="H418" s="256">
        <v>749.88099999999997</v>
      </c>
      <c r="I418" s="257"/>
      <c r="J418" s="253"/>
      <c r="K418" s="253"/>
      <c r="L418" s="258"/>
      <c r="M418" s="259"/>
      <c r="N418" s="260"/>
      <c r="O418" s="260"/>
      <c r="P418" s="260"/>
      <c r="Q418" s="260"/>
      <c r="R418" s="260"/>
      <c r="S418" s="260"/>
      <c r="T418" s="261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2" t="s">
        <v>195</v>
      </c>
      <c r="AU418" s="262" t="s">
        <v>81</v>
      </c>
      <c r="AV418" s="15" t="s">
        <v>157</v>
      </c>
      <c r="AW418" s="15" t="s">
        <v>30</v>
      </c>
      <c r="AX418" s="15" t="s">
        <v>81</v>
      </c>
      <c r="AY418" s="262" t="s">
        <v>152</v>
      </c>
    </row>
    <row r="419" s="2" customFormat="1" ht="37.8" customHeight="1">
      <c r="A419" s="39"/>
      <c r="B419" s="40"/>
      <c r="C419" s="217" t="s">
        <v>476</v>
      </c>
      <c r="D419" s="217" t="s">
        <v>153</v>
      </c>
      <c r="E419" s="218" t="s">
        <v>1376</v>
      </c>
      <c r="F419" s="219" t="s">
        <v>1377</v>
      </c>
      <c r="G419" s="220" t="s">
        <v>193</v>
      </c>
      <c r="H419" s="221">
        <v>749.88099999999997</v>
      </c>
      <c r="I419" s="222"/>
      <c r="J419" s="223">
        <f>ROUND(I419*H419,2)</f>
        <v>0</v>
      </c>
      <c r="K419" s="219" t="s">
        <v>1</v>
      </c>
      <c r="L419" s="45"/>
      <c r="M419" s="224" t="s">
        <v>1</v>
      </c>
      <c r="N419" s="225" t="s">
        <v>38</v>
      </c>
      <c r="O419" s="92"/>
      <c r="P419" s="226">
        <f>O419*H419</f>
        <v>0</v>
      </c>
      <c r="Q419" s="226">
        <v>0</v>
      </c>
      <c r="R419" s="226">
        <f>Q419*H419</f>
        <v>0</v>
      </c>
      <c r="S419" s="226">
        <v>0</v>
      </c>
      <c r="T419" s="227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8" t="s">
        <v>157</v>
      </c>
      <c r="AT419" s="228" t="s">
        <v>153</v>
      </c>
      <c r="AU419" s="228" t="s">
        <v>81</v>
      </c>
      <c r="AY419" s="18" t="s">
        <v>152</v>
      </c>
      <c r="BE419" s="229">
        <f>IF(N419="základní",J419,0)</f>
        <v>0</v>
      </c>
      <c r="BF419" s="229">
        <f>IF(N419="snížená",J419,0)</f>
        <v>0</v>
      </c>
      <c r="BG419" s="229">
        <f>IF(N419="zákl. přenesená",J419,0)</f>
        <v>0</v>
      </c>
      <c r="BH419" s="229">
        <f>IF(N419="sníž. přenesená",J419,0)</f>
        <v>0</v>
      </c>
      <c r="BI419" s="229">
        <f>IF(N419="nulová",J419,0)</f>
        <v>0</v>
      </c>
      <c r="BJ419" s="18" t="s">
        <v>81</v>
      </c>
      <c r="BK419" s="229">
        <f>ROUND(I419*H419,2)</f>
        <v>0</v>
      </c>
      <c r="BL419" s="18" t="s">
        <v>157</v>
      </c>
      <c r="BM419" s="228" t="s">
        <v>628</v>
      </c>
    </row>
    <row r="420" s="13" customFormat="1">
      <c r="A420" s="13"/>
      <c r="B420" s="230"/>
      <c r="C420" s="231"/>
      <c r="D420" s="232" t="s">
        <v>195</v>
      </c>
      <c r="E420" s="233" t="s">
        <v>1</v>
      </c>
      <c r="F420" s="234" t="s">
        <v>1262</v>
      </c>
      <c r="G420" s="231"/>
      <c r="H420" s="233" t="s">
        <v>1</v>
      </c>
      <c r="I420" s="235"/>
      <c r="J420" s="231"/>
      <c r="K420" s="231"/>
      <c r="L420" s="236"/>
      <c r="M420" s="237"/>
      <c r="N420" s="238"/>
      <c r="O420" s="238"/>
      <c r="P420" s="238"/>
      <c r="Q420" s="238"/>
      <c r="R420" s="238"/>
      <c r="S420" s="238"/>
      <c r="T420" s="23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0" t="s">
        <v>195</v>
      </c>
      <c r="AU420" s="240" t="s">
        <v>81</v>
      </c>
      <c r="AV420" s="13" t="s">
        <v>81</v>
      </c>
      <c r="AW420" s="13" t="s">
        <v>30</v>
      </c>
      <c r="AX420" s="13" t="s">
        <v>73</v>
      </c>
      <c r="AY420" s="240" t="s">
        <v>152</v>
      </c>
    </row>
    <row r="421" s="14" customFormat="1">
      <c r="A421" s="14"/>
      <c r="B421" s="241"/>
      <c r="C421" s="242"/>
      <c r="D421" s="232" t="s">
        <v>195</v>
      </c>
      <c r="E421" s="243" t="s">
        <v>1</v>
      </c>
      <c r="F421" s="244" t="s">
        <v>1374</v>
      </c>
      <c r="G421" s="242"/>
      <c r="H421" s="245">
        <v>694.39999999999998</v>
      </c>
      <c r="I421" s="246"/>
      <c r="J421" s="242"/>
      <c r="K421" s="242"/>
      <c r="L421" s="247"/>
      <c r="M421" s="248"/>
      <c r="N421" s="249"/>
      <c r="O421" s="249"/>
      <c r="P421" s="249"/>
      <c r="Q421" s="249"/>
      <c r="R421" s="249"/>
      <c r="S421" s="249"/>
      <c r="T421" s="25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1" t="s">
        <v>195</v>
      </c>
      <c r="AU421" s="251" t="s">
        <v>81</v>
      </c>
      <c r="AV421" s="14" t="s">
        <v>83</v>
      </c>
      <c r="AW421" s="14" t="s">
        <v>30</v>
      </c>
      <c r="AX421" s="14" t="s">
        <v>73</v>
      </c>
      <c r="AY421" s="251" t="s">
        <v>152</v>
      </c>
    </row>
    <row r="422" s="14" customFormat="1">
      <c r="A422" s="14"/>
      <c r="B422" s="241"/>
      <c r="C422" s="242"/>
      <c r="D422" s="232" t="s">
        <v>195</v>
      </c>
      <c r="E422" s="243" t="s">
        <v>1</v>
      </c>
      <c r="F422" s="244" t="s">
        <v>1375</v>
      </c>
      <c r="G422" s="242"/>
      <c r="H422" s="245">
        <v>55.481000000000002</v>
      </c>
      <c r="I422" s="246"/>
      <c r="J422" s="242"/>
      <c r="K422" s="242"/>
      <c r="L422" s="247"/>
      <c r="M422" s="248"/>
      <c r="N422" s="249"/>
      <c r="O422" s="249"/>
      <c r="P422" s="249"/>
      <c r="Q422" s="249"/>
      <c r="R422" s="249"/>
      <c r="S422" s="249"/>
      <c r="T422" s="25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1" t="s">
        <v>195</v>
      </c>
      <c r="AU422" s="251" t="s">
        <v>81</v>
      </c>
      <c r="AV422" s="14" t="s">
        <v>83</v>
      </c>
      <c r="AW422" s="14" t="s">
        <v>30</v>
      </c>
      <c r="AX422" s="14" t="s">
        <v>73</v>
      </c>
      <c r="AY422" s="251" t="s">
        <v>152</v>
      </c>
    </row>
    <row r="423" s="15" customFormat="1">
      <c r="A423" s="15"/>
      <c r="B423" s="252"/>
      <c r="C423" s="253"/>
      <c r="D423" s="232" t="s">
        <v>195</v>
      </c>
      <c r="E423" s="254" t="s">
        <v>1</v>
      </c>
      <c r="F423" s="255" t="s">
        <v>218</v>
      </c>
      <c r="G423" s="253"/>
      <c r="H423" s="256">
        <v>749.88099999999997</v>
      </c>
      <c r="I423" s="257"/>
      <c r="J423" s="253"/>
      <c r="K423" s="253"/>
      <c r="L423" s="258"/>
      <c r="M423" s="259"/>
      <c r="N423" s="260"/>
      <c r="O423" s="260"/>
      <c r="P423" s="260"/>
      <c r="Q423" s="260"/>
      <c r="R423" s="260"/>
      <c r="S423" s="260"/>
      <c r="T423" s="261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62" t="s">
        <v>195</v>
      </c>
      <c r="AU423" s="262" t="s">
        <v>81</v>
      </c>
      <c r="AV423" s="15" t="s">
        <v>157</v>
      </c>
      <c r="AW423" s="15" t="s">
        <v>30</v>
      </c>
      <c r="AX423" s="15" t="s">
        <v>81</v>
      </c>
      <c r="AY423" s="262" t="s">
        <v>152</v>
      </c>
    </row>
    <row r="424" s="2" customFormat="1" ht="14.4" customHeight="1">
      <c r="A424" s="39"/>
      <c r="B424" s="40"/>
      <c r="C424" s="217" t="s">
        <v>480</v>
      </c>
      <c r="D424" s="217" t="s">
        <v>153</v>
      </c>
      <c r="E424" s="218" t="s">
        <v>515</v>
      </c>
      <c r="F424" s="219" t="s">
        <v>516</v>
      </c>
      <c r="G424" s="220" t="s">
        <v>175</v>
      </c>
      <c r="H424" s="221">
        <v>749.88099999999997</v>
      </c>
      <c r="I424" s="222"/>
      <c r="J424" s="223">
        <f>ROUND(I424*H424,2)</f>
        <v>0</v>
      </c>
      <c r="K424" s="219" t="s">
        <v>160</v>
      </c>
      <c r="L424" s="45"/>
      <c r="M424" s="224" t="s">
        <v>1</v>
      </c>
      <c r="N424" s="225" t="s">
        <v>38</v>
      </c>
      <c r="O424" s="92"/>
      <c r="P424" s="226">
        <f>O424*H424</f>
        <v>0</v>
      </c>
      <c r="Q424" s="226">
        <v>0</v>
      </c>
      <c r="R424" s="226">
        <f>Q424*H424</f>
        <v>0</v>
      </c>
      <c r="S424" s="226">
        <v>0</v>
      </c>
      <c r="T424" s="227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28" t="s">
        <v>157</v>
      </c>
      <c r="AT424" s="228" t="s">
        <v>153</v>
      </c>
      <c r="AU424" s="228" t="s">
        <v>81</v>
      </c>
      <c r="AY424" s="18" t="s">
        <v>152</v>
      </c>
      <c r="BE424" s="229">
        <f>IF(N424="základní",J424,0)</f>
        <v>0</v>
      </c>
      <c r="BF424" s="229">
        <f>IF(N424="snížená",J424,0)</f>
        <v>0</v>
      </c>
      <c r="BG424" s="229">
        <f>IF(N424="zákl. přenesená",J424,0)</f>
        <v>0</v>
      </c>
      <c r="BH424" s="229">
        <f>IF(N424="sníž. přenesená",J424,0)</f>
        <v>0</v>
      </c>
      <c r="BI424" s="229">
        <f>IF(N424="nulová",J424,0)</f>
        <v>0</v>
      </c>
      <c r="BJ424" s="18" t="s">
        <v>81</v>
      </c>
      <c r="BK424" s="229">
        <f>ROUND(I424*H424,2)</f>
        <v>0</v>
      </c>
      <c r="BL424" s="18" t="s">
        <v>157</v>
      </c>
      <c r="BM424" s="228" t="s">
        <v>638</v>
      </c>
    </row>
    <row r="425" s="13" customFormat="1">
      <c r="A425" s="13"/>
      <c r="B425" s="230"/>
      <c r="C425" s="231"/>
      <c r="D425" s="232" t="s">
        <v>195</v>
      </c>
      <c r="E425" s="233" t="s">
        <v>1</v>
      </c>
      <c r="F425" s="234" t="s">
        <v>1262</v>
      </c>
      <c r="G425" s="231"/>
      <c r="H425" s="233" t="s">
        <v>1</v>
      </c>
      <c r="I425" s="235"/>
      <c r="J425" s="231"/>
      <c r="K425" s="231"/>
      <c r="L425" s="236"/>
      <c r="M425" s="237"/>
      <c r="N425" s="238"/>
      <c r="O425" s="238"/>
      <c r="P425" s="238"/>
      <c r="Q425" s="238"/>
      <c r="R425" s="238"/>
      <c r="S425" s="238"/>
      <c r="T425" s="239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0" t="s">
        <v>195</v>
      </c>
      <c r="AU425" s="240" t="s">
        <v>81</v>
      </c>
      <c r="AV425" s="13" t="s">
        <v>81</v>
      </c>
      <c r="AW425" s="13" t="s">
        <v>30</v>
      </c>
      <c r="AX425" s="13" t="s">
        <v>73</v>
      </c>
      <c r="AY425" s="240" t="s">
        <v>152</v>
      </c>
    </row>
    <row r="426" s="14" customFormat="1">
      <c r="A426" s="14"/>
      <c r="B426" s="241"/>
      <c r="C426" s="242"/>
      <c r="D426" s="232" t="s">
        <v>195</v>
      </c>
      <c r="E426" s="243" t="s">
        <v>1</v>
      </c>
      <c r="F426" s="244" t="s">
        <v>1374</v>
      </c>
      <c r="G426" s="242"/>
      <c r="H426" s="245">
        <v>694.39999999999998</v>
      </c>
      <c r="I426" s="246"/>
      <c r="J426" s="242"/>
      <c r="K426" s="242"/>
      <c r="L426" s="247"/>
      <c r="M426" s="248"/>
      <c r="N426" s="249"/>
      <c r="O426" s="249"/>
      <c r="P426" s="249"/>
      <c r="Q426" s="249"/>
      <c r="R426" s="249"/>
      <c r="S426" s="249"/>
      <c r="T426" s="250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1" t="s">
        <v>195</v>
      </c>
      <c r="AU426" s="251" t="s">
        <v>81</v>
      </c>
      <c r="AV426" s="14" t="s">
        <v>83</v>
      </c>
      <c r="AW426" s="14" t="s">
        <v>30</v>
      </c>
      <c r="AX426" s="14" t="s">
        <v>73</v>
      </c>
      <c r="AY426" s="251" t="s">
        <v>152</v>
      </c>
    </row>
    <row r="427" s="14" customFormat="1">
      <c r="A427" s="14"/>
      <c r="B427" s="241"/>
      <c r="C427" s="242"/>
      <c r="D427" s="232" t="s">
        <v>195</v>
      </c>
      <c r="E427" s="243" t="s">
        <v>1</v>
      </c>
      <c r="F427" s="244" t="s">
        <v>1375</v>
      </c>
      <c r="G427" s="242"/>
      <c r="H427" s="245">
        <v>55.481000000000002</v>
      </c>
      <c r="I427" s="246"/>
      <c r="J427" s="242"/>
      <c r="K427" s="242"/>
      <c r="L427" s="247"/>
      <c r="M427" s="248"/>
      <c r="N427" s="249"/>
      <c r="O427" s="249"/>
      <c r="P427" s="249"/>
      <c r="Q427" s="249"/>
      <c r="R427" s="249"/>
      <c r="S427" s="249"/>
      <c r="T427" s="25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1" t="s">
        <v>195</v>
      </c>
      <c r="AU427" s="251" t="s">
        <v>81</v>
      </c>
      <c r="AV427" s="14" t="s">
        <v>83</v>
      </c>
      <c r="AW427" s="14" t="s">
        <v>30</v>
      </c>
      <c r="AX427" s="14" t="s">
        <v>73</v>
      </c>
      <c r="AY427" s="251" t="s">
        <v>152</v>
      </c>
    </row>
    <row r="428" s="15" customFormat="1">
      <c r="A428" s="15"/>
      <c r="B428" s="252"/>
      <c r="C428" s="253"/>
      <c r="D428" s="232" t="s">
        <v>195</v>
      </c>
      <c r="E428" s="254" t="s">
        <v>1</v>
      </c>
      <c r="F428" s="255" t="s">
        <v>218</v>
      </c>
      <c r="G428" s="253"/>
      <c r="H428" s="256">
        <v>749.88099999999997</v>
      </c>
      <c r="I428" s="257"/>
      <c r="J428" s="253"/>
      <c r="K428" s="253"/>
      <c r="L428" s="258"/>
      <c r="M428" s="259"/>
      <c r="N428" s="260"/>
      <c r="O428" s="260"/>
      <c r="P428" s="260"/>
      <c r="Q428" s="260"/>
      <c r="R428" s="260"/>
      <c r="S428" s="260"/>
      <c r="T428" s="261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2" t="s">
        <v>195</v>
      </c>
      <c r="AU428" s="262" t="s">
        <v>81</v>
      </c>
      <c r="AV428" s="15" t="s">
        <v>157</v>
      </c>
      <c r="AW428" s="15" t="s">
        <v>30</v>
      </c>
      <c r="AX428" s="15" t="s">
        <v>81</v>
      </c>
      <c r="AY428" s="262" t="s">
        <v>152</v>
      </c>
    </row>
    <row r="429" s="2" customFormat="1" ht="37.8" customHeight="1">
      <c r="A429" s="39"/>
      <c r="B429" s="40"/>
      <c r="C429" s="217" t="s">
        <v>487</v>
      </c>
      <c r="D429" s="217" t="s">
        <v>153</v>
      </c>
      <c r="E429" s="218" t="s">
        <v>1378</v>
      </c>
      <c r="F429" s="219" t="s">
        <v>1379</v>
      </c>
      <c r="G429" s="220" t="s">
        <v>193</v>
      </c>
      <c r="H429" s="221">
        <v>749.88099999999997</v>
      </c>
      <c r="I429" s="222"/>
      <c r="J429" s="223">
        <f>ROUND(I429*H429,2)</f>
        <v>0</v>
      </c>
      <c r="K429" s="219" t="s">
        <v>1</v>
      </c>
      <c r="L429" s="45"/>
      <c r="M429" s="224" t="s">
        <v>1</v>
      </c>
      <c r="N429" s="225" t="s">
        <v>38</v>
      </c>
      <c r="O429" s="92"/>
      <c r="P429" s="226">
        <f>O429*H429</f>
        <v>0</v>
      </c>
      <c r="Q429" s="226">
        <v>0</v>
      </c>
      <c r="R429" s="226">
        <f>Q429*H429</f>
        <v>0</v>
      </c>
      <c r="S429" s="226">
        <v>0</v>
      </c>
      <c r="T429" s="227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8" t="s">
        <v>157</v>
      </c>
      <c r="AT429" s="228" t="s">
        <v>153</v>
      </c>
      <c r="AU429" s="228" t="s">
        <v>81</v>
      </c>
      <c r="AY429" s="18" t="s">
        <v>152</v>
      </c>
      <c r="BE429" s="229">
        <f>IF(N429="základní",J429,0)</f>
        <v>0</v>
      </c>
      <c r="BF429" s="229">
        <f>IF(N429="snížená",J429,0)</f>
        <v>0</v>
      </c>
      <c r="BG429" s="229">
        <f>IF(N429="zákl. přenesená",J429,0)</f>
        <v>0</v>
      </c>
      <c r="BH429" s="229">
        <f>IF(N429="sníž. přenesená",J429,0)</f>
        <v>0</v>
      </c>
      <c r="BI429" s="229">
        <f>IF(N429="nulová",J429,0)</f>
        <v>0</v>
      </c>
      <c r="BJ429" s="18" t="s">
        <v>81</v>
      </c>
      <c r="BK429" s="229">
        <f>ROUND(I429*H429,2)</f>
        <v>0</v>
      </c>
      <c r="BL429" s="18" t="s">
        <v>157</v>
      </c>
      <c r="BM429" s="228" t="s">
        <v>648</v>
      </c>
    </row>
    <row r="430" s="13" customFormat="1">
      <c r="A430" s="13"/>
      <c r="B430" s="230"/>
      <c r="C430" s="231"/>
      <c r="D430" s="232" t="s">
        <v>195</v>
      </c>
      <c r="E430" s="233" t="s">
        <v>1</v>
      </c>
      <c r="F430" s="234" t="s">
        <v>1262</v>
      </c>
      <c r="G430" s="231"/>
      <c r="H430" s="233" t="s">
        <v>1</v>
      </c>
      <c r="I430" s="235"/>
      <c r="J430" s="231"/>
      <c r="K430" s="231"/>
      <c r="L430" s="236"/>
      <c r="M430" s="237"/>
      <c r="N430" s="238"/>
      <c r="O430" s="238"/>
      <c r="P430" s="238"/>
      <c r="Q430" s="238"/>
      <c r="R430" s="238"/>
      <c r="S430" s="238"/>
      <c r="T430" s="23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0" t="s">
        <v>195</v>
      </c>
      <c r="AU430" s="240" t="s">
        <v>81</v>
      </c>
      <c r="AV430" s="13" t="s">
        <v>81</v>
      </c>
      <c r="AW430" s="13" t="s">
        <v>30</v>
      </c>
      <c r="AX430" s="13" t="s">
        <v>73</v>
      </c>
      <c r="AY430" s="240" t="s">
        <v>152</v>
      </c>
    </row>
    <row r="431" s="14" customFormat="1">
      <c r="A431" s="14"/>
      <c r="B431" s="241"/>
      <c r="C431" s="242"/>
      <c r="D431" s="232" t="s">
        <v>195</v>
      </c>
      <c r="E431" s="243" t="s">
        <v>1</v>
      </c>
      <c r="F431" s="244" t="s">
        <v>1374</v>
      </c>
      <c r="G431" s="242"/>
      <c r="H431" s="245">
        <v>694.39999999999998</v>
      </c>
      <c r="I431" s="246"/>
      <c r="J431" s="242"/>
      <c r="K431" s="242"/>
      <c r="L431" s="247"/>
      <c r="M431" s="248"/>
      <c r="N431" s="249"/>
      <c r="O431" s="249"/>
      <c r="P431" s="249"/>
      <c r="Q431" s="249"/>
      <c r="R431" s="249"/>
      <c r="S431" s="249"/>
      <c r="T431" s="250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1" t="s">
        <v>195</v>
      </c>
      <c r="AU431" s="251" t="s">
        <v>81</v>
      </c>
      <c r="AV431" s="14" t="s">
        <v>83</v>
      </c>
      <c r="AW431" s="14" t="s">
        <v>30</v>
      </c>
      <c r="AX431" s="14" t="s">
        <v>73</v>
      </c>
      <c r="AY431" s="251" t="s">
        <v>152</v>
      </c>
    </row>
    <row r="432" s="14" customFormat="1">
      <c r="A432" s="14"/>
      <c r="B432" s="241"/>
      <c r="C432" s="242"/>
      <c r="D432" s="232" t="s">
        <v>195</v>
      </c>
      <c r="E432" s="243" t="s">
        <v>1</v>
      </c>
      <c r="F432" s="244" t="s">
        <v>1375</v>
      </c>
      <c r="G432" s="242"/>
      <c r="H432" s="245">
        <v>55.481000000000002</v>
      </c>
      <c r="I432" s="246"/>
      <c r="J432" s="242"/>
      <c r="K432" s="242"/>
      <c r="L432" s="247"/>
      <c r="M432" s="248"/>
      <c r="N432" s="249"/>
      <c r="O432" s="249"/>
      <c r="P432" s="249"/>
      <c r="Q432" s="249"/>
      <c r="R432" s="249"/>
      <c r="S432" s="249"/>
      <c r="T432" s="25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1" t="s">
        <v>195</v>
      </c>
      <c r="AU432" s="251" t="s">
        <v>81</v>
      </c>
      <c r="AV432" s="14" t="s">
        <v>83</v>
      </c>
      <c r="AW432" s="14" t="s">
        <v>30</v>
      </c>
      <c r="AX432" s="14" t="s">
        <v>73</v>
      </c>
      <c r="AY432" s="251" t="s">
        <v>152</v>
      </c>
    </row>
    <row r="433" s="15" customFormat="1">
      <c r="A433" s="15"/>
      <c r="B433" s="252"/>
      <c r="C433" s="253"/>
      <c r="D433" s="232" t="s">
        <v>195</v>
      </c>
      <c r="E433" s="254" t="s">
        <v>1</v>
      </c>
      <c r="F433" s="255" t="s">
        <v>218</v>
      </c>
      <c r="G433" s="253"/>
      <c r="H433" s="256">
        <v>749.88099999999997</v>
      </c>
      <c r="I433" s="257"/>
      <c r="J433" s="253"/>
      <c r="K433" s="253"/>
      <c r="L433" s="258"/>
      <c r="M433" s="259"/>
      <c r="N433" s="260"/>
      <c r="O433" s="260"/>
      <c r="P433" s="260"/>
      <c r="Q433" s="260"/>
      <c r="R433" s="260"/>
      <c r="S433" s="260"/>
      <c r="T433" s="261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2" t="s">
        <v>195</v>
      </c>
      <c r="AU433" s="262" t="s">
        <v>81</v>
      </c>
      <c r="AV433" s="15" t="s">
        <v>157</v>
      </c>
      <c r="AW433" s="15" t="s">
        <v>30</v>
      </c>
      <c r="AX433" s="15" t="s">
        <v>81</v>
      </c>
      <c r="AY433" s="262" t="s">
        <v>152</v>
      </c>
    </row>
    <row r="434" s="2" customFormat="1" ht="14.4" customHeight="1">
      <c r="A434" s="39"/>
      <c r="B434" s="40"/>
      <c r="C434" s="217" t="s">
        <v>498</v>
      </c>
      <c r="D434" s="217" t="s">
        <v>153</v>
      </c>
      <c r="E434" s="218" t="s">
        <v>1380</v>
      </c>
      <c r="F434" s="219" t="s">
        <v>1381</v>
      </c>
      <c r="G434" s="220" t="s">
        <v>175</v>
      </c>
      <c r="H434" s="221">
        <v>673.28999999999996</v>
      </c>
      <c r="I434" s="222"/>
      <c r="J434" s="223">
        <f>ROUND(I434*H434,2)</f>
        <v>0</v>
      </c>
      <c r="K434" s="219" t="s">
        <v>1</v>
      </c>
      <c r="L434" s="45"/>
      <c r="M434" s="224" t="s">
        <v>1</v>
      </c>
      <c r="N434" s="225" t="s">
        <v>38</v>
      </c>
      <c r="O434" s="92"/>
      <c r="P434" s="226">
        <f>O434*H434</f>
        <v>0</v>
      </c>
      <c r="Q434" s="226">
        <v>0</v>
      </c>
      <c r="R434" s="226">
        <f>Q434*H434</f>
        <v>0</v>
      </c>
      <c r="S434" s="226">
        <v>0</v>
      </c>
      <c r="T434" s="227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8" t="s">
        <v>157</v>
      </c>
      <c r="AT434" s="228" t="s">
        <v>153</v>
      </c>
      <c r="AU434" s="228" t="s">
        <v>81</v>
      </c>
      <c r="AY434" s="18" t="s">
        <v>152</v>
      </c>
      <c r="BE434" s="229">
        <f>IF(N434="základní",J434,0)</f>
        <v>0</v>
      </c>
      <c r="BF434" s="229">
        <f>IF(N434="snížená",J434,0)</f>
        <v>0</v>
      </c>
      <c r="BG434" s="229">
        <f>IF(N434="zákl. přenesená",J434,0)</f>
        <v>0</v>
      </c>
      <c r="BH434" s="229">
        <f>IF(N434="sníž. přenesená",J434,0)</f>
        <v>0</v>
      </c>
      <c r="BI434" s="229">
        <f>IF(N434="nulová",J434,0)</f>
        <v>0</v>
      </c>
      <c r="BJ434" s="18" t="s">
        <v>81</v>
      </c>
      <c r="BK434" s="229">
        <f>ROUND(I434*H434,2)</f>
        <v>0</v>
      </c>
      <c r="BL434" s="18" t="s">
        <v>157</v>
      </c>
      <c r="BM434" s="228" t="s">
        <v>658</v>
      </c>
    </row>
    <row r="435" s="13" customFormat="1">
      <c r="A435" s="13"/>
      <c r="B435" s="230"/>
      <c r="C435" s="231"/>
      <c r="D435" s="232" t="s">
        <v>195</v>
      </c>
      <c r="E435" s="233" t="s">
        <v>1</v>
      </c>
      <c r="F435" s="234" t="s">
        <v>1262</v>
      </c>
      <c r="G435" s="231"/>
      <c r="H435" s="233" t="s">
        <v>1</v>
      </c>
      <c r="I435" s="235"/>
      <c r="J435" s="231"/>
      <c r="K435" s="231"/>
      <c r="L435" s="236"/>
      <c r="M435" s="237"/>
      <c r="N435" s="238"/>
      <c r="O435" s="238"/>
      <c r="P435" s="238"/>
      <c r="Q435" s="238"/>
      <c r="R435" s="238"/>
      <c r="S435" s="238"/>
      <c r="T435" s="23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0" t="s">
        <v>195</v>
      </c>
      <c r="AU435" s="240" t="s">
        <v>81</v>
      </c>
      <c r="AV435" s="13" t="s">
        <v>81</v>
      </c>
      <c r="AW435" s="13" t="s">
        <v>30</v>
      </c>
      <c r="AX435" s="13" t="s">
        <v>73</v>
      </c>
      <c r="AY435" s="240" t="s">
        <v>152</v>
      </c>
    </row>
    <row r="436" s="14" customFormat="1">
      <c r="A436" s="14"/>
      <c r="B436" s="241"/>
      <c r="C436" s="242"/>
      <c r="D436" s="232" t="s">
        <v>195</v>
      </c>
      <c r="E436" s="243" t="s">
        <v>1</v>
      </c>
      <c r="F436" s="244" t="s">
        <v>1382</v>
      </c>
      <c r="G436" s="242"/>
      <c r="H436" s="245">
        <v>673.28999999999996</v>
      </c>
      <c r="I436" s="246"/>
      <c r="J436" s="242"/>
      <c r="K436" s="242"/>
      <c r="L436" s="247"/>
      <c r="M436" s="248"/>
      <c r="N436" s="249"/>
      <c r="O436" s="249"/>
      <c r="P436" s="249"/>
      <c r="Q436" s="249"/>
      <c r="R436" s="249"/>
      <c r="S436" s="249"/>
      <c r="T436" s="25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1" t="s">
        <v>195</v>
      </c>
      <c r="AU436" s="251" t="s">
        <v>81</v>
      </c>
      <c r="AV436" s="14" t="s">
        <v>83</v>
      </c>
      <c r="AW436" s="14" t="s">
        <v>30</v>
      </c>
      <c r="AX436" s="14" t="s">
        <v>73</v>
      </c>
      <c r="AY436" s="251" t="s">
        <v>152</v>
      </c>
    </row>
    <row r="437" s="15" customFormat="1">
      <c r="A437" s="15"/>
      <c r="B437" s="252"/>
      <c r="C437" s="253"/>
      <c r="D437" s="232" t="s">
        <v>195</v>
      </c>
      <c r="E437" s="254" t="s">
        <v>1</v>
      </c>
      <c r="F437" s="255" t="s">
        <v>218</v>
      </c>
      <c r="G437" s="253"/>
      <c r="H437" s="256">
        <v>673.28999999999996</v>
      </c>
      <c r="I437" s="257"/>
      <c r="J437" s="253"/>
      <c r="K437" s="253"/>
      <c r="L437" s="258"/>
      <c r="M437" s="259"/>
      <c r="N437" s="260"/>
      <c r="O437" s="260"/>
      <c r="P437" s="260"/>
      <c r="Q437" s="260"/>
      <c r="R437" s="260"/>
      <c r="S437" s="260"/>
      <c r="T437" s="261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2" t="s">
        <v>195</v>
      </c>
      <c r="AU437" s="262" t="s">
        <v>81</v>
      </c>
      <c r="AV437" s="15" t="s">
        <v>157</v>
      </c>
      <c r="AW437" s="15" t="s">
        <v>30</v>
      </c>
      <c r="AX437" s="15" t="s">
        <v>81</v>
      </c>
      <c r="AY437" s="262" t="s">
        <v>152</v>
      </c>
    </row>
    <row r="438" s="2" customFormat="1" ht="14.4" customHeight="1">
      <c r="A438" s="39"/>
      <c r="B438" s="40"/>
      <c r="C438" s="217" t="s">
        <v>504</v>
      </c>
      <c r="D438" s="217" t="s">
        <v>153</v>
      </c>
      <c r="E438" s="218" t="s">
        <v>1383</v>
      </c>
      <c r="F438" s="219" t="s">
        <v>529</v>
      </c>
      <c r="G438" s="220" t="s">
        <v>202</v>
      </c>
      <c r="H438" s="221">
        <v>123.29000000000001</v>
      </c>
      <c r="I438" s="222"/>
      <c r="J438" s="223">
        <f>ROUND(I438*H438,2)</f>
        <v>0</v>
      </c>
      <c r="K438" s="219" t="s">
        <v>1</v>
      </c>
      <c r="L438" s="45"/>
      <c r="M438" s="224" t="s">
        <v>1</v>
      </c>
      <c r="N438" s="225" t="s">
        <v>38</v>
      </c>
      <c r="O438" s="92"/>
      <c r="P438" s="226">
        <f>O438*H438</f>
        <v>0</v>
      </c>
      <c r="Q438" s="226">
        <v>0</v>
      </c>
      <c r="R438" s="226">
        <f>Q438*H438</f>
        <v>0</v>
      </c>
      <c r="S438" s="226">
        <v>0</v>
      </c>
      <c r="T438" s="227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28" t="s">
        <v>157</v>
      </c>
      <c r="AT438" s="228" t="s">
        <v>153</v>
      </c>
      <c r="AU438" s="228" t="s">
        <v>81</v>
      </c>
      <c r="AY438" s="18" t="s">
        <v>152</v>
      </c>
      <c r="BE438" s="229">
        <f>IF(N438="základní",J438,0)</f>
        <v>0</v>
      </c>
      <c r="BF438" s="229">
        <f>IF(N438="snížená",J438,0)</f>
        <v>0</v>
      </c>
      <c r="BG438" s="229">
        <f>IF(N438="zákl. přenesená",J438,0)</f>
        <v>0</v>
      </c>
      <c r="BH438" s="229">
        <f>IF(N438="sníž. přenesená",J438,0)</f>
        <v>0</v>
      </c>
      <c r="BI438" s="229">
        <f>IF(N438="nulová",J438,0)</f>
        <v>0</v>
      </c>
      <c r="BJ438" s="18" t="s">
        <v>81</v>
      </c>
      <c r="BK438" s="229">
        <f>ROUND(I438*H438,2)</f>
        <v>0</v>
      </c>
      <c r="BL438" s="18" t="s">
        <v>157</v>
      </c>
      <c r="BM438" s="228" t="s">
        <v>668</v>
      </c>
    </row>
    <row r="439" s="13" customFormat="1">
      <c r="A439" s="13"/>
      <c r="B439" s="230"/>
      <c r="C439" s="231"/>
      <c r="D439" s="232" t="s">
        <v>195</v>
      </c>
      <c r="E439" s="233" t="s">
        <v>1</v>
      </c>
      <c r="F439" s="234" t="s">
        <v>1262</v>
      </c>
      <c r="G439" s="231"/>
      <c r="H439" s="233" t="s">
        <v>1</v>
      </c>
      <c r="I439" s="235"/>
      <c r="J439" s="231"/>
      <c r="K439" s="231"/>
      <c r="L439" s="236"/>
      <c r="M439" s="237"/>
      <c r="N439" s="238"/>
      <c r="O439" s="238"/>
      <c r="P439" s="238"/>
      <c r="Q439" s="238"/>
      <c r="R439" s="238"/>
      <c r="S439" s="238"/>
      <c r="T439" s="239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0" t="s">
        <v>195</v>
      </c>
      <c r="AU439" s="240" t="s">
        <v>81</v>
      </c>
      <c r="AV439" s="13" t="s">
        <v>81</v>
      </c>
      <c r="AW439" s="13" t="s">
        <v>30</v>
      </c>
      <c r="AX439" s="13" t="s">
        <v>73</v>
      </c>
      <c r="AY439" s="240" t="s">
        <v>152</v>
      </c>
    </row>
    <row r="440" s="14" customFormat="1">
      <c r="A440" s="14"/>
      <c r="B440" s="241"/>
      <c r="C440" s="242"/>
      <c r="D440" s="232" t="s">
        <v>195</v>
      </c>
      <c r="E440" s="243" t="s">
        <v>1</v>
      </c>
      <c r="F440" s="244" t="s">
        <v>1384</v>
      </c>
      <c r="G440" s="242"/>
      <c r="H440" s="245">
        <v>123.29000000000001</v>
      </c>
      <c r="I440" s="246"/>
      <c r="J440" s="242"/>
      <c r="K440" s="242"/>
      <c r="L440" s="247"/>
      <c r="M440" s="248"/>
      <c r="N440" s="249"/>
      <c r="O440" s="249"/>
      <c r="P440" s="249"/>
      <c r="Q440" s="249"/>
      <c r="R440" s="249"/>
      <c r="S440" s="249"/>
      <c r="T440" s="25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1" t="s">
        <v>195</v>
      </c>
      <c r="AU440" s="251" t="s">
        <v>81</v>
      </c>
      <c r="AV440" s="14" t="s">
        <v>83</v>
      </c>
      <c r="AW440" s="14" t="s">
        <v>30</v>
      </c>
      <c r="AX440" s="14" t="s">
        <v>73</v>
      </c>
      <c r="AY440" s="251" t="s">
        <v>152</v>
      </c>
    </row>
    <row r="441" s="15" customFormat="1">
      <c r="A441" s="15"/>
      <c r="B441" s="252"/>
      <c r="C441" s="253"/>
      <c r="D441" s="232" t="s">
        <v>195</v>
      </c>
      <c r="E441" s="254" t="s">
        <v>1</v>
      </c>
      <c r="F441" s="255" t="s">
        <v>218</v>
      </c>
      <c r="G441" s="253"/>
      <c r="H441" s="256">
        <v>123.29000000000001</v>
      </c>
      <c r="I441" s="257"/>
      <c r="J441" s="253"/>
      <c r="K441" s="253"/>
      <c r="L441" s="258"/>
      <c r="M441" s="259"/>
      <c r="N441" s="260"/>
      <c r="O441" s="260"/>
      <c r="P441" s="260"/>
      <c r="Q441" s="260"/>
      <c r="R441" s="260"/>
      <c r="S441" s="260"/>
      <c r="T441" s="261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62" t="s">
        <v>195</v>
      </c>
      <c r="AU441" s="262" t="s">
        <v>81</v>
      </c>
      <c r="AV441" s="15" t="s">
        <v>157</v>
      </c>
      <c r="AW441" s="15" t="s">
        <v>30</v>
      </c>
      <c r="AX441" s="15" t="s">
        <v>81</v>
      </c>
      <c r="AY441" s="262" t="s">
        <v>152</v>
      </c>
    </row>
    <row r="442" s="2" customFormat="1" ht="14.4" customHeight="1">
      <c r="A442" s="39"/>
      <c r="B442" s="40"/>
      <c r="C442" s="217" t="s">
        <v>514</v>
      </c>
      <c r="D442" s="217" t="s">
        <v>153</v>
      </c>
      <c r="E442" s="218" t="s">
        <v>532</v>
      </c>
      <c r="F442" s="219" t="s">
        <v>1385</v>
      </c>
      <c r="G442" s="220" t="s">
        <v>175</v>
      </c>
      <c r="H442" s="221">
        <v>49.316000000000002</v>
      </c>
      <c r="I442" s="222"/>
      <c r="J442" s="223">
        <f>ROUND(I442*H442,2)</f>
        <v>0</v>
      </c>
      <c r="K442" s="219" t="s">
        <v>160</v>
      </c>
      <c r="L442" s="45"/>
      <c r="M442" s="224" t="s">
        <v>1</v>
      </c>
      <c r="N442" s="225" t="s">
        <v>38</v>
      </c>
      <c r="O442" s="92"/>
      <c r="P442" s="226">
        <f>O442*H442</f>
        <v>0</v>
      </c>
      <c r="Q442" s="226">
        <v>0</v>
      </c>
      <c r="R442" s="226">
        <f>Q442*H442</f>
        <v>0</v>
      </c>
      <c r="S442" s="226">
        <v>0</v>
      </c>
      <c r="T442" s="227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8" t="s">
        <v>157</v>
      </c>
      <c r="AT442" s="228" t="s">
        <v>153</v>
      </c>
      <c r="AU442" s="228" t="s">
        <v>81</v>
      </c>
      <c r="AY442" s="18" t="s">
        <v>152</v>
      </c>
      <c r="BE442" s="229">
        <f>IF(N442="základní",J442,0)</f>
        <v>0</v>
      </c>
      <c r="BF442" s="229">
        <f>IF(N442="snížená",J442,0)</f>
        <v>0</v>
      </c>
      <c r="BG442" s="229">
        <f>IF(N442="zákl. přenesená",J442,0)</f>
        <v>0</v>
      </c>
      <c r="BH442" s="229">
        <f>IF(N442="sníž. přenesená",J442,0)</f>
        <v>0</v>
      </c>
      <c r="BI442" s="229">
        <f>IF(N442="nulová",J442,0)</f>
        <v>0</v>
      </c>
      <c r="BJ442" s="18" t="s">
        <v>81</v>
      </c>
      <c r="BK442" s="229">
        <f>ROUND(I442*H442,2)</f>
        <v>0</v>
      </c>
      <c r="BL442" s="18" t="s">
        <v>157</v>
      </c>
      <c r="BM442" s="228" t="s">
        <v>334</v>
      </c>
    </row>
    <row r="443" s="13" customFormat="1">
      <c r="A443" s="13"/>
      <c r="B443" s="230"/>
      <c r="C443" s="231"/>
      <c r="D443" s="232" t="s">
        <v>195</v>
      </c>
      <c r="E443" s="233" t="s">
        <v>1</v>
      </c>
      <c r="F443" s="234" t="s">
        <v>1262</v>
      </c>
      <c r="G443" s="231"/>
      <c r="H443" s="233" t="s">
        <v>1</v>
      </c>
      <c r="I443" s="235"/>
      <c r="J443" s="231"/>
      <c r="K443" s="231"/>
      <c r="L443" s="236"/>
      <c r="M443" s="237"/>
      <c r="N443" s="238"/>
      <c r="O443" s="238"/>
      <c r="P443" s="238"/>
      <c r="Q443" s="238"/>
      <c r="R443" s="238"/>
      <c r="S443" s="238"/>
      <c r="T443" s="23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0" t="s">
        <v>195</v>
      </c>
      <c r="AU443" s="240" t="s">
        <v>81</v>
      </c>
      <c r="AV443" s="13" t="s">
        <v>81</v>
      </c>
      <c r="AW443" s="13" t="s">
        <v>30</v>
      </c>
      <c r="AX443" s="13" t="s">
        <v>73</v>
      </c>
      <c r="AY443" s="240" t="s">
        <v>152</v>
      </c>
    </row>
    <row r="444" s="14" customFormat="1">
      <c r="A444" s="14"/>
      <c r="B444" s="241"/>
      <c r="C444" s="242"/>
      <c r="D444" s="232" t="s">
        <v>195</v>
      </c>
      <c r="E444" s="243" t="s">
        <v>1</v>
      </c>
      <c r="F444" s="244" t="s">
        <v>1386</v>
      </c>
      <c r="G444" s="242"/>
      <c r="H444" s="245">
        <v>49.316000000000002</v>
      </c>
      <c r="I444" s="246"/>
      <c r="J444" s="242"/>
      <c r="K444" s="242"/>
      <c r="L444" s="247"/>
      <c r="M444" s="248"/>
      <c r="N444" s="249"/>
      <c r="O444" s="249"/>
      <c r="P444" s="249"/>
      <c r="Q444" s="249"/>
      <c r="R444" s="249"/>
      <c r="S444" s="249"/>
      <c r="T444" s="25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1" t="s">
        <v>195</v>
      </c>
      <c r="AU444" s="251" t="s">
        <v>81</v>
      </c>
      <c r="AV444" s="14" t="s">
        <v>83</v>
      </c>
      <c r="AW444" s="14" t="s">
        <v>30</v>
      </c>
      <c r="AX444" s="14" t="s">
        <v>73</v>
      </c>
      <c r="AY444" s="251" t="s">
        <v>152</v>
      </c>
    </row>
    <row r="445" s="15" customFormat="1">
      <c r="A445" s="15"/>
      <c r="B445" s="252"/>
      <c r="C445" s="253"/>
      <c r="D445" s="232" t="s">
        <v>195</v>
      </c>
      <c r="E445" s="254" t="s">
        <v>1</v>
      </c>
      <c r="F445" s="255" t="s">
        <v>218</v>
      </c>
      <c r="G445" s="253"/>
      <c r="H445" s="256">
        <v>49.316000000000002</v>
      </c>
      <c r="I445" s="257"/>
      <c r="J445" s="253"/>
      <c r="K445" s="253"/>
      <c r="L445" s="258"/>
      <c r="M445" s="259"/>
      <c r="N445" s="260"/>
      <c r="O445" s="260"/>
      <c r="P445" s="260"/>
      <c r="Q445" s="260"/>
      <c r="R445" s="260"/>
      <c r="S445" s="260"/>
      <c r="T445" s="261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2" t="s">
        <v>195</v>
      </c>
      <c r="AU445" s="262" t="s">
        <v>81</v>
      </c>
      <c r="AV445" s="15" t="s">
        <v>157</v>
      </c>
      <c r="AW445" s="15" t="s">
        <v>30</v>
      </c>
      <c r="AX445" s="15" t="s">
        <v>81</v>
      </c>
      <c r="AY445" s="262" t="s">
        <v>152</v>
      </c>
    </row>
    <row r="446" s="2" customFormat="1" ht="24.15" customHeight="1">
      <c r="A446" s="39"/>
      <c r="B446" s="40"/>
      <c r="C446" s="217" t="s">
        <v>518</v>
      </c>
      <c r="D446" s="217" t="s">
        <v>153</v>
      </c>
      <c r="E446" s="218" t="s">
        <v>1074</v>
      </c>
      <c r="F446" s="219" t="s">
        <v>1387</v>
      </c>
      <c r="G446" s="220" t="s">
        <v>539</v>
      </c>
      <c r="H446" s="263"/>
      <c r="I446" s="222"/>
      <c r="J446" s="223">
        <f>ROUND(I446*H446,2)</f>
        <v>0</v>
      </c>
      <c r="K446" s="219" t="s">
        <v>160</v>
      </c>
      <c r="L446" s="45"/>
      <c r="M446" s="224" t="s">
        <v>1</v>
      </c>
      <c r="N446" s="225" t="s">
        <v>38</v>
      </c>
      <c r="O446" s="92"/>
      <c r="P446" s="226">
        <f>O446*H446</f>
        <v>0</v>
      </c>
      <c r="Q446" s="226">
        <v>0</v>
      </c>
      <c r="R446" s="226">
        <f>Q446*H446</f>
        <v>0</v>
      </c>
      <c r="S446" s="226">
        <v>0</v>
      </c>
      <c r="T446" s="227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28" t="s">
        <v>157</v>
      </c>
      <c r="AT446" s="228" t="s">
        <v>153</v>
      </c>
      <c r="AU446" s="228" t="s">
        <v>81</v>
      </c>
      <c r="AY446" s="18" t="s">
        <v>152</v>
      </c>
      <c r="BE446" s="229">
        <f>IF(N446="základní",J446,0)</f>
        <v>0</v>
      </c>
      <c r="BF446" s="229">
        <f>IF(N446="snížená",J446,0)</f>
        <v>0</v>
      </c>
      <c r="BG446" s="229">
        <f>IF(N446="zákl. přenesená",J446,0)</f>
        <v>0</v>
      </c>
      <c r="BH446" s="229">
        <f>IF(N446="sníž. přenesená",J446,0)</f>
        <v>0</v>
      </c>
      <c r="BI446" s="229">
        <f>IF(N446="nulová",J446,0)</f>
        <v>0</v>
      </c>
      <c r="BJ446" s="18" t="s">
        <v>81</v>
      </c>
      <c r="BK446" s="229">
        <f>ROUND(I446*H446,2)</f>
        <v>0</v>
      </c>
      <c r="BL446" s="18" t="s">
        <v>157</v>
      </c>
      <c r="BM446" s="228" t="s">
        <v>686</v>
      </c>
    </row>
    <row r="447" s="12" customFormat="1" ht="25.92" customHeight="1">
      <c r="A447" s="12"/>
      <c r="B447" s="203"/>
      <c r="C447" s="204"/>
      <c r="D447" s="205" t="s">
        <v>72</v>
      </c>
      <c r="E447" s="206" t="s">
        <v>541</v>
      </c>
      <c r="F447" s="206" t="s">
        <v>1388</v>
      </c>
      <c r="G447" s="204"/>
      <c r="H447" s="204"/>
      <c r="I447" s="207"/>
      <c r="J447" s="208">
        <f>BK447</f>
        <v>0</v>
      </c>
      <c r="K447" s="204"/>
      <c r="L447" s="209"/>
      <c r="M447" s="210"/>
      <c r="N447" s="211"/>
      <c r="O447" s="211"/>
      <c r="P447" s="212">
        <f>SUM(P448:P470)</f>
        <v>0</v>
      </c>
      <c r="Q447" s="211"/>
      <c r="R447" s="212">
        <f>SUM(R448:R470)</f>
        <v>0</v>
      </c>
      <c r="S447" s="211"/>
      <c r="T447" s="213">
        <f>SUM(T448:T470)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14" t="s">
        <v>81</v>
      </c>
      <c r="AT447" s="215" t="s">
        <v>72</v>
      </c>
      <c r="AU447" s="215" t="s">
        <v>73</v>
      </c>
      <c r="AY447" s="214" t="s">
        <v>152</v>
      </c>
      <c r="BK447" s="216">
        <f>SUM(BK448:BK470)</f>
        <v>0</v>
      </c>
    </row>
    <row r="448" s="2" customFormat="1" ht="24.15" customHeight="1">
      <c r="A448" s="39"/>
      <c r="B448" s="40"/>
      <c r="C448" s="217" t="s">
        <v>522</v>
      </c>
      <c r="D448" s="217" t="s">
        <v>153</v>
      </c>
      <c r="E448" s="218" t="s">
        <v>543</v>
      </c>
      <c r="F448" s="219" t="s">
        <v>544</v>
      </c>
      <c r="G448" s="220" t="s">
        <v>175</v>
      </c>
      <c r="H448" s="221">
        <v>1346.5799999999999</v>
      </c>
      <c r="I448" s="222"/>
      <c r="J448" s="223">
        <f>ROUND(I448*H448,2)</f>
        <v>0</v>
      </c>
      <c r="K448" s="219" t="s">
        <v>160</v>
      </c>
      <c r="L448" s="45"/>
      <c r="M448" s="224" t="s">
        <v>1</v>
      </c>
      <c r="N448" s="225" t="s">
        <v>38</v>
      </c>
      <c r="O448" s="92"/>
      <c r="P448" s="226">
        <f>O448*H448</f>
        <v>0</v>
      </c>
      <c r="Q448" s="226">
        <v>0</v>
      </c>
      <c r="R448" s="226">
        <f>Q448*H448</f>
        <v>0</v>
      </c>
      <c r="S448" s="226">
        <v>0</v>
      </c>
      <c r="T448" s="227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28" t="s">
        <v>176</v>
      </c>
      <c r="AT448" s="228" t="s">
        <v>153</v>
      </c>
      <c r="AU448" s="228" t="s">
        <v>81</v>
      </c>
      <c r="AY448" s="18" t="s">
        <v>152</v>
      </c>
      <c r="BE448" s="229">
        <f>IF(N448="základní",J448,0)</f>
        <v>0</v>
      </c>
      <c r="BF448" s="229">
        <f>IF(N448="snížená",J448,0)</f>
        <v>0</v>
      </c>
      <c r="BG448" s="229">
        <f>IF(N448="zákl. přenesená",J448,0)</f>
        <v>0</v>
      </c>
      <c r="BH448" s="229">
        <f>IF(N448="sníž. přenesená",J448,0)</f>
        <v>0</v>
      </c>
      <c r="BI448" s="229">
        <f>IF(N448="nulová",J448,0)</f>
        <v>0</v>
      </c>
      <c r="BJ448" s="18" t="s">
        <v>81</v>
      </c>
      <c r="BK448" s="229">
        <f>ROUND(I448*H448,2)</f>
        <v>0</v>
      </c>
      <c r="BL448" s="18" t="s">
        <v>176</v>
      </c>
      <c r="BM448" s="228" t="s">
        <v>1389</v>
      </c>
    </row>
    <row r="449" s="13" customFormat="1">
      <c r="A449" s="13"/>
      <c r="B449" s="230"/>
      <c r="C449" s="231"/>
      <c r="D449" s="232" t="s">
        <v>195</v>
      </c>
      <c r="E449" s="233" t="s">
        <v>1</v>
      </c>
      <c r="F449" s="234" t="s">
        <v>1262</v>
      </c>
      <c r="G449" s="231"/>
      <c r="H449" s="233" t="s">
        <v>1</v>
      </c>
      <c r="I449" s="235"/>
      <c r="J449" s="231"/>
      <c r="K449" s="231"/>
      <c r="L449" s="236"/>
      <c r="M449" s="237"/>
      <c r="N449" s="238"/>
      <c r="O449" s="238"/>
      <c r="P449" s="238"/>
      <c r="Q449" s="238"/>
      <c r="R449" s="238"/>
      <c r="S449" s="238"/>
      <c r="T449" s="239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0" t="s">
        <v>195</v>
      </c>
      <c r="AU449" s="240" t="s">
        <v>81</v>
      </c>
      <c r="AV449" s="13" t="s">
        <v>81</v>
      </c>
      <c r="AW449" s="13" t="s">
        <v>30</v>
      </c>
      <c r="AX449" s="13" t="s">
        <v>73</v>
      </c>
      <c r="AY449" s="240" t="s">
        <v>152</v>
      </c>
    </row>
    <row r="450" s="14" customFormat="1">
      <c r="A450" s="14"/>
      <c r="B450" s="241"/>
      <c r="C450" s="242"/>
      <c r="D450" s="232" t="s">
        <v>195</v>
      </c>
      <c r="E450" s="243" t="s">
        <v>1</v>
      </c>
      <c r="F450" s="244" t="s">
        <v>1390</v>
      </c>
      <c r="G450" s="242"/>
      <c r="H450" s="245">
        <v>1346.5799999999999</v>
      </c>
      <c r="I450" s="246"/>
      <c r="J450" s="242"/>
      <c r="K450" s="242"/>
      <c r="L450" s="247"/>
      <c r="M450" s="248"/>
      <c r="N450" s="249"/>
      <c r="O450" s="249"/>
      <c r="P450" s="249"/>
      <c r="Q450" s="249"/>
      <c r="R450" s="249"/>
      <c r="S450" s="249"/>
      <c r="T450" s="250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1" t="s">
        <v>195</v>
      </c>
      <c r="AU450" s="251" t="s">
        <v>81</v>
      </c>
      <c r="AV450" s="14" t="s">
        <v>83</v>
      </c>
      <c r="AW450" s="14" t="s">
        <v>30</v>
      </c>
      <c r="AX450" s="14" t="s">
        <v>73</v>
      </c>
      <c r="AY450" s="251" t="s">
        <v>152</v>
      </c>
    </row>
    <row r="451" s="15" customFormat="1">
      <c r="A451" s="15"/>
      <c r="B451" s="252"/>
      <c r="C451" s="253"/>
      <c r="D451" s="232" t="s">
        <v>195</v>
      </c>
      <c r="E451" s="254" t="s">
        <v>1</v>
      </c>
      <c r="F451" s="255" t="s">
        <v>218</v>
      </c>
      <c r="G451" s="253"/>
      <c r="H451" s="256">
        <v>1346.5799999999999</v>
      </c>
      <c r="I451" s="257"/>
      <c r="J451" s="253"/>
      <c r="K451" s="253"/>
      <c r="L451" s="258"/>
      <c r="M451" s="259"/>
      <c r="N451" s="260"/>
      <c r="O451" s="260"/>
      <c r="P451" s="260"/>
      <c r="Q451" s="260"/>
      <c r="R451" s="260"/>
      <c r="S451" s="260"/>
      <c r="T451" s="261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2" t="s">
        <v>195</v>
      </c>
      <c r="AU451" s="262" t="s">
        <v>81</v>
      </c>
      <c r="AV451" s="15" t="s">
        <v>157</v>
      </c>
      <c r="AW451" s="15" t="s">
        <v>30</v>
      </c>
      <c r="AX451" s="15" t="s">
        <v>81</v>
      </c>
      <c r="AY451" s="262" t="s">
        <v>152</v>
      </c>
    </row>
    <row r="452" s="2" customFormat="1" ht="24.15" customHeight="1">
      <c r="A452" s="39"/>
      <c r="B452" s="40"/>
      <c r="C452" s="217" t="s">
        <v>527</v>
      </c>
      <c r="D452" s="217" t="s">
        <v>153</v>
      </c>
      <c r="E452" s="218" t="s">
        <v>1391</v>
      </c>
      <c r="F452" s="219" t="s">
        <v>1392</v>
      </c>
      <c r="G452" s="220" t="s">
        <v>193</v>
      </c>
      <c r="H452" s="221">
        <v>1481.2380000000001</v>
      </c>
      <c r="I452" s="222"/>
      <c r="J452" s="223">
        <f>ROUND(I452*H452,2)</f>
        <v>0</v>
      </c>
      <c r="K452" s="219" t="s">
        <v>1</v>
      </c>
      <c r="L452" s="45"/>
      <c r="M452" s="224" t="s">
        <v>1</v>
      </c>
      <c r="N452" s="225" t="s">
        <v>38</v>
      </c>
      <c r="O452" s="92"/>
      <c r="P452" s="226">
        <f>O452*H452</f>
        <v>0</v>
      </c>
      <c r="Q452" s="226">
        <v>0</v>
      </c>
      <c r="R452" s="226">
        <f>Q452*H452</f>
        <v>0</v>
      </c>
      <c r="S452" s="226">
        <v>0</v>
      </c>
      <c r="T452" s="227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28" t="s">
        <v>157</v>
      </c>
      <c r="AT452" s="228" t="s">
        <v>153</v>
      </c>
      <c r="AU452" s="228" t="s">
        <v>81</v>
      </c>
      <c r="AY452" s="18" t="s">
        <v>152</v>
      </c>
      <c r="BE452" s="229">
        <f>IF(N452="základní",J452,0)</f>
        <v>0</v>
      </c>
      <c r="BF452" s="229">
        <f>IF(N452="snížená",J452,0)</f>
        <v>0</v>
      </c>
      <c r="BG452" s="229">
        <f>IF(N452="zákl. přenesená",J452,0)</f>
        <v>0</v>
      </c>
      <c r="BH452" s="229">
        <f>IF(N452="sníž. přenesená",J452,0)</f>
        <v>0</v>
      </c>
      <c r="BI452" s="229">
        <f>IF(N452="nulová",J452,0)</f>
        <v>0</v>
      </c>
      <c r="BJ452" s="18" t="s">
        <v>81</v>
      </c>
      <c r="BK452" s="229">
        <f>ROUND(I452*H452,2)</f>
        <v>0</v>
      </c>
      <c r="BL452" s="18" t="s">
        <v>157</v>
      </c>
      <c r="BM452" s="228" t="s">
        <v>1393</v>
      </c>
    </row>
    <row r="453" s="14" customFormat="1">
      <c r="A453" s="14"/>
      <c r="B453" s="241"/>
      <c r="C453" s="242"/>
      <c r="D453" s="232" t="s">
        <v>195</v>
      </c>
      <c r="E453" s="243" t="s">
        <v>1</v>
      </c>
      <c r="F453" s="244" t="s">
        <v>1394</v>
      </c>
      <c r="G453" s="242"/>
      <c r="H453" s="245">
        <v>1481.2380000000001</v>
      </c>
      <c r="I453" s="246"/>
      <c r="J453" s="242"/>
      <c r="K453" s="242"/>
      <c r="L453" s="247"/>
      <c r="M453" s="248"/>
      <c r="N453" s="249"/>
      <c r="O453" s="249"/>
      <c r="P453" s="249"/>
      <c r="Q453" s="249"/>
      <c r="R453" s="249"/>
      <c r="S453" s="249"/>
      <c r="T453" s="250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1" t="s">
        <v>195</v>
      </c>
      <c r="AU453" s="251" t="s">
        <v>81</v>
      </c>
      <c r="AV453" s="14" t="s">
        <v>83</v>
      </c>
      <c r="AW453" s="14" t="s">
        <v>30</v>
      </c>
      <c r="AX453" s="14" t="s">
        <v>81</v>
      </c>
      <c r="AY453" s="251" t="s">
        <v>152</v>
      </c>
    </row>
    <row r="454" s="2" customFormat="1" ht="14.4" customHeight="1">
      <c r="A454" s="39"/>
      <c r="B454" s="40"/>
      <c r="C454" s="217" t="s">
        <v>531</v>
      </c>
      <c r="D454" s="217" t="s">
        <v>153</v>
      </c>
      <c r="E454" s="218" t="s">
        <v>552</v>
      </c>
      <c r="F454" s="219" t="s">
        <v>553</v>
      </c>
      <c r="G454" s="220" t="s">
        <v>175</v>
      </c>
      <c r="H454" s="221">
        <v>83.837000000000003</v>
      </c>
      <c r="I454" s="222"/>
      <c r="J454" s="223">
        <f>ROUND(I454*H454,2)</f>
        <v>0</v>
      </c>
      <c r="K454" s="219" t="s">
        <v>160</v>
      </c>
      <c r="L454" s="45"/>
      <c r="M454" s="224" t="s">
        <v>1</v>
      </c>
      <c r="N454" s="225" t="s">
        <v>38</v>
      </c>
      <c r="O454" s="92"/>
      <c r="P454" s="226">
        <f>O454*H454</f>
        <v>0</v>
      </c>
      <c r="Q454" s="226">
        <v>0</v>
      </c>
      <c r="R454" s="226">
        <f>Q454*H454</f>
        <v>0</v>
      </c>
      <c r="S454" s="226">
        <v>0</v>
      </c>
      <c r="T454" s="227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28" t="s">
        <v>157</v>
      </c>
      <c r="AT454" s="228" t="s">
        <v>153</v>
      </c>
      <c r="AU454" s="228" t="s">
        <v>81</v>
      </c>
      <c r="AY454" s="18" t="s">
        <v>152</v>
      </c>
      <c r="BE454" s="229">
        <f>IF(N454="základní",J454,0)</f>
        <v>0</v>
      </c>
      <c r="BF454" s="229">
        <f>IF(N454="snížená",J454,0)</f>
        <v>0</v>
      </c>
      <c r="BG454" s="229">
        <f>IF(N454="zákl. přenesená",J454,0)</f>
        <v>0</v>
      </c>
      <c r="BH454" s="229">
        <f>IF(N454="sníž. přenesená",J454,0)</f>
        <v>0</v>
      </c>
      <c r="BI454" s="229">
        <f>IF(N454="nulová",J454,0)</f>
        <v>0</v>
      </c>
      <c r="BJ454" s="18" t="s">
        <v>81</v>
      </c>
      <c r="BK454" s="229">
        <f>ROUND(I454*H454,2)</f>
        <v>0</v>
      </c>
      <c r="BL454" s="18" t="s">
        <v>157</v>
      </c>
      <c r="BM454" s="228" t="s">
        <v>709</v>
      </c>
    </row>
    <row r="455" s="13" customFormat="1">
      <c r="A455" s="13"/>
      <c r="B455" s="230"/>
      <c r="C455" s="231"/>
      <c r="D455" s="232" t="s">
        <v>195</v>
      </c>
      <c r="E455" s="233" t="s">
        <v>1</v>
      </c>
      <c r="F455" s="234" t="s">
        <v>1262</v>
      </c>
      <c r="G455" s="231"/>
      <c r="H455" s="233" t="s">
        <v>1</v>
      </c>
      <c r="I455" s="235"/>
      <c r="J455" s="231"/>
      <c r="K455" s="231"/>
      <c r="L455" s="236"/>
      <c r="M455" s="237"/>
      <c r="N455" s="238"/>
      <c r="O455" s="238"/>
      <c r="P455" s="238"/>
      <c r="Q455" s="238"/>
      <c r="R455" s="238"/>
      <c r="S455" s="238"/>
      <c r="T455" s="239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0" t="s">
        <v>195</v>
      </c>
      <c r="AU455" s="240" t="s">
        <v>81</v>
      </c>
      <c r="AV455" s="13" t="s">
        <v>81</v>
      </c>
      <c r="AW455" s="13" t="s">
        <v>30</v>
      </c>
      <c r="AX455" s="13" t="s">
        <v>73</v>
      </c>
      <c r="AY455" s="240" t="s">
        <v>152</v>
      </c>
    </row>
    <row r="456" s="14" customFormat="1">
      <c r="A456" s="14"/>
      <c r="B456" s="241"/>
      <c r="C456" s="242"/>
      <c r="D456" s="232" t="s">
        <v>195</v>
      </c>
      <c r="E456" s="243" t="s">
        <v>1</v>
      </c>
      <c r="F456" s="244" t="s">
        <v>1395</v>
      </c>
      <c r="G456" s="242"/>
      <c r="H456" s="245">
        <v>83.837000000000003</v>
      </c>
      <c r="I456" s="246"/>
      <c r="J456" s="242"/>
      <c r="K456" s="242"/>
      <c r="L456" s="247"/>
      <c r="M456" s="248"/>
      <c r="N456" s="249"/>
      <c r="O456" s="249"/>
      <c r="P456" s="249"/>
      <c r="Q456" s="249"/>
      <c r="R456" s="249"/>
      <c r="S456" s="249"/>
      <c r="T456" s="250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1" t="s">
        <v>195</v>
      </c>
      <c r="AU456" s="251" t="s">
        <v>81</v>
      </c>
      <c r="AV456" s="14" t="s">
        <v>83</v>
      </c>
      <c r="AW456" s="14" t="s">
        <v>30</v>
      </c>
      <c r="AX456" s="14" t="s">
        <v>73</v>
      </c>
      <c r="AY456" s="251" t="s">
        <v>152</v>
      </c>
    </row>
    <row r="457" s="15" customFormat="1">
      <c r="A457" s="15"/>
      <c r="B457" s="252"/>
      <c r="C457" s="253"/>
      <c r="D457" s="232" t="s">
        <v>195</v>
      </c>
      <c r="E457" s="254" t="s">
        <v>1</v>
      </c>
      <c r="F457" s="255" t="s">
        <v>218</v>
      </c>
      <c r="G457" s="253"/>
      <c r="H457" s="256">
        <v>83.837000000000003</v>
      </c>
      <c r="I457" s="257"/>
      <c r="J457" s="253"/>
      <c r="K457" s="253"/>
      <c r="L457" s="258"/>
      <c r="M457" s="259"/>
      <c r="N457" s="260"/>
      <c r="O457" s="260"/>
      <c r="P457" s="260"/>
      <c r="Q457" s="260"/>
      <c r="R457" s="260"/>
      <c r="S457" s="260"/>
      <c r="T457" s="261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62" t="s">
        <v>195</v>
      </c>
      <c r="AU457" s="262" t="s">
        <v>81</v>
      </c>
      <c r="AV457" s="15" t="s">
        <v>157</v>
      </c>
      <c r="AW457" s="15" t="s">
        <v>30</v>
      </c>
      <c r="AX457" s="15" t="s">
        <v>81</v>
      </c>
      <c r="AY457" s="262" t="s">
        <v>152</v>
      </c>
    </row>
    <row r="458" s="2" customFormat="1" ht="24.15" customHeight="1">
      <c r="A458" s="39"/>
      <c r="B458" s="40"/>
      <c r="C458" s="217" t="s">
        <v>536</v>
      </c>
      <c r="D458" s="217" t="s">
        <v>153</v>
      </c>
      <c r="E458" s="218" t="s">
        <v>556</v>
      </c>
      <c r="F458" s="219" t="s">
        <v>1396</v>
      </c>
      <c r="G458" s="220" t="s">
        <v>193</v>
      </c>
      <c r="H458" s="221">
        <v>83.837000000000003</v>
      </c>
      <c r="I458" s="222"/>
      <c r="J458" s="223">
        <f>ROUND(I458*H458,2)</f>
        <v>0</v>
      </c>
      <c r="K458" s="219" t="s">
        <v>1</v>
      </c>
      <c r="L458" s="45"/>
      <c r="M458" s="224" t="s">
        <v>1</v>
      </c>
      <c r="N458" s="225" t="s">
        <v>38</v>
      </c>
      <c r="O458" s="92"/>
      <c r="P458" s="226">
        <f>O458*H458</f>
        <v>0</v>
      </c>
      <c r="Q458" s="226">
        <v>0</v>
      </c>
      <c r="R458" s="226">
        <f>Q458*H458</f>
        <v>0</v>
      </c>
      <c r="S458" s="226">
        <v>0</v>
      </c>
      <c r="T458" s="227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28" t="s">
        <v>157</v>
      </c>
      <c r="AT458" s="228" t="s">
        <v>153</v>
      </c>
      <c r="AU458" s="228" t="s">
        <v>81</v>
      </c>
      <c r="AY458" s="18" t="s">
        <v>152</v>
      </c>
      <c r="BE458" s="229">
        <f>IF(N458="základní",J458,0)</f>
        <v>0</v>
      </c>
      <c r="BF458" s="229">
        <f>IF(N458="snížená",J458,0)</f>
        <v>0</v>
      </c>
      <c r="BG458" s="229">
        <f>IF(N458="zákl. přenesená",J458,0)</f>
        <v>0</v>
      </c>
      <c r="BH458" s="229">
        <f>IF(N458="sníž. přenesená",J458,0)</f>
        <v>0</v>
      </c>
      <c r="BI458" s="229">
        <f>IF(N458="nulová",J458,0)</f>
        <v>0</v>
      </c>
      <c r="BJ458" s="18" t="s">
        <v>81</v>
      </c>
      <c r="BK458" s="229">
        <f>ROUND(I458*H458,2)</f>
        <v>0</v>
      </c>
      <c r="BL458" s="18" t="s">
        <v>157</v>
      </c>
      <c r="BM458" s="228" t="s">
        <v>1397</v>
      </c>
    </row>
    <row r="459" s="13" customFormat="1">
      <c r="A459" s="13"/>
      <c r="B459" s="230"/>
      <c r="C459" s="231"/>
      <c r="D459" s="232" t="s">
        <v>195</v>
      </c>
      <c r="E459" s="233" t="s">
        <v>1</v>
      </c>
      <c r="F459" s="234" t="s">
        <v>1262</v>
      </c>
      <c r="G459" s="231"/>
      <c r="H459" s="233" t="s">
        <v>1</v>
      </c>
      <c r="I459" s="235"/>
      <c r="J459" s="231"/>
      <c r="K459" s="231"/>
      <c r="L459" s="236"/>
      <c r="M459" s="237"/>
      <c r="N459" s="238"/>
      <c r="O459" s="238"/>
      <c r="P459" s="238"/>
      <c r="Q459" s="238"/>
      <c r="R459" s="238"/>
      <c r="S459" s="238"/>
      <c r="T459" s="239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0" t="s">
        <v>195</v>
      </c>
      <c r="AU459" s="240" t="s">
        <v>81</v>
      </c>
      <c r="AV459" s="13" t="s">
        <v>81</v>
      </c>
      <c r="AW459" s="13" t="s">
        <v>30</v>
      </c>
      <c r="AX459" s="13" t="s">
        <v>73</v>
      </c>
      <c r="AY459" s="240" t="s">
        <v>152</v>
      </c>
    </row>
    <row r="460" s="14" customFormat="1">
      <c r="A460" s="14"/>
      <c r="B460" s="241"/>
      <c r="C460" s="242"/>
      <c r="D460" s="232" t="s">
        <v>195</v>
      </c>
      <c r="E460" s="243" t="s">
        <v>1</v>
      </c>
      <c r="F460" s="244" t="s">
        <v>1395</v>
      </c>
      <c r="G460" s="242"/>
      <c r="H460" s="245">
        <v>83.837000000000003</v>
      </c>
      <c r="I460" s="246"/>
      <c r="J460" s="242"/>
      <c r="K460" s="242"/>
      <c r="L460" s="247"/>
      <c r="M460" s="248"/>
      <c r="N460" s="249"/>
      <c r="O460" s="249"/>
      <c r="P460" s="249"/>
      <c r="Q460" s="249"/>
      <c r="R460" s="249"/>
      <c r="S460" s="249"/>
      <c r="T460" s="250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1" t="s">
        <v>195</v>
      </c>
      <c r="AU460" s="251" t="s">
        <v>81</v>
      </c>
      <c r="AV460" s="14" t="s">
        <v>83</v>
      </c>
      <c r="AW460" s="14" t="s">
        <v>30</v>
      </c>
      <c r="AX460" s="14" t="s">
        <v>73</v>
      </c>
      <c r="AY460" s="251" t="s">
        <v>152</v>
      </c>
    </row>
    <row r="461" s="15" customFormat="1">
      <c r="A461" s="15"/>
      <c r="B461" s="252"/>
      <c r="C461" s="253"/>
      <c r="D461" s="232" t="s">
        <v>195</v>
      </c>
      <c r="E461" s="254" t="s">
        <v>1</v>
      </c>
      <c r="F461" s="255" t="s">
        <v>218</v>
      </c>
      <c r="G461" s="253"/>
      <c r="H461" s="256">
        <v>83.837000000000003</v>
      </c>
      <c r="I461" s="257"/>
      <c r="J461" s="253"/>
      <c r="K461" s="253"/>
      <c r="L461" s="258"/>
      <c r="M461" s="259"/>
      <c r="N461" s="260"/>
      <c r="O461" s="260"/>
      <c r="P461" s="260"/>
      <c r="Q461" s="260"/>
      <c r="R461" s="260"/>
      <c r="S461" s="260"/>
      <c r="T461" s="261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62" t="s">
        <v>195</v>
      </c>
      <c r="AU461" s="262" t="s">
        <v>81</v>
      </c>
      <c r="AV461" s="15" t="s">
        <v>157</v>
      </c>
      <c r="AW461" s="15" t="s">
        <v>30</v>
      </c>
      <c r="AX461" s="15" t="s">
        <v>81</v>
      </c>
      <c r="AY461" s="262" t="s">
        <v>152</v>
      </c>
    </row>
    <row r="462" s="2" customFormat="1" ht="14.4" customHeight="1">
      <c r="A462" s="39"/>
      <c r="B462" s="40"/>
      <c r="C462" s="217" t="s">
        <v>309</v>
      </c>
      <c r="D462" s="217" t="s">
        <v>153</v>
      </c>
      <c r="E462" s="218" t="s">
        <v>1398</v>
      </c>
      <c r="F462" s="219" t="s">
        <v>570</v>
      </c>
      <c r="G462" s="220" t="s">
        <v>202</v>
      </c>
      <c r="H462" s="221">
        <v>123.29000000000001</v>
      </c>
      <c r="I462" s="222"/>
      <c r="J462" s="223">
        <f>ROUND(I462*H462,2)</f>
        <v>0</v>
      </c>
      <c r="K462" s="219" t="s">
        <v>1</v>
      </c>
      <c r="L462" s="45"/>
      <c r="M462" s="224" t="s">
        <v>1</v>
      </c>
      <c r="N462" s="225" t="s">
        <v>38</v>
      </c>
      <c r="O462" s="92"/>
      <c r="P462" s="226">
        <f>O462*H462</f>
        <v>0</v>
      </c>
      <c r="Q462" s="226">
        <v>0</v>
      </c>
      <c r="R462" s="226">
        <f>Q462*H462</f>
        <v>0</v>
      </c>
      <c r="S462" s="226">
        <v>0</v>
      </c>
      <c r="T462" s="227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28" t="s">
        <v>157</v>
      </c>
      <c r="AT462" s="228" t="s">
        <v>153</v>
      </c>
      <c r="AU462" s="228" t="s">
        <v>81</v>
      </c>
      <c r="AY462" s="18" t="s">
        <v>152</v>
      </c>
      <c r="BE462" s="229">
        <f>IF(N462="základní",J462,0)</f>
        <v>0</v>
      </c>
      <c r="BF462" s="229">
        <f>IF(N462="snížená",J462,0)</f>
        <v>0</v>
      </c>
      <c r="BG462" s="229">
        <f>IF(N462="zákl. přenesená",J462,0)</f>
        <v>0</v>
      </c>
      <c r="BH462" s="229">
        <f>IF(N462="sníž. přenesená",J462,0)</f>
        <v>0</v>
      </c>
      <c r="BI462" s="229">
        <f>IF(N462="nulová",J462,0)</f>
        <v>0</v>
      </c>
      <c r="BJ462" s="18" t="s">
        <v>81</v>
      </c>
      <c r="BK462" s="229">
        <f>ROUND(I462*H462,2)</f>
        <v>0</v>
      </c>
      <c r="BL462" s="18" t="s">
        <v>157</v>
      </c>
      <c r="BM462" s="228" t="s">
        <v>727</v>
      </c>
    </row>
    <row r="463" s="13" customFormat="1">
      <c r="A463" s="13"/>
      <c r="B463" s="230"/>
      <c r="C463" s="231"/>
      <c r="D463" s="232" t="s">
        <v>195</v>
      </c>
      <c r="E463" s="233" t="s">
        <v>1</v>
      </c>
      <c r="F463" s="234" t="s">
        <v>1262</v>
      </c>
      <c r="G463" s="231"/>
      <c r="H463" s="233" t="s">
        <v>1</v>
      </c>
      <c r="I463" s="235"/>
      <c r="J463" s="231"/>
      <c r="K463" s="231"/>
      <c r="L463" s="236"/>
      <c r="M463" s="237"/>
      <c r="N463" s="238"/>
      <c r="O463" s="238"/>
      <c r="P463" s="238"/>
      <c r="Q463" s="238"/>
      <c r="R463" s="238"/>
      <c r="S463" s="238"/>
      <c r="T463" s="23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0" t="s">
        <v>195</v>
      </c>
      <c r="AU463" s="240" t="s">
        <v>81</v>
      </c>
      <c r="AV463" s="13" t="s">
        <v>81</v>
      </c>
      <c r="AW463" s="13" t="s">
        <v>30</v>
      </c>
      <c r="AX463" s="13" t="s">
        <v>73</v>
      </c>
      <c r="AY463" s="240" t="s">
        <v>152</v>
      </c>
    </row>
    <row r="464" s="14" customFormat="1">
      <c r="A464" s="14"/>
      <c r="B464" s="241"/>
      <c r="C464" s="242"/>
      <c r="D464" s="232" t="s">
        <v>195</v>
      </c>
      <c r="E464" s="243" t="s">
        <v>1</v>
      </c>
      <c r="F464" s="244" t="s">
        <v>1399</v>
      </c>
      <c r="G464" s="242"/>
      <c r="H464" s="245">
        <v>123.29000000000001</v>
      </c>
      <c r="I464" s="246"/>
      <c r="J464" s="242"/>
      <c r="K464" s="242"/>
      <c r="L464" s="247"/>
      <c r="M464" s="248"/>
      <c r="N464" s="249"/>
      <c r="O464" s="249"/>
      <c r="P464" s="249"/>
      <c r="Q464" s="249"/>
      <c r="R464" s="249"/>
      <c r="S464" s="249"/>
      <c r="T464" s="250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1" t="s">
        <v>195</v>
      </c>
      <c r="AU464" s="251" t="s">
        <v>81</v>
      </c>
      <c r="AV464" s="14" t="s">
        <v>83</v>
      </c>
      <c r="AW464" s="14" t="s">
        <v>30</v>
      </c>
      <c r="AX464" s="14" t="s">
        <v>73</v>
      </c>
      <c r="AY464" s="251" t="s">
        <v>152</v>
      </c>
    </row>
    <row r="465" s="15" customFormat="1">
      <c r="A465" s="15"/>
      <c r="B465" s="252"/>
      <c r="C465" s="253"/>
      <c r="D465" s="232" t="s">
        <v>195</v>
      </c>
      <c r="E465" s="254" t="s">
        <v>1</v>
      </c>
      <c r="F465" s="255" t="s">
        <v>218</v>
      </c>
      <c r="G465" s="253"/>
      <c r="H465" s="256">
        <v>123.29000000000001</v>
      </c>
      <c r="I465" s="257"/>
      <c r="J465" s="253"/>
      <c r="K465" s="253"/>
      <c r="L465" s="258"/>
      <c r="M465" s="259"/>
      <c r="N465" s="260"/>
      <c r="O465" s="260"/>
      <c r="P465" s="260"/>
      <c r="Q465" s="260"/>
      <c r="R465" s="260"/>
      <c r="S465" s="260"/>
      <c r="T465" s="261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2" t="s">
        <v>195</v>
      </c>
      <c r="AU465" s="262" t="s">
        <v>81</v>
      </c>
      <c r="AV465" s="15" t="s">
        <v>157</v>
      </c>
      <c r="AW465" s="15" t="s">
        <v>30</v>
      </c>
      <c r="AX465" s="15" t="s">
        <v>81</v>
      </c>
      <c r="AY465" s="262" t="s">
        <v>152</v>
      </c>
    </row>
    <row r="466" s="2" customFormat="1" ht="24.15" customHeight="1">
      <c r="A466" s="39"/>
      <c r="B466" s="40"/>
      <c r="C466" s="217" t="s">
        <v>546</v>
      </c>
      <c r="D466" s="217" t="s">
        <v>153</v>
      </c>
      <c r="E466" s="218" t="s">
        <v>1400</v>
      </c>
      <c r="F466" s="219" t="s">
        <v>575</v>
      </c>
      <c r="G466" s="220" t="s">
        <v>193</v>
      </c>
      <c r="H466" s="221">
        <v>630.78999999999996</v>
      </c>
      <c r="I466" s="222"/>
      <c r="J466" s="223">
        <f>ROUND(I466*H466,2)</f>
        <v>0</v>
      </c>
      <c r="K466" s="219" t="s">
        <v>1</v>
      </c>
      <c r="L466" s="45"/>
      <c r="M466" s="224" t="s">
        <v>1</v>
      </c>
      <c r="N466" s="225" t="s">
        <v>38</v>
      </c>
      <c r="O466" s="92"/>
      <c r="P466" s="226">
        <f>O466*H466</f>
        <v>0</v>
      </c>
      <c r="Q466" s="226">
        <v>0</v>
      </c>
      <c r="R466" s="226">
        <f>Q466*H466</f>
        <v>0</v>
      </c>
      <c r="S466" s="226">
        <v>0</v>
      </c>
      <c r="T466" s="227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28" t="s">
        <v>157</v>
      </c>
      <c r="AT466" s="228" t="s">
        <v>153</v>
      </c>
      <c r="AU466" s="228" t="s">
        <v>81</v>
      </c>
      <c r="AY466" s="18" t="s">
        <v>152</v>
      </c>
      <c r="BE466" s="229">
        <f>IF(N466="základní",J466,0)</f>
        <v>0</v>
      </c>
      <c r="BF466" s="229">
        <f>IF(N466="snížená",J466,0)</f>
        <v>0</v>
      </c>
      <c r="BG466" s="229">
        <f>IF(N466="zákl. přenesená",J466,0)</f>
        <v>0</v>
      </c>
      <c r="BH466" s="229">
        <f>IF(N466="sníž. přenesená",J466,0)</f>
        <v>0</v>
      </c>
      <c r="BI466" s="229">
        <f>IF(N466="nulová",J466,0)</f>
        <v>0</v>
      </c>
      <c r="BJ466" s="18" t="s">
        <v>81</v>
      </c>
      <c r="BK466" s="229">
        <f>ROUND(I466*H466,2)</f>
        <v>0</v>
      </c>
      <c r="BL466" s="18" t="s">
        <v>157</v>
      </c>
      <c r="BM466" s="228" t="s">
        <v>347</v>
      </c>
    </row>
    <row r="467" s="13" customFormat="1">
      <c r="A467" s="13"/>
      <c r="B467" s="230"/>
      <c r="C467" s="231"/>
      <c r="D467" s="232" t="s">
        <v>195</v>
      </c>
      <c r="E467" s="233" t="s">
        <v>1</v>
      </c>
      <c r="F467" s="234" t="s">
        <v>1262</v>
      </c>
      <c r="G467" s="231"/>
      <c r="H467" s="233" t="s">
        <v>1</v>
      </c>
      <c r="I467" s="235"/>
      <c r="J467" s="231"/>
      <c r="K467" s="231"/>
      <c r="L467" s="236"/>
      <c r="M467" s="237"/>
      <c r="N467" s="238"/>
      <c r="O467" s="238"/>
      <c r="P467" s="238"/>
      <c r="Q467" s="238"/>
      <c r="R467" s="238"/>
      <c r="S467" s="238"/>
      <c r="T467" s="239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0" t="s">
        <v>195</v>
      </c>
      <c r="AU467" s="240" t="s">
        <v>81</v>
      </c>
      <c r="AV467" s="13" t="s">
        <v>81</v>
      </c>
      <c r="AW467" s="13" t="s">
        <v>30</v>
      </c>
      <c r="AX467" s="13" t="s">
        <v>73</v>
      </c>
      <c r="AY467" s="240" t="s">
        <v>152</v>
      </c>
    </row>
    <row r="468" s="14" customFormat="1">
      <c r="A468" s="14"/>
      <c r="B468" s="241"/>
      <c r="C468" s="242"/>
      <c r="D468" s="232" t="s">
        <v>195</v>
      </c>
      <c r="E468" s="243" t="s">
        <v>1</v>
      </c>
      <c r="F468" s="244" t="s">
        <v>1401</v>
      </c>
      <c r="G468" s="242"/>
      <c r="H468" s="245">
        <v>630.78999999999996</v>
      </c>
      <c r="I468" s="246"/>
      <c r="J468" s="242"/>
      <c r="K468" s="242"/>
      <c r="L468" s="247"/>
      <c r="M468" s="248"/>
      <c r="N468" s="249"/>
      <c r="O468" s="249"/>
      <c r="P468" s="249"/>
      <c r="Q468" s="249"/>
      <c r="R468" s="249"/>
      <c r="S468" s="249"/>
      <c r="T468" s="250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1" t="s">
        <v>195</v>
      </c>
      <c r="AU468" s="251" t="s">
        <v>81</v>
      </c>
      <c r="AV468" s="14" t="s">
        <v>83</v>
      </c>
      <c r="AW468" s="14" t="s">
        <v>30</v>
      </c>
      <c r="AX468" s="14" t="s">
        <v>73</v>
      </c>
      <c r="AY468" s="251" t="s">
        <v>152</v>
      </c>
    </row>
    <row r="469" s="15" customFormat="1">
      <c r="A469" s="15"/>
      <c r="B469" s="252"/>
      <c r="C469" s="253"/>
      <c r="D469" s="232" t="s">
        <v>195</v>
      </c>
      <c r="E469" s="254" t="s">
        <v>1</v>
      </c>
      <c r="F469" s="255" t="s">
        <v>218</v>
      </c>
      <c r="G469" s="253"/>
      <c r="H469" s="256">
        <v>630.78999999999996</v>
      </c>
      <c r="I469" s="257"/>
      <c r="J469" s="253"/>
      <c r="K469" s="253"/>
      <c r="L469" s="258"/>
      <c r="M469" s="259"/>
      <c r="N469" s="260"/>
      <c r="O469" s="260"/>
      <c r="P469" s="260"/>
      <c r="Q469" s="260"/>
      <c r="R469" s="260"/>
      <c r="S469" s="260"/>
      <c r="T469" s="261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2" t="s">
        <v>195</v>
      </c>
      <c r="AU469" s="262" t="s">
        <v>81</v>
      </c>
      <c r="AV469" s="15" t="s">
        <v>157</v>
      </c>
      <c r="AW469" s="15" t="s">
        <v>30</v>
      </c>
      <c r="AX469" s="15" t="s">
        <v>81</v>
      </c>
      <c r="AY469" s="262" t="s">
        <v>152</v>
      </c>
    </row>
    <row r="470" s="2" customFormat="1" ht="24.15" customHeight="1">
      <c r="A470" s="39"/>
      <c r="B470" s="40"/>
      <c r="C470" s="217" t="s">
        <v>551</v>
      </c>
      <c r="D470" s="217" t="s">
        <v>153</v>
      </c>
      <c r="E470" s="218" t="s">
        <v>1099</v>
      </c>
      <c r="F470" s="219" t="s">
        <v>1402</v>
      </c>
      <c r="G470" s="220" t="s">
        <v>539</v>
      </c>
      <c r="H470" s="263"/>
      <c r="I470" s="222"/>
      <c r="J470" s="223">
        <f>ROUND(I470*H470,2)</f>
        <v>0</v>
      </c>
      <c r="K470" s="219" t="s">
        <v>160</v>
      </c>
      <c r="L470" s="45"/>
      <c r="M470" s="224" t="s">
        <v>1</v>
      </c>
      <c r="N470" s="225" t="s">
        <v>38</v>
      </c>
      <c r="O470" s="92"/>
      <c r="P470" s="226">
        <f>O470*H470</f>
        <v>0</v>
      </c>
      <c r="Q470" s="226">
        <v>0</v>
      </c>
      <c r="R470" s="226">
        <f>Q470*H470</f>
        <v>0</v>
      </c>
      <c r="S470" s="226">
        <v>0</v>
      </c>
      <c r="T470" s="227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28" t="s">
        <v>157</v>
      </c>
      <c r="AT470" s="228" t="s">
        <v>153</v>
      </c>
      <c r="AU470" s="228" t="s">
        <v>81</v>
      </c>
      <c r="AY470" s="18" t="s">
        <v>152</v>
      </c>
      <c r="BE470" s="229">
        <f>IF(N470="základní",J470,0)</f>
        <v>0</v>
      </c>
      <c r="BF470" s="229">
        <f>IF(N470="snížená",J470,0)</f>
        <v>0</v>
      </c>
      <c r="BG470" s="229">
        <f>IF(N470="zákl. přenesená",J470,0)</f>
        <v>0</v>
      </c>
      <c r="BH470" s="229">
        <f>IF(N470="sníž. přenesená",J470,0)</f>
        <v>0</v>
      </c>
      <c r="BI470" s="229">
        <f>IF(N470="nulová",J470,0)</f>
        <v>0</v>
      </c>
      <c r="BJ470" s="18" t="s">
        <v>81</v>
      </c>
      <c r="BK470" s="229">
        <f>ROUND(I470*H470,2)</f>
        <v>0</v>
      </c>
      <c r="BL470" s="18" t="s">
        <v>157</v>
      </c>
      <c r="BM470" s="228" t="s">
        <v>351</v>
      </c>
    </row>
    <row r="471" s="12" customFormat="1" ht="25.92" customHeight="1">
      <c r="A471" s="12"/>
      <c r="B471" s="203"/>
      <c r="C471" s="204"/>
      <c r="D471" s="205" t="s">
        <v>72</v>
      </c>
      <c r="E471" s="206" t="s">
        <v>581</v>
      </c>
      <c r="F471" s="206" t="s">
        <v>1403</v>
      </c>
      <c r="G471" s="204"/>
      <c r="H471" s="204"/>
      <c r="I471" s="207"/>
      <c r="J471" s="208">
        <f>BK471</f>
        <v>0</v>
      </c>
      <c r="K471" s="204"/>
      <c r="L471" s="209"/>
      <c r="M471" s="210"/>
      <c r="N471" s="211"/>
      <c r="O471" s="211"/>
      <c r="P471" s="212">
        <f>SUM(P472:P474)</f>
        <v>0</v>
      </c>
      <c r="Q471" s="211"/>
      <c r="R471" s="212">
        <f>SUM(R472:R474)</f>
        <v>0</v>
      </c>
      <c r="S471" s="211"/>
      <c r="T471" s="213">
        <f>SUM(T472:T474)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14" t="s">
        <v>81</v>
      </c>
      <c r="AT471" s="215" t="s">
        <v>72</v>
      </c>
      <c r="AU471" s="215" t="s">
        <v>73</v>
      </c>
      <c r="AY471" s="214" t="s">
        <v>152</v>
      </c>
      <c r="BK471" s="216">
        <f>SUM(BK472:BK474)</f>
        <v>0</v>
      </c>
    </row>
    <row r="472" s="2" customFormat="1" ht="24.15" customHeight="1">
      <c r="A472" s="39"/>
      <c r="B472" s="40"/>
      <c r="C472" s="217" t="s">
        <v>555</v>
      </c>
      <c r="D472" s="217" t="s">
        <v>153</v>
      </c>
      <c r="E472" s="218" t="s">
        <v>584</v>
      </c>
      <c r="F472" s="219" t="s">
        <v>585</v>
      </c>
      <c r="G472" s="220" t="s">
        <v>399</v>
      </c>
      <c r="H472" s="221">
        <v>4</v>
      </c>
      <c r="I472" s="222"/>
      <c r="J472" s="223">
        <f>ROUND(I472*H472,2)</f>
        <v>0</v>
      </c>
      <c r="K472" s="219" t="s">
        <v>1</v>
      </c>
      <c r="L472" s="45"/>
      <c r="M472" s="224" t="s">
        <v>1</v>
      </c>
      <c r="N472" s="225" t="s">
        <v>38</v>
      </c>
      <c r="O472" s="92"/>
      <c r="P472" s="226">
        <f>O472*H472</f>
        <v>0</v>
      </c>
      <c r="Q472" s="226">
        <v>0</v>
      </c>
      <c r="R472" s="226">
        <f>Q472*H472</f>
        <v>0</v>
      </c>
      <c r="S472" s="226">
        <v>0</v>
      </c>
      <c r="T472" s="227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28" t="s">
        <v>157</v>
      </c>
      <c r="AT472" s="228" t="s">
        <v>153</v>
      </c>
      <c r="AU472" s="228" t="s">
        <v>81</v>
      </c>
      <c r="AY472" s="18" t="s">
        <v>152</v>
      </c>
      <c r="BE472" s="229">
        <f>IF(N472="základní",J472,0)</f>
        <v>0</v>
      </c>
      <c r="BF472" s="229">
        <f>IF(N472="snížená",J472,0)</f>
        <v>0</v>
      </c>
      <c r="BG472" s="229">
        <f>IF(N472="zákl. přenesená",J472,0)</f>
        <v>0</v>
      </c>
      <c r="BH472" s="229">
        <f>IF(N472="sníž. přenesená",J472,0)</f>
        <v>0</v>
      </c>
      <c r="BI472" s="229">
        <f>IF(N472="nulová",J472,0)</f>
        <v>0</v>
      </c>
      <c r="BJ472" s="18" t="s">
        <v>81</v>
      </c>
      <c r="BK472" s="229">
        <f>ROUND(I472*H472,2)</f>
        <v>0</v>
      </c>
      <c r="BL472" s="18" t="s">
        <v>157</v>
      </c>
      <c r="BM472" s="228" t="s">
        <v>749</v>
      </c>
    </row>
    <row r="473" s="2" customFormat="1" ht="14.4" customHeight="1">
      <c r="A473" s="39"/>
      <c r="B473" s="40"/>
      <c r="C473" s="217" t="s">
        <v>560</v>
      </c>
      <c r="D473" s="217" t="s">
        <v>153</v>
      </c>
      <c r="E473" s="218" t="s">
        <v>588</v>
      </c>
      <c r="F473" s="219" t="s">
        <v>589</v>
      </c>
      <c r="G473" s="220" t="s">
        <v>399</v>
      </c>
      <c r="H473" s="221">
        <v>4</v>
      </c>
      <c r="I473" s="222"/>
      <c r="J473" s="223">
        <f>ROUND(I473*H473,2)</f>
        <v>0</v>
      </c>
      <c r="K473" s="219" t="s">
        <v>1</v>
      </c>
      <c r="L473" s="45"/>
      <c r="M473" s="224" t="s">
        <v>1</v>
      </c>
      <c r="N473" s="225" t="s">
        <v>38</v>
      </c>
      <c r="O473" s="92"/>
      <c r="P473" s="226">
        <f>O473*H473</f>
        <v>0</v>
      </c>
      <c r="Q473" s="226">
        <v>0</v>
      </c>
      <c r="R473" s="226">
        <f>Q473*H473</f>
        <v>0</v>
      </c>
      <c r="S473" s="226">
        <v>0</v>
      </c>
      <c r="T473" s="227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28" t="s">
        <v>157</v>
      </c>
      <c r="AT473" s="228" t="s">
        <v>153</v>
      </c>
      <c r="AU473" s="228" t="s">
        <v>81</v>
      </c>
      <c r="AY473" s="18" t="s">
        <v>152</v>
      </c>
      <c r="BE473" s="229">
        <f>IF(N473="základní",J473,0)</f>
        <v>0</v>
      </c>
      <c r="BF473" s="229">
        <f>IF(N473="snížená",J473,0)</f>
        <v>0</v>
      </c>
      <c r="BG473" s="229">
        <f>IF(N473="zákl. přenesená",J473,0)</f>
        <v>0</v>
      </c>
      <c r="BH473" s="229">
        <f>IF(N473="sníž. přenesená",J473,0)</f>
        <v>0</v>
      </c>
      <c r="BI473" s="229">
        <f>IF(N473="nulová",J473,0)</f>
        <v>0</v>
      </c>
      <c r="BJ473" s="18" t="s">
        <v>81</v>
      </c>
      <c r="BK473" s="229">
        <f>ROUND(I473*H473,2)</f>
        <v>0</v>
      </c>
      <c r="BL473" s="18" t="s">
        <v>157</v>
      </c>
      <c r="BM473" s="228" t="s">
        <v>356</v>
      </c>
    </row>
    <row r="474" s="2" customFormat="1" ht="24.15" customHeight="1">
      <c r="A474" s="39"/>
      <c r="B474" s="40"/>
      <c r="C474" s="217" t="s">
        <v>564</v>
      </c>
      <c r="D474" s="217" t="s">
        <v>153</v>
      </c>
      <c r="E474" s="218" t="s">
        <v>1404</v>
      </c>
      <c r="F474" s="219" t="s">
        <v>1405</v>
      </c>
      <c r="G474" s="220" t="s">
        <v>539</v>
      </c>
      <c r="H474" s="263"/>
      <c r="I474" s="222"/>
      <c r="J474" s="223">
        <f>ROUND(I474*H474,2)</f>
        <v>0</v>
      </c>
      <c r="K474" s="219" t="s">
        <v>160</v>
      </c>
      <c r="L474" s="45"/>
      <c r="M474" s="224" t="s">
        <v>1</v>
      </c>
      <c r="N474" s="225" t="s">
        <v>38</v>
      </c>
      <c r="O474" s="92"/>
      <c r="P474" s="226">
        <f>O474*H474</f>
        <v>0</v>
      </c>
      <c r="Q474" s="226">
        <v>0</v>
      </c>
      <c r="R474" s="226">
        <f>Q474*H474</f>
        <v>0</v>
      </c>
      <c r="S474" s="226">
        <v>0</v>
      </c>
      <c r="T474" s="22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28" t="s">
        <v>157</v>
      </c>
      <c r="AT474" s="228" t="s">
        <v>153</v>
      </c>
      <c r="AU474" s="228" t="s">
        <v>81</v>
      </c>
      <c r="AY474" s="18" t="s">
        <v>152</v>
      </c>
      <c r="BE474" s="229">
        <f>IF(N474="základní",J474,0)</f>
        <v>0</v>
      </c>
      <c r="BF474" s="229">
        <f>IF(N474="snížená",J474,0)</f>
        <v>0</v>
      </c>
      <c r="BG474" s="229">
        <f>IF(N474="zákl. přenesená",J474,0)</f>
        <v>0</v>
      </c>
      <c r="BH474" s="229">
        <f>IF(N474="sníž. přenesená",J474,0)</f>
        <v>0</v>
      </c>
      <c r="BI474" s="229">
        <f>IF(N474="nulová",J474,0)</f>
        <v>0</v>
      </c>
      <c r="BJ474" s="18" t="s">
        <v>81</v>
      </c>
      <c r="BK474" s="229">
        <f>ROUND(I474*H474,2)</f>
        <v>0</v>
      </c>
      <c r="BL474" s="18" t="s">
        <v>157</v>
      </c>
      <c r="BM474" s="228" t="s">
        <v>773</v>
      </c>
    </row>
    <row r="475" s="12" customFormat="1" ht="25.92" customHeight="1">
      <c r="A475" s="12"/>
      <c r="B475" s="203"/>
      <c r="C475" s="204"/>
      <c r="D475" s="205" t="s">
        <v>72</v>
      </c>
      <c r="E475" s="206" t="s">
        <v>595</v>
      </c>
      <c r="F475" s="206" t="s">
        <v>1406</v>
      </c>
      <c r="G475" s="204"/>
      <c r="H475" s="204"/>
      <c r="I475" s="207"/>
      <c r="J475" s="208">
        <f>BK475</f>
        <v>0</v>
      </c>
      <c r="K475" s="204"/>
      <c r="L475" s="209"/>
      <c r="M475" s="210"/>
      <c r="N475" s="211"/>
      <c r="O475" s="211"/>
      <c r="P475" s="212">
        <f>SUM(P476:P480)</f>
        <v>0</v>
      </c>
      <c r="Q475" s="211"/>
      <c r="R475" s="212">
        <f>SUM(R476:R480)</f>
        <v>0</v>
      </c>
      <c r="S475" s="211"/>
      <c r="T475" s="213">
        <f>SUM(T476:T480)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14" t="s">
        <v>81</v>
      </c>
      <c r="AT475" s="215" t="s">
        <v>72</v>
      </c>
      <c r="AU475" s="215" t="s">
        <v>73</v>
      </c>
      <c r="AY475" s="214" t="s">
        <v>152</v>
      </c>
      <c r="BK475" s="216">
        <f>SUM(BK476:BK480)</f>
        <v>0</v>
      </c>
    </row>
    <row r="476" s="2" customFormat="1" ht="14.4" customHeight="1">
      <c r="A476" s="39"/>
      <c r="B476" s="40"/>
      <c r="C476" s="217" t="s">
        <v>568</v>
      </c>
      <c r="D476" s="217" t="s">
        <v>153</v>
      </c>
      <c r="E476" s="218" t="s">
        <v>598</v>
      </c>
      <c r="F476" s="219" t="s">
        <v>599</v>
      </c>
      <c r="G476" s="220" t="s">
        <v>193</v>
      </c>
      <c r="H476" s="221">
        <v>42.612000000000002</v>
      </c>
      <c r="I476" s="222"/>
      <c r="J476" s="223">
        <f>ROUND(I476*H476,2)</f>
        <v>0</v>
      </c>
      <c r="K476" s="219" t="s">
        <v>1</v>
      </c>
      <c r="L476" s="45"/>
      <c r="M476" s="224" t="s">
        <v>1</v>
      </c>
      <c r="N476" s="225" t="s">
        <v>38</v>
      </c>
      <c r="O476" s="92"/>
      <c r="P476" s="226">
        <f>O476*H476</f>
        <v>0</v>
      </c>
      <c r="Q476" s="226">
        <v>0</v>
      </c>
      <c r="R476" s="226">
        <f>Q476*H476</f>
        <v>0</v>
      </c>
      <c r="S476" s="226">
        <v>0</v>
      </c>
      <c r="T476" s="227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28" t="s">
        <v>157</v>
      </c>
      <c r="AT476" s="228" t="s">
        <v>153</v>
      </c>
      <c r="AU476" s="228" t="s">
        <v>81</v>
      </c>
      <c r="AY476" s="18" t="s">
        <v>152</v>
      </c>
      <c r="BE476" s="229">
        <f>IF(N476="základní",J476,0)</f>
        <v>0</v>
      </c>
      <c r="BF476" s="229">
        <f>IF(N476="snížená",J476,0)</f>
        <v>0</v>
      </c>
      <c r="BG476" s="229">
        <f>IF(N476="zákl. přenesená",J476,0)</f>
        <v>0</v>
      </c>
      <c r="BH476" s="229">
        <f>IF(N476="sníž. přenesená",J476,0)</f>
        <v>0</v>
      </c>
      <c r="BI476" s="229">
        <f>IF(N476="nulová",J476,0)</f>
        <v>0</v>
      </c>
      <c r="BJ476" s="18" t="s">
        <v>81</v>
      </c>
      <c r="BK476" s="229">
        <f>ROUND(I476*H476,2)</f>
        <v>0</v>
      </c>
      <c r="BL476" s="18" t="s">
        <v>157</v>
      </c>
      <c r="BM476" s="228" t="s">
        <v>783</v>
      </c>
    </row>
    <row r="477" s="13" customFormat="1">
      <c r="A477" s="13"/>
      <c r="B477" s="230"/>
      <c r="C477" s="231"/>
      <c r="D477" s="232" t="s">
        <v>195</v>
      </c>
      <c r="E477" s="233" t="s">
        <v>1</v>
      </c>
      <c r="F477" s="234" t="s">
        <v>1262</v>
      </c>
      <c r="G477" s="231"/>
      <c r="H477" s="233" t="s">
        <v>1</v>
      </c>
      <c r="I477" s="235"/>
      <c r="J477" s="231"/>
      <c r="K477" s="231"/>
      <c r="L477" s="236"/>
      <c r="M477" s="237"/>
      <c r="N477" s="238"/>
      <c r="O477" s="238"/>
      <c r="P477" s="238"/>
      <c r="Q477" s="238"/>
      <c r="R477" s="238"/>
      <c r="S477" s="238"/>
      <c r="T477" s="239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0" t="s">
        <v>195</v>
      </c>
      <c r="AU477" s="240" t="s">
        <v>81</v>
      </c>
      <c r="AV477" s="13" t="s">
        <v>81</v>
      </c>
      <c r="AW477" s="13" t="s">
        <v>30</v>
      </c>
      <c r="AX477" s="13" t="s">
        <v>73</v>
      </c>
      <c r="AY477" s="240" t="s">
        <v>152</v>
      </c>
    </row>
    <row r="478" s="14" customFormat="1">
      <c r="A478" s="14"/>
      <c r="B478" s="241"/>
      <c r="C478" s="242"/>
      <c r="D478" s="232" t="s">
        <v>195</v>
      </c>
      <c r="E478" s="243" t="s">
        <v>1</v>
      </c>
      <c r="F478" s="244" t="s">
        <v>1407</v>
      </c>
      <c r="G478" s="242"/>
      <c r="H478" s="245">
        <v>42.612000000000002</v>
      </c>
      <c r="I478" s="246"/>
      <c r="J478" s="242"/>
      <c r="K478" s="242"/>
      <c r="L478" s="247"/>
      <c r="M478" s="248"/>
      <c r="N478" s="249"/>
      <c r="O478" s="249"/>
      <c r="P478" s="249"/>
      <c r="Q478" s="249"/>
      <c r="R478" s="249"/>
      <c r="S478" s="249"/>
      <c r="T478" s="250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1" t="s">
        <v>195</v>
      </c>
      <c r="AU478" s="251" t="s">
        <v>81</v>
      </c>
      <c r="AV478" s="14" t="s">
        <v>83</v>
      </c>
      <c r="AW478" s="14" t="s">
        <v>30</v>
      </c>
      <c r="AX478" s="14" t="s">
        <v>73</v>
      </c>
      <c r="AY478" s="251" t="s">
        <v>152</v>
      </c>
    </row>
    <row r="479" s="15" customFormat="1">
      <c r="A479" s="15"/>
      <c r="B479" s="252"/>
      <c r="C479" s="253"/>
      <c r="D479" s="232" t="s">
        <v>195</v>
      </c>
      <c r="E479" s="254" t="s">
        <v>1</v>
      </c>
      <c r="F479" s="255" t="s">
        <v>218</v>
      </c>
      <c r="G479" s="253"/>
      <c r="H479" s="256">
        <v>42.612000000000002</v>
      </c>
      <c r="I479" s="257"/>
      <c r="J479" s="253"/>
      <c r="K479" s="253"/>
      <c r="L479" s="258"/>
      <c r="M479" s="259"/>
      <c r="N479" s="260"/>
      <c r="O479" s="260"/>
      <c r="P479" s="260"/>
      <c r="Q479" s="260"/>
      <c r="R479" s="260"/>
      <c r="S479" s="260"/>
      <c r="T479" s="261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2" t="s">
        <v>195</v>
      </c>
      <c r="AU479" s="262" t="s">
        <v>81</v>
      </c>
      <c r="AV479" s="15" t="s">
        <v>157</v>
      </c>
      <c r="AW479" s="15" t="s">
        <v>30</v>
      </c>
      <c r="AX479" s="15" t="s">
        <v>81</v>
      </c>
      <c r="AY479" s="262" t="s">
        <v>152</v>
      </c>
    </row>
    <row r="480" s="2" customFormat="1" ht="24.15" customHeight="1">
      <c r="A480" s="39"/>
      <c r="B480" s="40"/>
      <c r="C480" s="217" t="s">
        <v>573</v>
      </c>
      <c r="D480" s="217" t="s">
        <v>153</v>
      </c>
      <c r="E480" s="218" t="s">
        <v>1408</v>
      </c>
      <c r="F480" s="219" t="s">
        <v>1409</v>
      </c>
      <c r="G480" s="220" t="s">
        <v>539</v>
      </c>
      <c r="H480" s="263"/>
      <c r="I480" s="222"/>
      <c r="J480" s="223">
        <f>ROUND(I480*H480,2)</f>
        <v>0</v>
      </c>
      <c r="K480" s="219" t="s">
        <v>160</v>
      </c>
      <c r="L480" s="45"/>
      <c r="M480" s="224" t="s">
        <v>1</v>
      </c>
      <c r="N480" s="225" t="s">
        <v>38</v>
      </c>
      <c r="O480" s="92"/>
      <c r="P480" s="226">
        <f>O480*H480</f>
        <v>0</v>
      </c>
      <c r="Q480" s="226">
        <v>0</v>
      </c>
      <c r="R480" s="226">
        <f>Q480*H480</f>
        <v>0</v>
      </c>
      <c r="S480" s="226">
        <v>0</v>
      </c>
      <c r="T480" s="227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28" t="s">
        <v>157</v>
      </c>
      <c r="AT480" s="228" t="s">
        <v>153</v>
      </c>
      <c r="AU480" s="228" t="s">
        <v>81</v>
      </c>
      <c r="AY480" s="18" t="s">
        <v>152</v>
      </c>
      <c r="BE480" s="229">
        <f>IF(N480="základní",J480,0)</f>
        <v>0</v>
      </c>
      <c r="BF480" s="229">
        <f>IF(N480="snížená",J480,0)</f>
        <v>0</v>
      </c>
      <c r="BG480" s="229">
        <f>IF(N480="zákl. přenesená",J480,0)</f>
        <v>0</v>
      </c>
      <c r="BH480" s="229">
        <f>IF(N480="sníž. přenesená",J480,0)</f>
        <v>0</v>
      </c>
      <c r="BI480" s="229">
        <f>IF(N480="nulová",J480,0)</f>
        <v>0</v>
      </c>
      <c r="BJ480" s="18" t="s">
        <v>81</v>
      </c>
      <c r="BK480" s="229">
        <f>ROUND(I480*H480,2)</f>
        <v>0</v>
      </c>
      <c r="BL480" s="18" t="s">
        <v>157</v>
      </c>
      <c r="BM480" s="228" t="s">
        <v>362</v>
      </c>
    </row>
    <row r="481" s="12" customFormat="1" ht="25.92" customHeight="1">
      <c r="A481" s="12"/>
      <c r="B481" s="203"/>
      <c r="C481" s="204"/>
      <c r="D481" s="205" t="s">
        <v>72</v>
      </c>
      <c r="E481" s="206" t="s">
        <v>611</v>
      </c>
      <c r="F481" s="206" t="s">
        <v>1410</v>
      </c>
      <c r="G481" s="204"/>
      <c r="H481" s="204"/>
      <c r="I481" s="207"/>
      <c r="J481" s="208">
        <f>BK481</f>
        <v>0</v>
      </c>
      <c r="K481" s="204"/>
      <c r="L481" s="209"/>
      <c r="M481" s="210"/>
      <c r="N481" s="211"/>
      <c r="O481" s="211"/>
      <c r="P481" s="212">
        <f>SUM(P482:P511)</f>
        <v>0</v>
      </c>
      <c r="Q481" s="211"/>
      <c r="R481" s="212">
        <f>SUM(R482:R511)</f>
        <v>0</v>
      </c>
      <c r="S481" s="211"/>
      <c r="T481" s="213">
        <f>SUM(T482:T511)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14" t="s">
        <v>81</v>
      </c>
      <c r="AT481" s="215" t="s">
        <v>72</v>
      </c>
      <c r="AU481" s="215" t="s">
        <v>73</v>
      </c>
      <c r="AY481" s="214" t="s">
        <v>152</v>
      </c>
      <c r="BK481" s="216">
        <f>SUM(BK482:BK511)</f>
        <v>0</v>
      </c>
    </row>
    <row r="482" s="2" customFormat="1" ht="24.15" customHeight="1">
      <c r="A482" s="39"/>
      <c r="B482" s="40"/>
      <c r="C482" s="217" t="s">
        <v>577</v>
      </c>
      <c r="D482" s="217" t="s">
        <v>153</v>
      </c>
      <c r="E482" s="218" t="s">
        <v>1411</v>
      </c>
      <c r="F482" s="219" t="s">
        <v>1412</v>
      </c>
      <c r="G482" s="220" t="s">
        <v>185</v>
      </c>
      <c r="H482" s="221">
        <v>60</v>
      </c>
      <c r="I482" s="222"/>
      <c r="J482" s="223">
        <f>ROUND(I482*H482,2)</f>
        <v>0</v>
      </c>
      <c r="K482" s="219" t="s">
        <v>1</v>
      </c>
      <c r="L482" s="45"/>
      <c r="M482" s="224" t="s">
        <v>1</v>
      </c>
      <c r="N482" s="225" t="s">
        <v>38</v>
      </c>
      <c r="O482" s="92"/>
      <c r="P482" s="226">
        <f>O482*H482</f>
        <v>0</v>
      </c>
      <c r="Q482" s="226">
        <v>0</v>
      </c>
      <c r="R482" s="226">
        <f>Q482*H482</f>
        <v>0</v>
      </c>
      <c r="S482" s="226">
        <v>0</v>
      </c>
      <c r="T482" s="227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28" t="s">
        <v>157</v>
      </c>
      <c r="AT482" s="228" t="s">
        <v>153</v>
      </c>
      <c r="AU482" s="228" t="s">
        <v>81</v>
      </c>
      <c r="AY482" s="18" t="s">
        <v>152</v>
      </c>
      <c r="BE482" s="229">
        <f>IF(N482="základní",J482,0)</f>
        <v>0</v>
      </c>
      <c r="BF482" s="229">
        <f>IF(N482="snížená",J482,0)</f>
        <v>0</v>
      </c>
      <c r="BG482" s="229">
        <f>IF(N482="zákl. přenesená",J482,0)</f>
        <v>0</v>
      </c>
      <c r="BH482" s="229">
        <f>IF(N482="sníž. přenesená",J482,0)</f>
        <v>0</v>
      </c>
      <c r="BI482" s="229">
        <f>IF(N482="nulová",J482,0)</f>
        <v>0</v>
      </c>
      <c r="BJ482" s="18" t="s">
        <v>81</v>
      </c>
      <c r="BK482" s="229">
        <f>ROUND(I482*H482,2)</f>
        <v>0</v>
      </c>
      <c r="BL482" s="18" t="s">
        <v>157</v>
      </c>
      <c r="BM482" s="228" t="s">
        <v>366</v>
      </c>
    </row>
    <row r="483" s="2" customFormat="1" ht="24.15" customHeight="1">
      <c r="A483" s="39"/>
      <c r="B483" s="40"/>
      <c r="C483" s="217" t="s">
        <v>583</v>
      </c>
      <c r="D483" s="217" t="s">
        <v>153</v>
      </c>
      <c r="E483" s="218" t="s">
        <v>1413</v>
      </c>
      <c r="F483" s="219" t="s">
        <v>1414</v>
      </c>
      <c r="G483" s="220" t="s">
        <v>185</v>
      </c>
      <c r="H483" s="221">
        <v>3</v>
      </c>
      <c r="I483" s="222"/>
      <c r="J483" s="223">
        <f>ROUND(I483*H483,2)</f>
        <v>0</v>
      </c>
      <c r="K483" s="219" t="s">
        <v>1</v>
      </c>
      <c r="L483" s="45"/>
      <c r="M483" s="224" t="s">
        <v>1</v>
      </c>
      <c r="N483" s="225" t="s">
        <v>38</v>
      </c>
      <c r="O483" s="92"/>
      <c r="P483" s="226">
        <f>O483*H483</f>
        <v>0</v>
      </c>
      <c r="Q483" s="226">
        <v>0</v>
      </c>
      <c r="R483" s="226">
        <f>Q483*H483</f>
        <v>0</v>
      </c>
      <c r="S483" s="226">
        <v>0</v>
      </c>
      <c r="T483" s="227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28" t="s">
        <v>157</v>
      </c>
      <c r="AT483" s="228" t="s">
        <v>153</v>
      </c>
      <c r="AU483" s="228" t="s">
        <v>81</v>
      </c>
      <c r="AY483" s="18" t="s">
        <v>152</v>
      </c>
      <c r="BE483" s="229">
        <f>IF(N483="základní",J483,0)</f>
        <v>0</v>
      </c>
      <c r="BF483" s="229">
        <f>IF(N483="snížená",J483,0)</f>
        <v>0</v>
      </c>
      <c r="BG483" s="229">
        <f>IF(N483="zákl. přenesená",J483,0)</f>
        <v>0</v>
      </c>
      <c r="BH483" s="229">
        <f>IF(N483="sníž. přenesená",J483,0)</f>
        <v>0</v>
      </c>
      <c r="BI483" s="229">
        <f>IF(N483="nulová",J483,0)</f>
        <v>0</v>
      </c>
      <c r="BJ483" s="18" t="s">
        <v>81</v>
      </c>
      <c r="BK483" s="229">
        <f>ROUND(I483*H483,2)</f>
        <v>0</v>
      </c>
      <c r="BL483" s="18" t="s">
        <v>157</v>
      </c>
      <c r="BM483" s="228" t="s">
        <v>823</v>
      </c>
    </row>
    <row r="484" s="2" customFormat="1" ht="24.15" customHeight="1">
      <c r="A484" s="39"/>
      <c r="B484" s="40"/>
      <c r="C484" s="217" t="s">
        <v>587</v>
      </c>
      <c r="D484" s="217" t="s">
        <v>153</v>
      </c>
      <c r="E484" s="218" t="s">
        <v>1415</v>
      </c>
      <c r="F484" s="219" t="s">
        <v>1416</v>
      </c>
      <c r="G484" s="220" t="s">
        <v>185</v>
      </c>
      <c r="H484" s="221">
        <v>1</v>
      </c>
      <c r="I484" s="222"/>
      <c r="J484" s="223">
        <f>ROUND(I484*H484,2)</f>
        <v>0</v>
      </c>
      <c r="K484" s="219" t="s">
        <v>1</v>
      </c>
      <c r="L484" s="45"/>
      <c r="M484" s="224" t="s">
        <v>1</v>
      </c>
      <c r="N484" s="225" t="s">
        <v>38</v>
      </c>
      <c r="O484" s="92"/>
      <c r="P484" s="226">
        <f>O484*H484</f>
        <v>0</v>
      </c>
      <c r="Q484" s="226">
        <v>0</v>
      </c>
      <c r="R484" s="226">
        <f>Q484*H484</f>
        <v>0</v>
      </c>
      <c r="S484" s="226">
        <v>0</v>
      </c>
      <c r="T484" s="227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28" t="s">
        <v>157</v>
      </c>
      <c r="AT484" s="228" t="s">
        <v>153</v>
      </c>
      <c r="AU484" s="228" t="s">
        <v>81</v>
      </c>
      <c r="AY484" s="18" t="s">
        <v>152</v>
      </c>
      <c r="BE484" s="229">
        <f>IF(N484="základní",J484,0)</f>
        <v>0</v>
      </c>
      <c r="BF484" s="229">
        <f>IF(N484="snížená",J484,0)</f>
        <v>0</v>
      </c>
      <c r="BG484" s="229">
        <f>IF(N484="zákl. přenesená",J484,0)</f>
        <v>0</v>
      </c>
      <c r="BH484" s="229">
        <f>IF(N484="sníž. přenesená",J484,0)</f>
        <v>0</v>
      </c>
      <c r="BI484" s="229">
        <f>IF(N484="nulová",J484,0)</f>
        <v>0</v>
      </c>
      <c r="BJ484" s="18" t="s">
        <v>81</v>
      </c>
      <c r="BK484" s="229">
        <f>ROUND(I484*H484,2)</f>
        <v>0</v>
      </c>
      <c r="BL484" s="18" t="s">
        <v>157</v>
      </c>
      <c r="BM484" s="228" t="s">
        <v>835</v>
      </c>
    </row>
    <row r="485" s="2" customFormat="1" ht="24.15" customHeight="1">
      <c r="A485" s="39"/>
      <c r="B485" s="40"/>
      <c r="C485" s="217" t="s">
        <v>591</v>
      </c>
      <c r="D485" s="217" t="s">
        <v>153</v>
      </c>
      <c r="E485" s="218" t="s">
        <v>1417</v>
      </c>
      <c r="F485" s="219" t="s">
        <v>1418</v>
      </c>
      <c r="G485" s="220" t="s">
        <v>185</v>
      </c>
      <c r="H485" s="221">
        <v>6</v>
      </c>
      <c r="I485" s="222"/>
      <c r="J485" s="223">
        <f>ROUND(I485*H485,2)</f>
        <v>0</v>
      </c>
      <c r="K485" s="219" t="s">
        <v>1</v>
      </c>
      <c r="L485" s="45"/>
      <c r="M485" s="224" t="s">
        <v>1</v>
      </c>
      <c r="N485" s="225" t="s">
        <v>38</v>
      </c>
      <c r="O485" s="92"/>
      <c r="P485" s="226">
        <f>O485*H485</f>
        <v>0</v>
      </c>
      <c r="Q485" s="226">
        <v>0</v>
      </c>
      <c r="R485" s="226">
        <f>Q485*H485</f>
        <v>0</v>
      </c>
      <c r="S485" s="226">
        <v>0</v>
      </c>
      <c r="T485" s="227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28" t="s">
        <v>157</v>
      </c>
      <c r="AT485" s="228" t="s">
        <v>153</v>
      </c>
      <c r="AU485" s="228" t="s">
        <v>81</v>
      </c>
      <c r="AY485" s="18" t="s">
        <v>152</v>
      </c>
      <c r="BE485" s="229">
        <f>IF(N485="základní",J485,0)</f>
        <v>0</v>
      </c>
      <c r="BF485" s="229">
        <f>IF(N485="snížená",J485,0)</f>
        <v>0</v>
      </c>
      <c r="BG485" s="229">
        <f>IF(N485="zákl. přenesená",J485,0)</f>
        <v>0</v>
      </c>
      <c r="BH485" s="229">
        <f>IF(N485="sníž. přenesená",J485,0)</f>
        <v>0</v>
      </c>
      <c r="BI485" s="229">
        <f>IF(N485="nulová",J485,0)</f>
        <v>0</v>
      </c>
      <c r="BJ485" s="18" t="s">
        <v>81</v>
      </c>
      <c r="BK485" s="229">
        <f>ROUND(I485*H485,2)</f>
        <v>0</v>
      </c>
      <c r="BL485" s="18" t="s">
        <v>157</v>
      </c>
      <c r="BM485" s="228" t="s">
        <v>844</v>
      </c>
    </row>
    <row r="486" s="2" customFormat="1" ht="24.15" customHeight="1">
      <c r="A486" s="39"/>
      <c r="B486" s="40"/>
      <c r="C486" s="217" t="s">
        <v>597</v>
      </c>
      <c r="D486" s="217" t="s">
        <v>153</v>
      </c>
      <c r="E486" s="218" t="s">
        <v>1419</v>
      </c>
      <c r="F486" s="219" t="s">
        <v>1414</v>
      </c>
      <c r="G486" s="220" t="s">
        <v>185</v>
      </c>
      <c r="H486" s="221">
        <v>6</v>
      </c>
      <c r="I486" s="222"/>
      <c r="J486" s="223">
        <f>ROUND(I486*H486,2)</f>
        <v>0</v>
      </c>
      <c r="K486" s="219" t="s">
        <v>1</v>
      </c>
      <c r="L486" s="45"/>
      <c r="M486" s="224" t="s">
        <v>1</v>
      </c>
      <c r="N486" s="225" t="s">
        <v>38</v>
      </c>
      <c r="O486" s="92"/>
      <c r="P486" s="226">
        <f>O486*H486</f>
        <v>0</v>
      </c>
      <c r="Q486" s="226">
        <v>0</v>
      </c>
      <c r="R486" s="226">
        <f>Q486*H486</f>
        <v>0</v>
      </c>
      <c r="S486" s="226">
        <v>0</v>
      </c>
      <c r="T486" s="227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28" t="s">
        <v>157</v>
      </c>
      <c r="AT486" s="228" t="s">
        <v>153</v>
      </c>
      <c r="AU486" s="228" t="s">
        <v>81</v>
      </c>
      <c r="AY486" s="18" t="s">
        <v>152</v>
      </c>
      <c r="BE486" s="229">
        <f>IF(N486="základní",J486,0)</f>
        <v>0</v>
      </c>
      <c r="BF486" s="229">
        <f>IF(N486="snížená",J486,0)</f>
        <v>0</v>
      </c>
      <c r="BG486" s="229">
        <f>IF(N486="zákl. přenesená",J486,0)</f>
        <v>0</v>
      </c>
      <c r="BH486" s="229">
        <f>IF(N486="sníž. přenesená",J486,0)</f>
        <v>0</v>
      </c>
      <c r="BI486" s="229">
        <f>IF(N486="nulová",J486,0)</f>
        <v>0</v>
      </c>
      <c r="BJ486" s="18" t="s">
        <v>81</v>
      </c>
      <c r="BK486" s="229">
        <f>ROUND(I486*H486,2)</f>
        <v>0</v>
      </c>
      <c r="BL486" s="18" t="s">
        <v>157</v>
      </c>
      <c r="BM486" s="228" t="s">
        <v>852</v>
      </c>
    </row>
    <row r="487" s="2" customFormat="1" ht="24.15" customHeight="1">
      <c r="A487" s="39"/>
      <c r="B487" s="40"/>
      <c r="C487" s="217" t="s">
        <v>607</v>
      </c>
      <c r="D487" s="217" t="s">
        <v>153</v>
      </c>
      <c r="E487" s="218" t="s">
        <v>1420</v>
      </c>
      <c r="F487" s="219" t="s">
        <v>1421</v>
      </c>
      <c r="G487" s="220" t="s">
        <v>185</v>
      </c>
      <c r="H487" s="221">
        <v>16</v>
      </c>
      <c r="I487" s="222"/>
      <c r="J487" s="223">
        <f>ROUND(I487*H487,2)</f>
        <v>0</v>
      </c>
      <c r="K487" s="219" t="s">
        <v>1</v>
      </c>
      <c r="L487" s="45"/>
      <c r="M487" s="224" t="s">
        <v>1</v>
      </c>
      <c r="N487" s="225" t="s">
        <v>38</v>
      </c>
      <c r="O487" s="92"/>
      <c r="P487" s="226">
        <f>O487*H487</f>
        <v>0</v>
      </c>
      <c r="Q487" s="226">
        <v>0</v>
      </c>
      <c r="R487" s="226">
        <f>Q487*H487</f>
        <v>0</v>
      </c>
      <c r="S487" s="226">
        <v>0</v>
      </c>
      <c r="T487" s="227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28" t="s">
        <v>157</v>
      </c>
      <c r="AT487" s="228" t="s">
        <v>153</v>
      </c>
      <c r="AU487" s="228" t="s">
        <v>81</v>
      </c>
      <c r="AY487" s="18" t="s">
        <v>152</v>
      </c>
      <c r="BE487" s="229">
        <f>IF(N487="základní",J487,0)</f>
        <v>0</v>
      </c>
      <c r="BF487" s="229">
        <f>IF(N487="snížená",J487,0)</f>
        <v>0</v>
      </c>
      <c r="BG487" s="229">
        <f>IF(N487="zákl. přenesená",J487,0)</f>
        <v>0</v>
      </c>
      <c r="BH487" s="229">
        <f>IF(N487="sníž. přenesená",J487,0)</f>
        <v>0</v>
      </c>
      <c r="BI487" s="229">
        <f>IF(N487="nulová",J487,0)</f>
        <v>0</v>
      </c>
      <c r="BJ487" s="18" t="s">
        <v>81</v>
      </c>
      <c r="BK487" s="229">
        <f>ROUND(I487*H487,2)</f>
        <v>0</v>
      </c>
      <c r="BL487" s="18" t="s">
        <v>157</v>
      </c>
      <c r="BM487" s="228" t="s">
        <v>862</v>
      </c>
    </row>
    <row r="488" s="2" customFormat="1" ht="24.15" customHeight="1">
      <c r="A488" s="39"/>
      <c r="B488" s="40"/>
      <c r="C488" s="217" t="s">
        <v>613</v>
      </c>
      <c r="D488" s="217" t="s">
        <v>153</v>
      </c>
      <c r="E488" s="218" t="s">
        <v>1422</v>
      </c>
      <c r="F488" s="219" t="s">
        <v>1423</v>
      </c>
      <c r="G488" s="220" t="s">
        <v>185</v>
      </c>
      <c r="H488" s="221">
        <v>3</v>
      </c>
      <c r="I488" s="222"/>
      <c r="J488" s="223">
        <f>ROUND(I488*H488,2)</f>
        <v>0</v>
      </c>
      <c r="K488" s="219" t="s">
        <v>1</v>
      </c>
      <c r="L488" s="45"/>
      <c r="M488" s="224" t="s">
        <v>1</v>
      </c>
      <c r="N488" s="225" t="s">
        <v>38</v>
      </c>
      <c r="O488" s="92"/>
      <c r="P488" s="226">
        <f>O488*H488</f>
        <v>0</v>
      </c>
      <c r="Q488" s="226">
        <v>0</v>
      </c>
      <c r="R488" s="226">
        <f>Q488*H488</f>
        <v>0</v>
      </c>
      <c r="S488" s="226">
        <v>0</v>
      </c>
      <c r="T488" s="227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28" t="s">
        <v>157</v>
      </c>
      <c r="AT488" s="228" t="s">
        <v>153</v>
      </c>
      <c r="AU488" s="228" t="s">
        <v>81</v>
      </c>
      <c r="AY488" s="18" t="s">
        <v>152</v>
      </c>
      <c r="BE488" s="229">
        <f>IF(N488="základní",J488,0)</f>
        <v>0</v>
      </c>
      <c r="BF488" s="229">
        <f>IF(N488="snížená",J488,0)</f>
        <v>0</v>
      </c>
      <c r="BG488" s="229">
        <f>IF(N488="zákl. přenesená",J488,0)</f>
        <v>0</v>
      </c>
      <c r="BH488" s="229">
        <f>IF(N488="sníž. přenesená",J488,0)</f>
        <v>0</v>
      </c>
      <c r="BI488" s="229">
        <f>IF(N488="nulová",J488,0)</f>
        <v>0</v>
      </c>
      <c r="BJ488" s="18" t="s">
        <v>81</v>
      </c>
      <c r="BK488" s="229">
        <f>ROUND(I488*H488,2)</f>
        <v>0</v>
      </c>
      <c r="BL488" s="18" t="s">
        <v>157</v>
      </c>
      <c r="BM488" s="228" t="s">
        <v>1424</v>
      </c>
    </row>
    <row r="489" s="2" customFormat="1" ht="24.15" customHeight="1">
      <c r="A489" s="39"/>
      <c r="B489" s="40"/>
      <c r="C489" s="217" t="s">
        <v>623</v>
      </c>
      <c r="D489" s="217" t="s">
        <v>153</v>
      </c>
      <c r="E489" s="218" t="s">
        <v>1425</v>
      </c>
      <c r="F489" s="219" t="s">
        <v>1426</v>
      </c>
      <c r="G489" s="220" t="s">
        <v>185</v>
      </c>
      <c r="H489" s="221">
        <v>2</v>
      </c>
      <c r="I489" s="222"/>
      <c r="J489" s="223">
        <f>ROUND(I489*H489,2)</f>
        <v>0</v>
      </c>
      <c r="K489" s="219" t="s">
        <v>1</v>
      </c>
      <c r="L489" s="45"/>
      <c r="M489" s="224" t="s">
        <v>1</v>
      </c>
      <c r="N489" s="225" t="s">
        <v>38</v>
      </c>
      <c r="O489" s="92"/>
      <c r="P489" s="226">
        <f>O489*H489</f>
        <v>0</v>
      </c>
      <c r="Q489" s="226">
        <v>0</v>
      </c>
      <c r="R489" s="226">
        <f>Q489*H489</f>
        <v>0</v>
      </c>
      <c r="S489" s="226">
        <v>0</v>
      </c>
      <c r="T489" s="227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28" t="s">
        <v>157</v>
      </c>
      <c r="AT489" s="228" t="s">
        <v>153</v>
      </c>
      <c r="AU489" s="228" t="s">
        <v>81</v>
      </c>
      <c r="AY489" s="18" t="s">
        <v>152</v>
      </c>
      <c r="BE489" s="229">
        <f>IF(N489="základní",J489,0)</f>
        <v>0</v>
      </c>
      <c r="BF489" s="229">
        <f>IF(N489="snížená",J489,0)</f>
        <v>0</v>
      </c>
      <c r="BG489" s="229">
        <f>IF(N489="zákl. přenesená",J489,0)</f>
        <v>0</v>
      </c>
      <c r="BH489" s="229">
        <f>IF(N489="sníž. přenesená",J489,0)</f>
        <v>0</v>
      </c>
      <c r="BI489" s="229">
        <f>IF(N489="nulová",J489,0)</f>
        <v>0</v>
      </c>
      <c r="BJ489" s="18" t="s">
        <v>81</v>
      </c>
      <c r="BK489" s="229">
        <f>ROUND(I489*H489,2)</f>
        <v>0</v>
      </c>
      <c r="BL489" s="18" t="s">
        <v>157</v>
      </c>
      <c r="BM489" s="228" t="s">
        <v>1427</v>
      </c>
    </row>
    <row r="490" s="2" customFormat="1" ht="24.15" customHeight="1">
      <c r="A490" s="39"/>
      <c r="B490" s="40"/>
      <c r="C490" s="217" t="s">
        <v>628</v>
      </c>
      <c r="D490" s="217" t="s">
        <v>153</v>
      </c>
      <c r="E490" s="218" t="s">
        <v>1428</v>
      </c>
      <c r="F490" s="219" t="s">
        <v>1426</v>
      </c>
      <c r="G490" s="220" t="s">
        <v>185</v>
      </c>
      <c r="H490" s="221">
        <v>1</v>
      </c>
      <c r="I490" s="222"/>
      <c r="J490" s="223">
        <f>ROUND(I490*H490,2)</f>
        <v>0</v>
      </c>
      <c r="K490" s="219" t="s">
        <v>1</v>
      </c>
      <c r="L490" s="45"/>
      <c r="M490" s="224" t="s">
        <v>1</v>
      </c>
      <c r="N490" s="225" t="s">
        <v>38</v>
      </c>
      <c r="O490" s="92"/>
      <c r="P490" s="226">
        <f>O490*H490</f>
        <v>0</v>
      </c>
      <c r="Q490" s="226">
        <v>0</v>
      </c>
      <c r="R490" s="226">
        <f>Q490*H490</f>
        <v>0</v>
      </c>
      <c r="S490" s="226">
        <v>0</v>
      </c>
      <c r="T490" s="227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8" t="s">
        <v>157</v>
      </c>
      <c r="AT490" s="228" t="s">
        <v>153</v>
      </c>
      <c r="AU490" s="228" t="s">
        <v>81</v>
      </c>
      <c r="AY490" s="18" t="s">
        <v>152</v>
      </c>
      <c r="BE490" s="229">
        <f>IF(N490="základní",J490,0)</f>
        <v>0</v>
      </c>
      <c r="BF490" s="229">
        <f>IF(N490="snížená",J490,0)</f>
        <v>0</v>
      </c>
      <c r="BG490" s="229">
        <f>IF(N490="zákl. přenesená",J490,0)</f>
        <v>0</v>
      </c>
      <c r="BH490" s="229">
        <f>IF(N490="sníž. přenesená",J490,0)</f>
        <v>0</v>
      </c>
      <c r="BI490" s="229">
        <f>IF(N490="nulová",J490,0)</f>
        <v>0</v>
      </c>
      <c r="BJ490" s="18" t="s">
        <v>81</v>
      </c>
      <c r="BK490" s="229">
        <f>ROUND(I490*H490,2)</f>
        <v>0</v>
      </c>
      <c r="BL490" s="18" t="s">
        <v>157</v>
      </c>
      <c r="BM490" s="228" t="s">
        <v>1027</v>
      </c>
    </row>
    <row r="491" s="2" customFormat="1" ht="37.8" customHeight="1">
      <c r="A491" s="39"/>
      <c r="B491" s="40"/>
      <c r="C491" s="217" t="s">
        <v>633</v>
      </c>
      <c r="D491" s="217" t="s">
        <v>153</v>
      </c>
      <c r="E491" s="218" t="s">
        <v>1429</v>
      </c>
      <c r="F491" s="219" t="s">
        <v>1430</v>
      </c>
      <c r="G491" s="220" t="s">
        <v>1431</v>
      </c>
      <c r="H491" s="221">
        <v>7.5499999999999998</v>
      </c>
      <c r="I491" s="222"/>
      <c r="J491" s="223">
        <f>ROUND(I491*H491,2)</f>
        <v>0</v>
      </c>
      <c r="K491" s="219" t="s">
        <v>1</v>
      </c>
      <c r="L491" s="45"/>
      <c r="M491" s="224" t="s">
        <v>1</v>
      </c>
      <c r="N491" s="225" t="s">
        <v>38</v>
      </c>
      <c r="O491" s="92"/>
      <c r="P491" s="226">
        <f>O491*H491</f>
        <v>0</v>
      </c>
      <c r="Q491" s="226">
        <v>0</v>
      </c>
      <c r="R491" s="226">
        <f>Q491*H491</f>
        <v>0</v>
      </c>
      <c r="S491" s="226">
        <v>0</v>
      </c>
      <c r="T491" s="227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28" t="s">
        <v>157</v>
      </c>
      <c r="AT491" s="228" t="s">
        <v>153</v>
      </c>
      <c r="AU491" s="228" t="s">
        <v>81</v>
      </c>
      <c r="AY491" s="18" t="s">
        <v>152</v>
      </c>
      <c r="BE491" s="229">
        <f>IF(N491="základní",J491,0)</f>
        <v>0</v>
      </c>
      <c r="BF491" s="229">
        <f>IF(N491="snížená",J491,0)</f>
        <v>0</v>
      </c>
      <c r="BG491" s="229">
        <f>IF(N491="zákl. přenesená",J491,0)</f>
        <v>0</v>
      </c>
      <c r="BH491" s="229">
        <f>IF(N491="sníž. přenesená",J491,0)</f>
        <v>0</v>
      </c>
      <c r="BI491" s="229">
        <f>IF(N491="nulová",J491,0)</f>
        <v>0</v>
      </c>
      <c r="BJ491" s="18" t="s">
        <v>81</v>
      </c>
      <c r="BK491" s="229">
        <f>ROUND(I491*H491,2)</f>
        <v>0</v>
      </c>
      <c r="BL491" s="18" t="s">
        <v>157</v>
      </c>
      <c r="BM491" s="228" t="s">
        <v>1432</v>
      </c>
    </row>
    <row r="492" s="2" customFormat="1" ht="24.15" customHeight="1">
      <c r="A492" s="39"/>
      <c r="B492" s="40"/>
      <c r="C492" s="217" t="s">
        <v>638</v>
      </c>
      <c r="D492" s="217" t="s">
        <v>153</v>
      </c>
      <c r="E492" s="218" t="s">
        <v>1433</v>
      </c>
      <c r="F492" s="219" t="s">
        <v>1434</v>
      </c>
      <c r="G492" s="220" t="s">
        <v>1431</v>
      </c>
      <c r="H492" s="221">
        <v>115</v>
      </c>
      <c r="I492" s="222"/>
      <c r="J492" s="223">
        <f>ROUND(I492*H492,2)</f>
        <v>0</v>
      </c>
      <c r="K492" s="219" t="s">
        <v>1</v>
      </c>
      <c r="L492" s="45"/>
      <c r="M492" s="224" t="s">
        <v>1</v>
      </c>
      <c r="N492" s="225" t="s">
        <v>38</v>
      </c>
      <c r="O492" s="92"/>
      <c r="P492" s="226">
        <f>O492*H492</f>
        <v>0</v>
      </c>
      <c r="Q492" s="226">
        <v>0</v>
      </c>
      <c r="R492" s="226">
        <f>Q492*H492</f>
        <v>0</v>
      </c>
      <c r="S492" s="226">
        <v>0</v>
      </c>
      <c r="T492" s="227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28" t="s">
        <v>157</v>
      </c>
      <c r="AT492" s="228" t="s">
        <v>153</v>
      </c>
      <c r="AU492" s="228" t="s">
        <v>81</v>
      </c>
      <c r="AY492" s="18" t="s">
        <v>152</v>
      </c>
      <c r="BE492" s="229">
        <f>IF(N492="základní",J492,0)</f>
        <v>0</v>
      </c>
      <c r="BF492" s="229">
        <f>IF(N492="snížená",J492,0)</f>
        <v>0</v>
      </c>
      <c r="BG492" s="229">
        <f>IF(N492="zákl. přenesená",J492,0)</f>
        <v>0</v>
      </c>
      <c r="BH492" s="229">
        <f>IF(N492="sníž. přenesená",J492,0)</f>
        <v>0</v>
      </c>
      <c r="BI492" s="229">
        <f>IF(N492="nulová",J492,0)</f>
        <v>0</v>
      </c>
      <c r="BJ492" s="18" t="s">
        <v>81</v>
      </c>
      <c r="BK492" s="229">
        <f>ROUND(I492*H492,2)</f>
        <v>0</v>
      </c>
      <c r="BL492" s="18" t="s">
        <v>157</v>
      </c>
      <c r="BM492" s="228" t="s">
        <v>1435</v>
      </c>
    </row>
    <row r="493" s="2" customFormat="1" ht="14.4" customHeight="1">
      <c r="A493" s="39"/>
      <c r="B493" s="40"/>
      <c r="C493" s="217" t="s">
        <v>643</v>
      </c>
      <c r="D493" s="217" t="s">
        <v>153</v>
      </c>
      <c r="E493" s="218" t="s">
        <v>678</v>
      </c>
      <c r="F493" s="219" t="s">
        <v>1436</v>
      </c>
      <c r="G493" s="220" t="s">
        <v>181</v>
      </c>
      <c r="H493" s="221">
        <v>196.59999999999999</v>
      </c>
      <c r="I493" s="222"/>
      <c r="J493" s="223">
        <f>ROUND(I493*H493,2)</f>
        <v>0</v>
      </c>
      <c r="K493" s="219" t="s">
        <v>1</v>
      </c>
      <c r="L493" s="45"/>
      <c r="M493" s="224" t="s">
        <v>1</v>
      </c>
      <c r="N493" s="225" t="s">
        <v>38</v>
      </c>
      <c r="O493" s="92"/>
      <c r="P493" s="226">
        <f>O493*H493</f>
        <v>0</v>
      </c>
      <c r="Q493" s="226">
        <v>0</v>
      </c>
      <c r="R493" s="226">
        <f>Q493*H493</f>
        <v>0</v>
      </c>
      <c r="S493" s="226">
        <v>0</v>
      </c>
      <c r="T493" s="227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28" t="s">
        <v>157</v>
      </c>
      <c r="AT493" s="228" t="s">
        <v>153</v>
      </c>
      <c r="AU493" s="228" t="s">
        <v>81</v>
      </c>
      <c r="AY493" s="18" t="s">
        <v>152</v>
      </c>
      <c r="BE493" s="229">
        <f>IF(N493="základní",J493,0)</f>
        <v>0</v>
      </c>
      <c r="BF493" s="229">
        <f>IF(N493="snížená",J493,0)</f>
        <v>0</v>
      </c>
      <c r="BG493" s="229">
        <f>IF(N493="zákl. přenesená",J493,0)</f>
        <v>0</v>
      </c>
      <c r="BH493" s="229">
        <f>IF(N493="sníž. přenesená",J493,0)</f>
        <v>0</v>
      </c>
      <c r="BI493" s="229">
        <f>IF(N493="nulová",J493,0)</f>
        <v>0</v>
      </c>
      <c r="BJ493" s="18" t="s">
        <v>81</v>
      </c>
      <c r="BK493" s="229">
        <f>ROUND(I493*H493,2)</f>
        <v>0</v>
      </c>
      <c r="BL493" s="18" t="s">
        <v>157</v>
      </c>
      <c r="BM493" s="228" t="s">
        <v>1437</v>
      </c>
    </row>
    <row r="494" s="13" customFormat="1">
      <c r="A494" s="13"/>
      <c r="B494" s="230"/>
      <c r="C494" s="231"/>
      <c r="D494" s="232" t="s">
        <v>195</v>
      </c>
      <c r="E494" s="233" t="s">
        <v>1</v>
      </c>
      <c r="F494" s="234" t="s">
        <v>1262</v>
      </c>
      <c r="G494" s="231"/>
      <c r="H494" s="233" t="s">
        <v>1</v>
      </c>
      <c r="I494" s="235"/>
      <c r="J494" s="231"/>
      <c r="K494" s="231"/>
      <c r="L494" s="236"/>
      <c r="M494" s="237"/>
      <c r="N494" s="238"/>
      <c r="O494" s="238"/>
      <c r="P494" s="238"/>
      <c r="Q494" s="238"/>
      <c r="R494" s="238"/>
      <c r="S494" s="238"/>
      <c r="T494" s="239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0" t="s">
        <v>195</v>
      </c>
      <c r="AU494" s="240" t="s">
        <v>81</v>
      </c>
      <c r="AV494" s="13" t="s">
        <v>81</v>
      </c>
      <c r="AW494" s="13" t="s">
        <v>30</v>
      </c>
      <c r="AX494" s="13" t="s">
        <v>73</v>
      </c>
      <c r="AY494" s="240" t="s">
        <v>152</v>
      </c>
    </row>
    <row r="495" s="13" customFormat="1">
      <c r="A495" s="13"/>
      <c r="B495" s="230"/>
      <c r="C495" s="231"/>
      <c r="D495" s="232" t="s">
        <v>195</v>
      </c>
      <c r="E495" s="233" t="s">
        <v>1</v>
      </c>
      <c r="F495" s="234" t="s">
        <v>1263</v>
      </c>
      <c r="G495" s="231"/>
      <c r="H495" s="233" t="s">
        <v>1</v>
      </c>
      <c r="I495" s="235"/>
      <c r="J495" s="231"/>
      <c r="K495" s="231"/>
      <c r="L495" s="236"/>
      <c r="M495" s="237"/>
      <c r="N495" s="238"/>
      <c r="O495" s="238"/>
      <c r="P495" s="238"/>
      <c r="Q495" s="238"/>
      <c r="R495" s="238"/>
      <c r="S495" s="238"/>
      <c r="T495" s="239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0" t="s">
        <v>195</v>
      </c>
      <c r="AU495" s="240" t="s">
        <v>81</v>
      </c>
      <c r="AV495" s="13" t="s">
        <v>81</v>
      </c>
      <c r="AW495" s="13" t="s">
        <v>30</v>
      </c>
      <c r="AX495" s="13" t="s">
        <v>73</v>
      </c>
      <c r="AY495" s="240" t="s">
        <v>152</v>
      </c>
    </row>
    <row r="496" s="14" customFormat="1">
      <c r="A496" s="14"/>
      <c r="B496" s="241"/>
      <c r="C496" s="242"/>
      <c r="D496" s="232" t="s">
        <v>195</v>
      </c>
      <c r="E496" s="243" t="s">
        <v>1</v>
      </c>
      <c r="F496" s="244" t="s">
        <v>1438</v>
      </c>
      <c r="G496" s="242"/>
      <c r="H496" s="245">
        <v>64</v>
      </c>
      <c r="I496" s="246"/>
      <c r="J496" s="242"/>
      <c r="K496" s="242"/>
      <c r="L496" s="247"/>
      <c r="M496" s="248"/>
      <c r="N496" s="249"/>
      <c r="O496" s="249"/>
      <c r="P496" s="249"/>
      <c r="Q496" s="249"/>
      <c r="R496" s="249"/>
      <c r="S496" s="249"/>
      <c r="T496" s="250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1" t="s">
        <v>195</v>
      </c>
      <c r="AU496" s="251" t="s">
        <v>81</v>
      </c>
      <c r="AV496" s="14" t="s">
        <v>83</v>
      </c>
      <c r="AW496" s="14" t="s">
        <v>30</v>
      </c>
      <c r="AX496" s="14" t="s">
        <v>73</v>
      </c>
      <c r="AY496" s="251" t="s">
        <v>152</v>
      </c>
    </row>
    <row r="497" s="13" customFormat="1">
      <c r="A497" s="13"/>
      <c r="B497" s="230"/>
      <c r="C497" s="231"/>
      <c r="D497" s="232" t="s">
        <v>195</v>
      </c>
      <c r="E497" s="233" t="s">
        <v>1</v>
      </c>
      <c r="F497" s="234" t="s">
        <v>1266</v>
      </c>
      <c r="G497" s="231"/>
      <c r="H497" s="233" t="s">
        <v>1</v>
      </c>
      <c r="I497" s="235"/>
      <c r="J497" s="231"/>
      <c r="K497" s="231"/>
      <c r="L497" s="236"/>
      <c r="M497" s="237"/>
      <c r="N497" s="238"/>
      <c r="O497" s="238"/>
      <c r="P497" s="238"/>
      <c r="Q497" s="238"/>
      <c r="R497" s="238"/>
      <c r="S497" s="238"/>
      <c r="T497" s="239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0" t="s">
        <v>195</v>
      </c>
      <c r="AU497" s="240" t="s">
        <v>81</v>
      </c>
      <c r="AV497" s="13" t="s">
        <v>81</v>
      </c>
      <c r="AW497" s="13" t="s">
        <v>30</v>
      </c>
      <c r="AX497" s="13" t="s">
        <v>73</v>
      </c>
      <c r="AY497" s="240" t="s">
        <v>152</v>
      </c>
    </row>
    <row r="498" s="14" customFormat="1">
      <c r="A498" s="14"/>
      <c r="B498" s="241"/>
      <c r="C498" s="242"/>
      <c r="D498" s="232" t="s">
        <v>195</v>
      </c>
      <c r="E498" s="243" t="s">
        <v>1</v>
      </c>
      <c r="F498" s="244" t="s">
        <v>1439</v>
      </c>
      <c r="G498" s="242"/>
      <c r="H498" s="245">
        <v>104.40000000000001</v>
      </c>
      <c r="I498" s="246"/>
      <c r="J498" s="242"/>
      <c r="K498" s="242"/>
      <c r="L498" s="247"/>
      <c r="M498" s="248"/>
      <c r="N498" s="249"/>
      <c r="O498" s="249"/>
      <c r="P498" s="249"/>
      <c r="Q498" s="249"/>
      <c r="R498" s="249"/>
      <c r="S498" s="249"/>
      <c r="T498" s="250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1" t="s">
        <v>195</v>
      </c>
      <c r="AU498" s="251" t="s">
        <v>81</v>
      </c>
      <c r="AV498" s="14" t="s">
        <v>83</v>
      </c>
      <c r="AW498" s="14" t="s">
        <v>30</v>
      </c>
      <c r="AX498" s="14" t="s">
        <v>73</v>
      </c>
      <c r="AY498" s="251" t="s">
        <v>152</v>
      </c>
    </row>
    <row r="499" s="13" customFormat="1">
      <c r="A499" s="13"/>
      <c r="B499" s="230"/>
      <c r="C499" s="231"/>
      <c r="D499" s="232" t="s">
        <v>195</v>
      </c>
      <c r="E499" s="233" t="s">
        <v>1</v>
      </c>
      <c r="F499" s="234" t="s">
        <v>1269</v>
      </c>
      <c r="G499" s="231"/>
      <c r="H499" s="233" t="s">
        <v>1</v>
      </c>
      <c r="I499" s="235"/>
      <c r="J499" s="231"/>
      <c r="K499" s="231"/>
      <c r="L499" s="236"/>
      <c r="M499" s="237"/>
      <c r="N499" s="238"/>
      <c r="O499" s="238"/>
      <c r="P499" s="238"/>
      <c r="Q499" s="238"/>
      <c r="R499" s="238"/>
      <c r="S499" s="238"/>
      <c r="T499" s="239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0" t="s">
        <v>195</v>
      </c>
      <c r="AU499" s="240" t="s">
        <v>81</v>
      </c>
      <c r="AV499" s="13" t="s">
        <v>81</v>
      </c>
      <c r="AW499" s="13" t="s">
        <v>30</v>
      </c>
      <c r="AX499" s="13" t="s">
        <v>73</v>
      </c>
      <c r="AY499" s="240" t="s">
        <v>152</v>
      </c>
    </row>
    <row r="500" s="14" customFormat="1">
      <c r="A500" s="14"/>
      <c r="B500" s="241"/>
      <c r="C500" s="242"/>
      <c r="D500" s="232" t="s">
        <v>195</v>
      </c>
      <c r="E500" s="243" t="s">
        <v>1</v>
      </c>
      <c r="F500" s="244" t="s">
        <v>1440</v>
      </c>
      <c r="G500" s="242"/>
      <c r="H500" s="245">
        <v>15.6</v>
      </c>
      <c r="I500" s="246"/>
      <c r="J500" s="242"/>
      <c r="K500" s="242"/>
      <c r="L500" s="247"/>
      <c r="M500" s="248"/>
      <c r="N500" s="249"/>
      <c r="O500" s="249"/>
      <c r="P500" s="249"/>
      <c r="Q500" s="249"/>
      <c r="R500" s="249"/>
      <c r="S500" s="249"/>
      <c r="T500" s="25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1" t="s">
        <v>195</v>
      </c>
      <c r="AU500" s="251" t="s">
        <v>81</v>
      </c>
      <c r="AV500" s="14" t="s">
        <v>83</v>
      </c>
      <c r="AW500" s="14" t="s">
        <v>30</v>
      </c>
      <c r="AX500" s="14" t="s">
        <v>73</v>
      </c>
      <c r="AY500" s="251" t="s">
        <v>152</v>
      </c>
    </row>
    <row r="501" s="13" customFormat="1">
      <c r="A501" s="13"/>
      <c r="B501" s="230"/>
      <c r="C501" s="231"/>
      <c r="D501" s="232" t="s">
        <v>195</v>
      </c>
      <c r="E501" s="233" t="s">
        <v>1</v>
      </c>
      <c r="F501" s="234" t="s">
        <v>1271</v>
      </c>
      <c r="G501" s="231"/>
      <c r="H501" s="233" t="s">
        <v>1</v>
      </c>
      <c r="I501" s="235"/>
      <c r="J501" s="231"/>
      <c r="K501" s="231"/>
      <c r="L501" s="236"/>
      <c r="M501" s="237"/>
      <c r="N501" s="238"/>
      <c r="O501" s="238"/>
      <c r="P501" s="238"/>
      <c r="Q501" s="238"/>
      <c r="R501" s="238"/>
      <c r="S501" s="238"/>
      <c r="T501" s="239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0" t="s">
        <v>195</v>
      </c>
      <c r="AU501" s="240" t="s">
        <v>81</v>
      </c>
      <c r="AV501" s="13" t="s">
        <v>81</v>
      </c>
      <c r="AW501" s="13" t="s">
        <v>30</v>
      </c>
      <c r="AX501" s="13" t="s">
        <v>73</v>
      </c>
      <c r="AY501" s="240" t="s">
        <v>152</v>
      </c>
    </row>
    <row r="502" s="14" customFormat="1">
      <c r="A502" s="14"/>
      <c r="B502" s="241"/>
      <c r="C502" s="242"/>
      <c r="D502" s="232" t="s">
        <v>195</v>
      </c>
      <c r="E502" s="243" t="s">
        <v>1</v>
      </c>
      <c r="F502" s="244" t="s">
        <v>1441</v>
      </c>
      <c r="G502" s="242"/>
      <c r="H502" s="245">
        <v>12.6</v>
      </c>
      <c r="I502" s="246"/>
      <c r="J502" s="242"/>
      <c r="K502" s="242"/>
      <c r="L502" s="247"/>
      <c r="M502" s="248"/>
      <c r="N502" s="249"/>
      <c r="O502" s="249"/>
      <c r="P502" s="249"/>
      <c r="Q502" s="249"/>
      <c r="R502" s="249"/>
      <c r="S502" s="249"/>
      <c r="T502" s="250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1" t="s">
        <v>195</v>
      </c>
      <c r="AU502" s="251" t="s">
        <v>81</v>
      </c>
      <c r="AV502" s="14" t="s">
        <v>83</v>
      </c>
      <c r="AW502" s="14" t="s">
        <v>30</v>
      </c>
      <c r="AX502" s="14" t="s">
        <v>73</v>
      </c>
      <c r="AY502" s="251" t="s">
        <v>152</v>
      </c>
    </row>
    <row r="503" s="15" customFormat="1">
      <c r="A503" s="15"/>
      <c r="B503" s="252"/>
      <c r="C503" s="253"/>
      <c r="D503" s="232" t="s">
        <v>195</v>
      </c>
      <c r="E503" s="254" t="s">
        <v>1</v>
      </c>
      <c r="F503" s="255" t="s">
        <v>218</v>
      </c>
      <c r="G503" s="253"/>
      <c r="H503" s="256">
        <v>196.59999999999999</v>
      </c>
      <c r="I503" s="257"/>
      <c r="J503" s="253"/>
      <c r="K503" s="253"/>
      <c r="L503" s="258"/>
      <c r="M503" s="259"/>
      <c r="N503" s="260"/>
      <c r="O503" s="260"/>
      <c r="P503" s="260"/>
      <c r="Q503" s="260"/>
      <c r="R503" s="260"/>
      <c r="S503" s="260"/>
      <c r="T503" s="261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62" t="s">
        <v>195</v>
      </c>
      <c r="AU503" s="262" t="s">
        <v>81</v>
      </c>
      <c r="AV503" s="15" t="s">
        <v>157</v>
      </c>
      <c r="AW503" s="15" t="s">
        <v>30</v>
      </c>
      <c r="AX503" s="15" t="s">
        <v>81</v>
      </c>
      <c r="AY503" s="262" t="s">
        <v>152</v>
      </c>
    </row>
    <row r="504" s="2" customFormat="1" ht="14.4" customHeight="1">
      <c r="A504" s="39"/>
      <c r="B504" s="40"/>
      <c r="C504" s="217" t="s">
        <v>648</v>
      </c>
      <c r="D504" s="217" t="s">
        <v>153</v>
      </c>
      <c r="E504" s="218" t="s">
        <v>683</v>
      </c>
      <c r="F504" s="219" t="s">
        <v>1442</v>
      </c>
      <c r="G504" s="220" t="s">
        <v>181</v>
      </c>
      <c r="H504" s="221">
        <v>123.29000000000001</v>
      </c>
      <c r="I504" s="222"/>
      <c r="J504" s="223">
        <f>ROUND(I504*H504,2)</f>
        <v>0</v>
      </c>
      <c r="K504" s="219" t="s">
        <v>1</v>
      </c>
      <c r="L504" s="45"/>
      <c r="M504" s="224" t="s">
        <v>1</v>
      </c>
      <c r="N504" s="225" t="s">
        <v>38</v>
      </c>
      <c r="O504" s="92"/>
      <c r="P504" s="226">
        <f>O504*H504</f>
        <v>0</v>
      </c>
      <c r="Q504" s="226">
        <v>0</v>
      </c>
      <c r="R504" s="226">
        <f>Q504*H504</f>
        <v>0</v>
      </c>
      <c r="S504" s="226">
        <v>0</v>
      </c>
      <c r="T504" s="227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28" t="s">
        <v>157</v>
      </c>
      <c r="AT504" s="228" t="s">
        <v>153</v>
      </c>
      <c r="AU504" s="228" t="s">
        <v>81</v>
      </c>
      <c r="AY504" s="18" t="s">
        <v>152</v>
      </c>
      <c r="BE504" s="229">
        <f>IF(N504="základní",J504,0)</f>
        <v>0</v>
      </c>
      <c r="BF504" s="229">
        <f>IF(N504="snížená",J504,0)</f>
        <v>0</v>
      </c>
      <c r="BG504" s="229">
        <f>IF(N504="zákl. přenesená",J504,0)</f>
        <v>0</v>
      </c>
      <c r="BH504" s="229">
        <f>IF(N504="sníž. přenesená",J504,0)</f>
        <v>0</v>
      </c>
      <c r="BI504" s="229">
        <f>IF(N504="nulová",J504,0)</f>
        <v>0</v>
      </c>
      <c r="BJ504" s="18" t="s">
        <v>81</v>
      </c>
      <c r="BK504" s="229">
        <f>ROUND(I504*H504,2)</f>
        <v>0</v>
      </c>
      <c r="BL504" s="18" t="s">
        <v>157</v>
      </c>
      <c r="BM504" s="228" t="s">
        <v>391</v>
      </c>
    </row>
    <row r="505" s="13" customFormat="1">
      <c r="A505" s="13"/>
      <c r="B505" s="230"/>
      <c r="C505" s="231"/>
      <c r="D505" s="232" t="s">
        <v>195</v>
      </c>
      <c r="E505" s="233" t="s">
        <v>1</v>
      </c>
      <c r="F505" s="234" t="s">
        <v>1262</v>
      </c>
      <c r="G505" s="231"/>
      <c r="H505" s="233" t="s">
        <v>1</v>
      </c>
      <c r="I505" s="235"/>
      <c r="J505" s="231"/>
      <c r="K505" s="231"/>
      <c r="L505" s="236"/>
      <c r="M505" s="237"/>
      <c r="N505" s="238"/>
      <c r="O505" s="238"/>
      <c r="P505" s="238"/>
      <c r="Q505" s="238"/>
      <c r="R505" s="238"/>
      <c r="S505" s="238"/>
      <c r="T505" s="239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0" t="s">
        <v>195</v>
      </c>
      <c r="AU505" s="240" t="s">
        <v>81</v>
      </c>
      <c r="AV505" s="13" t="s">
        <v>81</v>
      </c>
      <c r="AW505" s="13" t="s">
        <v>30</v>
      </c>
      <c r="AX505" s="13" t="s">
        <v>73</v>
      </c>
      <c r="AY505" s="240" t="s">
        <v>152</v>
      </c>
    </row>
    <row r="506" s="14" customFormat="1">
      <c r="A506" s="14"/>
      <c r="B506" s="241"/>
      <c r="C506" s="242"/>
      <c r="D506" s="232" t="s">
        <v>195</v>
      </c>
      <c r="E506" s="243" t="s">
        <v>1</v>
      </c>
      <c r="F506" s="244" t="s">
        <v>1443</v>
      </c>
      <c r="G506" s="242"/>
      <c r="H506" s="245">
        <v>123.29000000000001</v>
      </c>
      <c r="I506" s="246"/>
      <c r="J506" s="242"/>
      <c r="K506" s="242"/>
      <c r="L506" s="247"/>
      <c r="M506" s="248"/>
      <c r="N506" s="249"/>
      <c r="O506" s="249"/>
      <c r="P506" s="249"/>
      <c r="Q506" s="249"/>
      <c r="R506" s="249"/>
      <c r="S506" s="249"/>
      <c r="T506" s="250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1" t="s">
        <v>195</v>
      </c>
      <c r="AU506" s="251" t="s">
        <v>81</v>
      </c>
      <c r="AV506" s="14" t="s">
        <v>83</v>
      </c>
      <c r="AW506" s="14" t="s">
        <v>30</v>
      </c>
      <c r="AX506" s="14" t="s">
        <v>73</v>
      </c>
      <c r="AY506" s="251" t="s">
        <v>152</v>
      </c>
    </row>
    <row r="507" s="15" customFormat="1">
      <c r="A507" s="15"/>
      <c r="B507" s="252"/>
      <c r="C507" s="253"/>
      <c r="D507" s="232" t="s">
        <v>195</v>
      </c>
      <c r="E507" s="254" t="s">
        <v>1</v>
      </c>
      <c r="F507" s="255" t="s">
        <v>218</v>
      </c>
      <c r="G507" s="253"/>
      <c r="H507" s="256">
        <v>123.29000000000001</v>
      </c>
      <c r="I507" s="257"/>
      <c r="J507" s="253"/>
      <c r="K507" s="253"/>
      <c r="L507" s="258"/>
      <c r="M507" s="259"/>
      <c r="N507" s="260"/>
      <c r="O507" s="260"/>
      <c r="P507" s="260"/>
      <c r="Q507" s="260"/>
      <c r="R507" s="260"/>
      <c r="S507" s="260"/>
      <c r="T507" s="261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2" t="s">
        <v>195</v>
      </c>
      <c r="AU507" s="262" t="s">
        <v>81</v>
      </c>
      <c r="AV507" s="15" t="s">
        <v>157</v>
      </c>
      <c r="AW507" s="15" t="s">
        <v>30</v>
      </c>
      <c r="AX507" s="15" t="s">
        <v>81</v>
      </c>
      <c r="AY507" s="262" t="s">
        <v>152</v>
      </c>
    </row>
    <row r="508" s="2" customFormat="1" ht="14.4" customHeight="1">
      <c r="A508" s="39"/>
      <c r="B508" s="40"/>
      <c r="C508" s="217" t="s">
        <v>653</v>
      </c>
      <c r="D508" s="217" t="s">
        <v>153</v>
      </c>
      <c r="E508" s="218" t="s">
        <v>1444</v>
      </c>
      <c r="F508" s="219" t="s">
        <v>707</v>
      </c>
      <c r="G508" s="220" t="s">
        <v>202</v>
      </c>
      <c r="H508" s="221">
        <v>4</v>
      </c>
      <c r="I508" s="222"/>
      <c r="J508" s="223">
        <f>ROUND(I508*H508,2)</f>
        <v>0</v>
      </c>
      <c r="K508" s="219" t="s">
        <v>1</v>
      </c>
      <c r="L508" s="45"/>
      <c r="M508" s="224" t="s">
        <v>1</v>
      </c>
      <c r="N508" s="225" t="s">
        <v>38</v>
      </c>
      <c r="O508" s="92"/>
      <c r="P508" s="226">
        <f>O508*H508</f>
        <v>0</v>
      </c>
      <c r="Q508" s="226">
        <v>0</v>
      </c>
      <c r="R508" s="226">
        <f>Q508*H508</f>
        <v>0</v>
      </c>
      <c r="S508" s="226">
        <v>0</v>
      </c>
      <c r="T508" s="227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28" t="s">
        <v>157</v>
      </c>
      <c r="AT508" s="228" t="s">
        <v>153</v>
      </c>
      <c r="AU508" s="228" t="s">
        <v>81</v>
      </c>
      <c r="AY508" s="18" t="s">
        <v>152</v>
      </c>
      <c r="BE508" s="229">
        <f>IF(N508="základní",J508,0)</f>
        <v>0</v>
      </c>
      <c r="BF508" s="229">
        <f>IF(N508="snížená",J508,0)</f>
        <v>0</v>
      </c>
      <c r="BG508" s="229">
        <f>IF(N508="zákl. přenesená",J508,0)</f>
        <v>0</v>
      </c>
      <c r="BH508" s="229">
        <f>IF(N508="sníž. přenesená",J508,0)</f>
        <v>0</v>
      </c>
      <c r="BI508" s="229">
        <f>IF(N508="nulová",J508,0)</f>
        <v>0</v>
      </c>
      <c r="BJ508" s="18" t="s">
        <v>81</v>
      </c>
      <c r="BK508" s="229">
        <f>ROUND(I508*H508,2)</f>
        <v>0</v>
      </c>
      <c r="BL508" s="18" t="s">
        <v>157</v>
      </c>
      <c r="BM508" s="228" t="s">
        <v>395</v>
      </c>
    </row>
    <row r="509" s="14" customFormat="1">
      <c r="A509" s="14"/>
      <c r="B509" s="241"/>
      <c r="C509" s="242"/>
      <c r="D509" s="232" t="s">
        <v>195</v>
      </c>
      <c r="E509" s="243" t="s">
        <v>1</v>
      </c>
      <c r="F509" s="244" t="s">
        <v>1445</v>
      </c>
      <c r="G509" s="242"/>
      <c r="H509" s="245">
        <v>4</v>
      </c>
      <c r="I509" s="246"/>
      <c r="J509" s="242"/>
      <c r="K509" s="242"/>
      <c r="L509" s="247"/>
      <c r="M509" s="248"/>
      <c r="N509" s="249"/>
      <c r="O509" s="249"/>
      <c r="P509" s="249"/>
      <c r="Q509" s="249"/>
      <c r="R509" s="249"/>
      <c r="S509" s="249"/>
      <c r="T509" s="250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1" t="s">
        <v>195</v>
      </c>
      <c r="AU509" s="251" t="s">
        <v>81</v>
      </c>
      <c r="AV509" s="14" t="s">
        <v>83</v>
      </c>
      <c r="AW509" s="14" t="s">
        <v>30</v>
      </c>
      <c r="AX509" s="14" t="s">
        <v>73</v>
      </c>
      <c r="AY509" s="251" t="s">
        <v>152</v>
      </c>
    </row>
    <row r="510" s="15" customFormat="1">
      <c r="A510" s="15"/>
      <c r="B510" s="252"/>
      <c r="C510" s="253"/>
      <c r="D510" s="232" t="s">
        <v>195</v>
      </c>
      <c r="E510" s="254" t="s">
        <v>1</v>
      </c>
      <c r="F510" s="255" t="s">
        <v>218</v>
      </c>
      <c r="G510" s="253"/>
      <c r="H510" s="256">
        <v>4</v>
      </c>
      <c r="I510" s="257"/>
      <c r="J510" s="253"/>
      <c r="K510" s="253"/>
      <c r="L510" s="258"/>
      <c r="M510" s="259"/>
      <c r="N510" s="260"/>
      <c r="O510" s="260"/>
      <c r="P510" s="260"/>
      <c r="Q510" s="260"/>
      <c r="R510" s="260"/>
      <c r="S510" s="260"/>
      <c r="T510" s="261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62" t="s">
        <v>195</v>
      </c>
      <c r="AU510" s="262" t="s">
        <v>81</v>
      </c>
      <c r="AV510" s="15" t="s">
        <v>157</v>
      </c>
      <c r="AW510" s="15" t="s">
        <v>30</v>
      </c>
      <c r="AX510" s="15" t="s">
        <v>81</v>
      </c>
      <c r="AY510" s="262" t="s">
        <v>152</v>
      </c>
    </row>
    <row r="511" s="2" customFormat="1" ht="24.15" customHeight="1">
      <c r="A511" s="39"/>
      <c r="B511" s="40"/>
      <c r="C511" s="217" t="s">
        <v>658</v>
      </c>
      <c r="D511" s="217" t="s">
        <v>153</v>
      </c>
      <c r="E511" s="218" t="s">
        <v>1140</v>
      </c>
      <c r="F511" s="219" t="s">
        <v>1446</v>
      </c>
      <c r="G511" s="220" t="s">
        <v>539</v>
      </c>
      <c r="H511" s="263"/>
      <c r="I511" s="222"/>
      <c r="J511" s="223">
        <f>ROUND(I511*H511,2)</f>
        <v>0</v>
      </c>
      <c r="K511" s="219" t="s">
        <v>160</v>
      </c>
      <c r="L511" s="45"/>
      <c r="M511" s="224" t="s">
        <v>1</v>
      </c>
      <c r="N511" s="225" t="s">
        <v>38</v>
      </c>
      <c r="O511" s="92"/>
      <c r="P511" s="226">
        <f>O511*H511</f>
        <v>0</v>
      </c>
      <c r="Q511" s="226">
        <v>0</v>
      </c>
      <c r="R511" s="226">
        <f>Q511*H511</f>
        <v>0</v>
      </c>
      <c r="S511" s="226">
        <v>0</v>
      </c>
      <c r="T511" s="227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8" t="s">
        <v>157</v>
      </c>
      <c r="AT511" s="228" t="s">
        <v>153</v>
      </c>
      <c r="AU511" s="228" t="s">
        <v>81</v>
      </c>
      <c r="AY511" s="18" t="s">
        <v>152</v>
      </c>
      <c r="BE511" s="229">
        <f>IF(N511="základní",J511,0)</f>
        <v>0</v>
      </c>
      <c r="BF511" s="229">
        <f>IF(N511="snížená",J511,0)</f>
        <v>0</v>
      </c>
      <c r="BG511" s="229">
        <f>IF(N511="zákl. přenesená",J511,0)</f>
        <v>0</v>
      </c>
      <c r="BH511" s="229">
        <f>IF(N511="sníž. přenesená",J511,0)</f>
        <v>0</v>
      </c>
      <c r="BI511" s="229">
        <f>IF(N511="nulová",J511,0)</f>
        <v>0</v>
      </c>
      <c r="BJ511" s="18" t="s">
        <v>81</v>
      </c>
      <c r="BK511" s="229">
        <f>ROUND(I511*H511,2)</f>
        <v>0</v>
      </c>
      <c r="BL511" s="18" t="s">
        <v>157</v>
      </c>
      <c r="BM511" s="228" t="s">
        <v>400</v>
      </c>
    </row>
    <row r="512" s="12" customFormat="1" ht="25.92" customHeight="1">
      <c r="A512" s="12"/>
      <c r="B512" s="203"/>
      <c r="C512" s="204"/>
      <c r="D512" s="205" t="s">
        <v>72</v>
      </c>
      <c r="E512" s="206" t="s">
        <v>713</v>
      </c>
      <c r="F512" s="206" t="s">
        <v>1447</v>
      </c>
      <c r="G512" s="204"/>
      <c r="H512" s="204"/>
      <c r="I512" s="207"/>
      <c r="J512" s="208">
        <f>BK512</f>
        <v>0</v>
      </c>
      <c r="K512" s="204"/>
      <c r="L512" s="209"/>
      <c r="M512" s="210"/>
      <c r="N512" s="211"/>
      <c r="O512" s="211"/>
      <c r="P512" s="212">
        <f>SUM(P513:P518)</f>
        <v>0</v>
      </c>
      <c r="Q512" s="211"/>
      <c r="R512" s="212">
        <f>SUM(R513:R518)</f>
        <v>0</v>
      </c>
      <c r="S512" s="211"/>
      <c r="T512" s="213">
        <f>SUM(T513:T518)</f>
        <v>0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14" t="s">
        <v>81</v>
      </c>
      <c r="AT512" s="215" t="s">
        <v>72</v>
      </c>
      <c r="AU512" s="215" t="s">
        <v>73</v>
      </c>
      <c r="AY512" s="214" t="s">
        <v>152</v>
      </c>
      <c r="BK512" s="216">
        <f>SUM(BK513:BK518)</f>
        <v>0</v>
      </c>
    </row>
    <row r="513" s="2" customFormat="1" ht="24.15" customHeight="1">
      <c r="A513" s="39"/>
      <c r="B513" s="40"/>
      <c r="C513" s="217" t="s">
        <v>663</v>
      </c>
      <c r="D513" s="217" t="s">
        <v>153</v>
      </c>
      <c r="E513" s="218" t="s">
        <v>1448</v>
      </c>
      <c r="F513" s="219" t="s">
        <v>1449</v>
      </c>
      <c r="G513" s="220" t="s">
        <v>185</v>
      </c>
      <c r="H513" s="221">
        <v>2</v>
      </c>
      <c r="I513" s="222"/>
      <c r="J513" s="223">
        <f>ROUND(I513*H513,2)</f>
        <v>0</v>
      </c>
      <c r="K513" s="219" t="s">
        <v>1</v>
      </c>
      <c r="L513" s="45"/>
      <c r="M513" s="224" t="s">
        <v>1</v>
      </c>
      <c r="N513" s="225" t="s">
        <v>38</v>
      </c>
      <c r="O513" s="92"/>
      <c r="P513" s="226">
        <f>O513*H513</f>
        <v>0</v>
      </c>
      <c r="Q513" s="226">
        <v>0</v>
      </c>
      <c r="R513" s="226">
        <f>Q513*H513</f>
        <v>0</v>
      </c>
      <c r="S513" s="226">
        <v>0</v>
      </c>
      <c r="T513" s="227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28" t="s">
        <v>157</v>
      </c>
      <c r="AT513" s="228" t="s">
        <v>153</v>
      </c>
      <c r="AU513" s="228" t="s">
        <v>81</v>
      </c>
      <c r="AY513" s="18" t="s">
        <v>152</v>
      </c>
      <c r="BE513" s="229">
        <f>IF(N513="základní",J513,0)</f>
        <v>0</v>
      </c>
      <c r="BF513" s="229">
        <f>IF(N513="snížená",J513,0)</f>
        <v>0</v>
      </c>
      <c r="BG513" s="229">
        <f>IF(N513="zákl. přenesená",J513,0)</f>
        <v>0</v>
      </c>
      <c r="BH513" s="229">
        <f>IF(N513="sníž. přenesená",J513,0)</f>
        <v>0</v>
      </c>
      <c r="BI513" s="229">
        <f>IF(N513="nulová",J513,0)</f>
        <v>0</v>
      </c>
      <c r="BJ513" s="18" t="s">
        <v>81</v>
      </c>
      <c r="BK513" s="229">
        <f>ROUND(I513*H513,2)</f>
        <v>0</v>
      </c>
      <c r="BL513" s="18" t="s">
        <v>157</v>
      </c>
      <c r="BM513" s="228" t="s">
        <v>404</v>
      </c>
    </row>
    <row r="514" s="2" customFormat="1" ht="37.8" customHeight="1">
      <c r="A514" s="39"/>
      <c r="B514" s="40"/>
      <c r="C514" s="217" t="s">
        <v>668</v>
      </c>
      <c r="D514" s="217" t="s">
        <v>153</v>
      </c>
      <c r="E514" s="218" t="s">
        <v>1450</v>
      </c>
      <c r="F514" s="219" t="s">
        <v>1451</v>
      </c>
      <c r="G514" s="220" t="s">
        <v>1431</v>
      </c>
      <c r="H514" s="221">
        <v>6</v>
      </c>
      <c r="I514" s="222"/>
      <c r="J514" s="223">
        <f>ROUND(I514*H514,2)</f>
        <v>0</v>
      </c>
      <c r="K514" s="219" t="s">
        <v>1</v>
      </c>
      <c r="L514" s="45"/>
      <c r="M514" s="224" t="s">
        <v>1</v>
      </c>
      <c r="N514" s="225" t="s">
        <v>38</v>
      </c>
      <c r="O514" s="92"/>
      <c r="P514" s="226">
        <f>O514*H514</f>
        <v>0</v>
      </c>
      <c r="Q514" s="226">
        <v>0</v>
      </c>
      <c r="R514" s="226">
        <f>Q514*H514</f>
        <v>0</v>
      </c>
      <c r="S514" s="226">
        <v>0</v>
      </c>
      <c r="T514" s="227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28" t="s">
        <v>157</v>
      </c>
      <c r="AT514" s="228" t="s">
        <v>153</v>
      </c>
      <c r="AU514" s="228" t="s">
        <v>81</v>
      </c>
      <c r="AY514" s="18" t="s">
        <v>152</v>
      </c>
      <c r="BE514" s="229">
        <f>IF(N514="základní",J514,0)</f>
        <v>0</v>
      </c>
      <c r="BF514" s="229">
        <f>IF(N514="snížená",J514,0)</f>
        <v>0</v>
      </c>
      <c r="BG514" s="229">
        <f>IF(N514="zákl. přenesená",J514,0)</f>
        <v>0</v>
      </c>
      <c r="BH514" s="229">
        <f>IF(N514="sníž. přenesená",J514,0)</f>
        <v>0</v>
      </c>
      <c r="BI514" s="229">
        <f>IF(N514="nulová",J514,0)</f>
        <v>0</v>
      </c>
      <c r="BJ514" s="18" t="s">
        <v>81</v>
      </c>
      <c r="BK514" s="229">
        <f>ROUND(I514*H514,2)</f>
        <v>0</v>
      </c>
      <c r="BL514" s="18" t="s">
        <v>157</v>
      </c>
      <c r="BM514" s="228" t="s">
        <v>1452</v>
      </c>
    </row>
    <row r="515" s="2" customFormat="1" ht="14.4" customHeight="1">
      <c r="A515" s="39"/>
      <c r="B515" s="40"/>
      <c r="C515" s="217" t="s">
        <v>673</v>
      </c>
      <c r="D515" s="217" t="s">
        <v>153</v>
      </c>
      <c r="E515" s="218" t="s">
        <v>1453</v>
      </c>
      <c r="F515" s="219" t="s">
        <v>1454</v>
      </c>
      <c r="G515" s="220" t="s">
        <v>185</v>
      </c>
      <c r="H515" s="221">
        <v>2</v>
      </c>
      <c r="I515" s="222"/>
      <c r="J515" s="223">
        <f>ROUND(I515*H515,2)</f>
        <v>0</v>
      </c>
      <c r="K515" s="219" t="s">
        <v>1</v>
      </c>
      <c r="L515" s="45"/>
      <c r="M515" s="224" t="s">
        <v>1</v>
      </c>
      <c r="N515" s="225" t="s">
        <v>38</v>
      </c>
      <c r="O515" s="92"/>
      <c r="P515" s="226">
        <f>O515*H515</f>
        <v>0</v>
      </c>
      <c r="Q515" s="226">
        <v>0</v>
      </c>
      <c r="R515" s="226">
        <f>Q515*H515</f>
        <v>0</v>
      </c>
      <c r="S515" s="226">
        <v>0</v>
      </c>
      <c r="T515" s="227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8" t="s">
        <v>157</v>
      </c>
      <c r="AT515" s="228" t="s">
        <v>153</v>
      </c>
      <c r="AU515" s="228" t="s">
        <v>81</v>
      </c>
      <c r="AY515" s="18" t="s">
        <v>152</v>
      </c>
      <c r="BE515" s="229">
        <f>IF(N515="základní",J515,0)</f>
        <v>0</v>
      </c>
      <c r="BF515" s="229">
        <f>IF(N515="snížená",J515,0)</f>
        <v>0</v>
      </c>
      <c r="BG515" s="229">
        <f>IF(N515="zákl. přenesená",J515,0)</f>
        <v>0</v>
      </c>
      <c r="BH515" s="229">
        <f>IF(N515="sníž. přenesená",J515,0)</f>
        <v>0</v>
      </c>
      <c r="BI515" s="229">
        <f>IF(N515="nulová",J515,0)</f>
        <v>0</v>
      </c>
      <c r="BJ515" s="18" t="s">
        <v>81</v>
      </c>
      <c r="BK515" s="229">
        <f>ROUND(I515*H515,2)</f>
        <v>0</v>
      </c>
      <c r="BL515" s="18" t="s">
        <v>157</v>
      </c>
      <c r="BM515" s="228" t="s">
        <v>1455</v>
      </c>
    </row>
    <row r="516" s="2" customFormat="1" ht="24.15" customHeight="1">
      <c r="A516" s="39"/>
      <c r="B516" s="40"/>
      <c r="C516" s="217" t="s">
        <v>334</v>
      </c>
      <c r="D516" s="217" t="s">
        <v>153</v>
      </c>
      <c r="E516" s="218" t="s">
        <v>1456</v>
      </c>
      <c r="F516" s="219" t="s">
        <v>792</v>
      </c>
      <c r="G516" s="220" t="s">
        <v>210</v>
      </c>
      <c r="H516" s="221">
        <v>1</v>
      </c>
      <c r="I516" s="222"/>
      <c r="J516" s="223">
        <f>ROUND(I516*H516,2)</f>
        <v>0</v>
      </c>
      <c r="K516" s="219" t="s">
        <v>1</v>
      </c>
      <c r="L516" s="45"/>
      <c r="M516" s="224" t="s">
        <v>1</v>
      </c>
      <c r="N516" s="225" t="s">
        <v>38</v>
      </c>
      <c r="O516" s="92"/>
      <c r="P516" s="226">
        <f>O516*H516</f>
        <v>0</v>
      </c>
      <c r="Q516" s="226">
        <v>0</v>
      </c>
      <c r="R516" s="226">
        <f>Q516*H516</f>
        <v>0</v>
      </c>
      <c r="S516" s="226">
        <v>0</v>
      </c>
      <c r="T516" s="227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28" t="s">
        <v>157</v>
      </c>
      <c r="AT516" s="228" t="s">
        <v>153</v>
      </c>
      <c r="AU516" s="228" t="s">
        <v>81</v>
      </c>
      <c r="AY516" s="18" t="s">
        <v>152</v>
      </c>
      <c r="BE516" s="229">
        <f>IF(N516="základní",J516,0)</f>
        <v>0</v>
      </c>
      <c r="BF516" s="229">
        <f>IF(N516="snížená",J516,0)</f>
        <v>0</v>
      </c>
      <c r="BG516" s="229">
        <f>IF(N516="zákl. přenesená",J516,0)</f>
        <v>0</v>
      </c>
      <c r="BH516" s="229">
        <f>IF(N516="sníž. přenesená",J516,0)</f>
        <v>0</v>
      </c>
      <c r="BI516" s="229">
        <f>IF(N516="nulová",J516,0)</f>
        <v>0</v>
      </c>
      <c r="BJ516" s="18" t="s">
        <v>81</v>
      </c>
      <c r="BK516" s="229">
        <f>ROUND(I516*H516,2)</f>
        <v>0</v>
      </c>
      <c r="BL516" s="18" t="s">
        <v>157</v>
      </c>
      <c r="BM516" s="228" t="s">
        <v>194</v>
      </c>
    </row>
    <row r="517" s="2" customFormat="1" ht="14.4" customHeight="1">
      <c r="A517" s="39"/>
      <c r="B517" s="40"/>
      <c r="C517" s="217" t="s">
        <v>682</v>
      </c>
      <c r="D517" s="217" t="s">
        <v>153</v>
      </c>
      <c r="E517" s="218" t="s">
        <v>1457</v>
      </c>
      <c r="F517" s="219" t="s">
        <v>1458</v>
      </c>
      <c r="G517" s="220" t="s">
        <v>185</v>
      </c>
      <c r="H517" s="221">
        <v>19</v>
      </c>
      <c r="I517" s="222"/>
      <c r="J517" s="223">
        <f>ROUND(I517*H517,2)</f>
        <v>0</v>
      </c>
      <c r="K517" s="219" t="s">
        <v>1</v>
      </c>
      <c r="L517" s="45"/>
      <c r="M517" s="224" t="s">
        <v>1</v>
      </c>
      <c r="N517" s="225" t="s">
        <v>38</v>
      </c>
      <c r="O517" s="92"/>
      <c r="P517" s="226">
        <f>O517*H517</f>
        <v>0</v>
      </c>
      <c r="Q517" s="226">
        <v>0</v>
      </c>
      <c r="R517" s="226">
        <f>Q517*H517</f>
        <v>0</v>
      </c>
      <c r="S517" s="226">
        <v>0</v>
      </c>
      <c r="T517" s="227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28" t="s">
        <v>157</v>
      </c>
      <c r="AT517" s="228" t="s">
        <v>153</v>
      </c>
      <c r="AU517" s="228" t="s">
        <v>81</v>
      </c>
      <c r="AY517" s="18" t="s">
        <v>152</v>
      </c>
      <c r="BE517" s="229">
        <f>IF(N517="základní",J517,0)</f>
        <v>0</v>
      </c>
      <c r="BF517" s="229">
        <f>IF(N517="snížená",J517,0)</f>
        <v>0</v>
      </c>
      <c r="BG517" s="229">
        <f>IF(N517="zákl. přenesená",J517,0)</f>
        <v>0</v>
      </c>
      <c r="BH517" s="229">
        <f>IF(N517="sníž. přenesená",J517,0)</f>
        <v>0</v>
      </c>
      <c r="BI517" s="229">
        <f>IF(N517="nulová",J517,0)</f>
        <v>0</v>
      </c>
      <c r="BJ517" s="18" t="s">
        <v>81</v>
      </c>
      <c r="BK517" s="229">
        <f>ROUND(I517*H517,2)</f>
        <v>0</v>
      </c>
      <c r="BL517" s="18" t="s">
        <v>157</v>
      </c>
      <c r="BM517" s="228" t="s">
        <v>203</v>
      </c>
    </row>
    <row r="518" s="2" customFormat="1" ht="24.15" customHeight="1">
      <c r="A518" s="39"/>
      <c r="B518" s="40"/>
      <c r="C518" s="217" t="s">
        <v>686</v>
      </c>
      <c r="D518" s="217" t="s">
        <v>153</v>
      </c>
      <c r="E518" s="218" t="s">
        <v>1161</v>
      </c>
      <c r="F518" s="219" t="s">
        <v>1459</v>
      </c>
      <c r="G518" s="220" t="s">
        <v>539</v>
      </c>
      <c r="H518" s="263"/>
      <c r="I518" s="222"/>
      <c r="J518" s="223">
        <f>ROUND(I518*H518,2)</f>
        <v>0</v>
      </c>
      <c r="K518" s="219" t="s">
        <v>160</v>
      </c>
      <c r="L518" s="45"/>
      <c r="M518" s="224" t="s">
        <v>1</v>
      </c>
      <c r="N518" s="225" t="s">
        <v>38</v>
      </c>
      <c r="O518" s="92"/>
      <c r="P518" s="226">
        <f>O518*H518</f>
        <v>0</v>
      </c>
      <c r="Q518" s="226">
        <v>0</v>
      </c>
      <c r="R518" s="226">
        <f>Q518*H518</f>
        <v>0</v>
      </c>
      <c r="S518" s="226">
        <v>0</v>
      </c>
      <c r="T518" s="227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28" t="s">
        <v>157</v>
      </c>
      <c r="AT518" s="228" t="s">
        <v>153</v>
      </c>
      <c r="AU518" s="228" t="s">
        <v>81</v>
      </c>
      <c r="AY518" s="18" t="s">
        <v>152</v>
      </c>
      <c r="BE518" s="229">
        <f>IF(N518="základní",J518,0)</f>
        <v>0</v>
      </c>
      <c r="BF518" s="229">
        <f>IF(N518="snížená",J518,0)</f>
        <v>0</v>
      </c>
      <c r="BG518" s="229">
        <f>IF(N518="zákl. přenesená",J518,0)</f>
        <v>0</v>
      </c>
      <c r="BH518" s="229">
        <f>IF(N518="sníž. přenesená",J518,0)</f>
        <v>0</v>
      </c>
      <c r="BI518" s="229">
        <f>IF(N518="nulová",J518,0)</f>
        <v>0</v>
      </c>
      <c r="BJ518" s="18" t="s">
        <v>81</v>
      </c>
      <c r="BK518" s="229">
        <f>ROUND(I518*H518,2)</f>
        <v>0</v>
      </c>
      <c r="BL518" s="18" t="s">
        <v>157</v>
      </c>
      <c r="BM518" s="228" t="s">
        <v>428</v>
      </c>
    </row>
    <row r="519" s="12" customFormat="1" ht="25.92" customHeight="1">
      <c r="A519" s="12"/>
      <c r="B519" s="203"/>
      <c r="C519" s="204"/>
      <c r="D519" s="205" t="s">
        <v>72</v>
      </c>
      <c r="E519" s="206" t="s">
        <v>767</v>
      </c>
      <c r="F519" s="206" t="s">
        <v>1460</v>
      </c>
      <c r="G519" s="204"/>
      <c r="H519" s="204"/>
      <c r="I519" s="207"/>
      <c r="J519" s="208">
        <f>BK519</f>
        <v>0</v>
      </c>
      <c r="K519" s="204"/>
      <c r="L519" s="209"/>
      <c r="M519" s="210"/>
      <c r="N519" s="211"/>
      <c r="O519" s="211"/>
      <c r="P519" s="212">
        <f>SUM(P520:P541)</f>
        <v>0</v>
      </c>
      <c r="Q519" s="211"/>
      <c r="R519" s="212">
        <f>SUM(R520:R541)</f>
        <v>0</v>
      </c>
      <c r="S519" s="211"/>
      <c r="T519" s="213">
        <f>SUM(T520:T541)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14" t="s">
        <v>81</v>
      </c>
      <c r="AT519" s="215" t="s">
        <v>72</v>
      </c>
      <c r="AU519" s="215" t="s">
        <v>73</v>
      </c>
      <c r="AY519" s="214" t="s">
        <v>152</v>
      </c>
      <c r="BK519" s="216">
        <f>SUM(BK520:BK541)</f>
        <v>0</v>
      </c>
    </row>
    <row r="520" s="2" customFormat="1" ht="24.15" customHeight="1">
      <c r="A520" s="39"/>
      <c r="B520" s="40"/>
      <c r="C520" s="217" t="s">
        <v>690</v>
      </c>
      <c r="D520" s="217" t="s">
        <v>153</v>
      </c>
      <c r="E520" s="218" t="s">
        <v>1461</v>
      </c>
      <c r="F520" s="219" t="s">
        <v>1462</v>
      </c>
      <c r="G520" s="220" t="s">
        <v>185</v>
      </c>
      <c r="H520" s="221">
        <v>54</v>
      </c>
      <c r="I520" s="222"/>
      <c r="J520" s="223">
        <f>ROUND(I520*H520,2)</f>
        <v>0</v>
      </c>
      <c r="K520" s="219" t="s">
        <v>1</v>
      </c>
      <c r="L520" s="45"/>
      <c r="M520" s="224" t="s">
        <v>1</v>
      </c>
      <c r="N520" s="225" t="s">
        <v>38</v>
      </c>
      <c r="O520" s="92"/>
      <c r="P520" s="226">
        <f>O520*H520</f>
        <v>0</v>
      </c>
      <c r="Q520" s="226">
        <v>0</v>
      </c>
      <c r="R520" s="226">
        <f>Q520*H520</f>
        <v>0</v>
      </c>
      <c r="S520" s="226">
        <v>0</v>
      </c>
      <c r="T520" s="227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28" t="s">
        <v>157</v>
      </c>
      <c r="AT520" s="228" t="s">
        <v>153</v>
      </c>
      <c r="AU520" s="228" t="s">
        <v>81</v>
      </c>
      <c r="AY520" s="18" t="s">
        <v>152</v>
      </c>
      <c r="BE520" s="229">
        <f>IF(N520="základní",J520,0)</f>
        <v>0</v>
      </c>
      <c r="BF520" s="229">
        <f>IF(N520="snížená",J520,0)</f>
        <v>0</v>
      </c>
      <c r="BG520" s="229">
        <f>IF(N520="zákl. přenesená",J520,0)</f>
        <v>0</v>
      </c>
      <c r="BH520" s="229">
        <f>IF(N520="sníž. přenesená",J520,0)</f>
        <v>0</v>
      </c>
      <c r="BI520" s="229">
        <f>IF(N520="nulová",J520,0)</f>
        <v>0</v>
      </c>
      <c r="BJ520" s="18" t="s">
        <v>81</v>
      </c>
      <c r="BK520" s="229">
        <f>ROUND(I520*H520,2)</f>
        <v>0</v>
      </c>
      <c r="BL520" s="18" t="s">
        <v>157</v>
      </c>
      <c r="BM520" s="228" t="s">
        <v>432</v>
      </c>
    </row>
    <row r="521" s="2" customFormat="1" ht="24.15" customHeight="1">
      <c r="A521" s="39"/>
      <c r="B521" s="40"/>
      <c r="C521" s="217" t="s">
        <v>694</v>
      </c>
      <c r="D521" s="217" t="s">
        <v>153</v>
      </c>
      <c r="E521" s="218" t="s">
        <v>1463</v>
      </c>
      <c r="F521" s="219" t="s">
        <v>1464</v>
      </c>
      <c r="G521" s="220" t="s">
        <v>185</v>
      </c>
      <c r="H521" s="221">
        <v>3</v>
      </c>
      <c r="I521" s="222"/>
      <c r="J521" s="223">
        <f>ROUND(I521*H521,2)</f>
        <v>0</v>
      </c>
      <c r="K521" s="219" t="s">
        <v>1</v>
      </c>
      <c r="L521" s="45"/>
      <c r="M521" s="224" t="s">
        <v>1</v>
      </c>
      <c r="N521" s="225" t="s">
        <v>38</v>
      </c>
      <c r="O521" s="92"/>
      <c r="P521" s="226">
        <f>O521*H521</f>
        <v>0</v>
      </c>
      <c r="Q521" s="226">
        <v>0</v>
      </c>
      <c r="R521" s="226">
        <f>Q521*H521</f>
        <v>0</v>
      </c>
      <c r="S521" s="226">
        <v>0</v>
      </c>
      <c r="T521" s="227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28" t="s">
        <v>157</v>
      </c>
      <c r="AT521" s="228" t="s">
        <v>153</v>
      </c>
      <c r="AU521" s="228" t="s">
        <v>81</v>
      </c>
      <c r="AY521" s="18" t="s">
        <v>152</v>
      </c>
      <c r="BE521" s="229">
        <f>IF(N521="základní",J521,0)</f>
        <v>0</v>
      </c>
      <c r="BF521" s="229">
        <f>IF(N521="snížená",J521,0)</f>
        <v>0</v>
      </c>
      <c r="BG521" s="229">
        <f>IF(N521="zákl. přenesená",J521,0)</f>
        <v>0</v>
      </c>
      <c r="BH521" s="229">
        <f>IF(N521="sníž. přenesená",J521,0)</f>
        <v>0</v>
      </c>
      <c r="BI521" s="229">
        <f>IF(N521="nulová",J521,0)</f>
        <v>0</v>
      </c>
      <c r="BJ521" s="18" t="s">
        <v>81</v>
      </c>
      <c r="BK521" s="229">
        <f>ROUND(I521*H521,2)</f>
        <v>0</v>
      </c>
      <c r="BL521" s="18" t="s">
        <v>157</v>
      </c>
      <c r="BM521" s="228" t="s">
        <v>436</v>
      </c>
    </row>
    <row r="522" s="2" customFormat="1" ht="24.15" customHeight="1">
      <c r="A522" s="39"/>
      <c r="B522" s="40"/>
      <c r="C522" s="217" t="s">
        <v>698</v>
      </c>
      <c r="D522" s="217" t="s">
        <v>153</v>
      </c>
      <c r="E522" s="218" t="s">
        <v>1465</v>
      </c>
      <c r="F522" s="219" t="s">
        <v>1466</v>
      </c>
      <c r="G522" s="220" t="s">
        <v>185</v>
      </c>
      <c r="H522" s="221">
        <v>1</v>
      </c>
      <c r="I522" s="222"/>
      <c r="J522" s="223">
        <f>ROUND(I522*H522,2)</f>
        <v>0</v>
      </c>
      <c r="K522" s="219" t="s">
        <v>1</v>
      </c>
      <c r="L522" s="45"/>
      <c r="M522" s="224" t="s">
        <v>1</v>
      </c>
      <c r="N522" s="225" t="s">
        <v>38</v>
      </c>
      <c r="O522" s="92"/>
      <c r="P522" s="226">
        <f>O522*H522</f>
        <v>0</v>
      </c>
      <c r="Q522" s="226">
        <v>0</v>
      </c>
      <c r="R522" s="226">
        <f>Q522*H522</f>
        <v>0</v>
      </c>
      <c r="S522" s="226">
        <v>0</v>
      </c>
      <c r="T522" s="227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28" t="s">
        <v>157</v>
      </c>
      <c r="AT522" s="228" t="s">
        <v>153</v>
      </c>
      <c r="AU522" s="228" t="s">
        <v>81</v>
      </c>
      <c r="AY522" s="18" t="s">
        <v>152</v>
      </c>
      <c r="BE522" s="229">
        <f>IF(N522="základní",J522,0)</f>
        <v>0</v>
      </c>
      <c r="BF522" s="229">
        <f>IF(N522="snížená",J522,0)</f>
        <v>0</v>
      </c>
      <c r="BG522" s="229">
        <f>IF(N522="zákl. přenesená",J522,0)</f>
        <v>0</v>
      </c>
      <c r="BH522" s="229">
        <f>IF(N522="sníž. přenesená",J522,0)</f>
        <v>0</v>
      </c>
      <c r="BI522" s="229">
        <f>IF(N522="nulová",J522,0)</f>
        <v>0</v>
      </c>
      <c r="BJ522" s="18" t="s">
        <v>81</v>
      </c>
      <c r="BK522" s="229">
        <f>ROUND(I522*H522,2)</f>
        <v>0</v>
      </c>
      <c r="BL522" s="18" t="s">
        <v>157</v>
      </c>
      <c r="BM522" s="228" t="s">
        <v>440</v>
      </c>
    </row>
    <row r="523" s="2" customFormat="1" ht="24.15" customHeight="1">
      <c r="A523" s="39"/>
      <c r="B523" s="40"/>
      <c r="C523" s="217" t="s">
        <v>340</v>
      </c>
      <c r="D523" s="217" t="s">
        <v>153</v>
      </c>
      <c r="E523" s="218" t="s">
        <v>1467</v>
      </c>
      <c r="F523" s="219" t="s">
        <v>1468</v>
      </c>
      <c r="G523" s="220" t="s">
        <v>185</v>
      </c>
      <c r="H523" s="221">
        <v>5</v>
      </c>
      <c r="I523" s="222"/>
      <c r="J523" s="223">
        <f>ROUND(I523*H523,2)</f>
        <v>0</v>
      </c>
      <c r="K523" s="219" t="s">
        <v>1</v>
      </c>
      <c r="L523" s="45"/>
      <c r="M523" s="224" t="s">
        <v>1</v>
      </c>
      <c r="N523" s="225" t="s">
        <v>38</v>
      </c>
      <c r="O523" s="92"/>
      <c r="P523" s="226">
        <f>O523*H523</f>
        <v>0</v>
      </c>
      <c r="Q523" s="226">
        <v>0</v>
      </c>
      <c r="R523" s="226">
        <f>Q523*H523</f>
        <v>0</v>
      </c>
      <c r="S523" s="226">
        <v>0</v>
      </c>
      <c r="T523" s="227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28" t="s">
        <v>157</v>
      </c>
      <c r="AT523" s="228" t="s">
        <v>153</v>
      </c>
      <c r="AU523" s="228" t="s">
        <v>81</v>
      </c>
      <c r="AY523" s="18" t="s">
        <v>152</v>
      </c>
      <c r="BE523" s="229">
        <f>IF(N523="základní",J523,0)</f>
        <v>0</v>
      </c>
      <c r="BF523" s="229">
        <f>IF(N523="snížená",J523,0)</f>
        <v>0</v>
      </c>
      <c r="BG523" s="229">
        <f>IF(N523="zákl. přenesená",J523,0)</f>
        <v>0</v>
      </c>
      <c r="BH523" s="229">
        <f>IF(N523="sníž. přenesená",J523,0)</f>
        <v>0</v>
      </c>
      <c r="BI523" s="229">
        <f>IF(N523="nulová",J523,0)</f>
        <v>0</v>
      </c>
      <c r="BJ523" s="18" t="s">
        <v>81</v>
      </c>
      <c r="BK523" s="229">
        <f>ROUND(I523*H523,2)</f>
        <v>0</v>
      </c>
      <c r="BL523" s="18" t="s">
        <v>157</v>
      </c>
      <c r="BM523" s="228" t="s">
        <v>444</v>
      </c>
    </row>
    <row r="524" s="2" customFormat="1" ht="24.15" customHeight="1">
      <c r="A524" s="39"/>
      <c r="B524" s="40"/>
      <c r="C524" s="217" t="s">
        <v>705</v>
      </c>
      <c r="D524" s="217" t="s">
        <v>153</v>
      </c>
      <c r="E524" s="218" t="s">
        <v>1469</v>
      </c>
      <c r="F524" s="219" t="s">
        <v>1470</v>
      </c>
      <c r="G524" s="220" t="s">
        <v>185</v>
      </c>
      <c r="H524" s="221">
        <v>6</v>
      </c>
      <c r="I524" s="222"/>
      <c r="J524" s="223">
        <f>ROUND(I524*H524,2)</f>
        <v>0</v>
      </c>
      <c r="K524" s="219" t="s">
        <v>1</v>
      </c>
      <c r="L524" s="45"/>
      <c r="M524" s="224" t="s">
        <v>1</v>
      </c>
      <c r="N524" s="225" t="s">
        <v>38</v>
      </c>
      <c r="O524" s="92"/>
      <c r="P524" s="226">
        <f>O524*H524</f>
        <v>0</v>
      </c>
      <c r="Q524" s="226">
        <v>0</v>
      </c>
      <c r="R524" s="226">
        <f>Q524*H524</f>
        <v>0</v>
      </c>
      <c r="S524" s="226">
        <v>0</v>
      </c>
      <c r="T524" s="227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28" t="s">
        <v>157</v>
      </c>
      <c r="AT524" s="228" t="s">
        <v>153</v>
      </c>
      <c r="AU524" s="228" t="s">
        <v>81</v>
      </c>
      <c r="AY524" s="18" t="s">
        <v>152</v>
      </c>
      <c r="BE524" s="229">
        <f>IF(N524="základní",J524,0)</f>
        <v>0</v>
      </c>
      <c r="BF524" s="229">
        <f>IF(N524="snížená",J524,0)</f>
        <v>0</v>
      </c>
      <c r="BG524" s="229">
        <f>IF(N524="zákl. přenesená",J524,0)</f>
        <v>0</v>
      </c>
      <c r="BH524" s="229">
        <f>IF(N524="sníž. přenesená",J524,0)</f>
        <v>0</v>
      </c>
      <c r="BI524" s="229">
        <f>IF(N524="nulová",J524,0)</f>
        <v>0</v>
      </c>
      <c r="BJ524" s="18" t="s">
        <v>81</v>
      </c>
      <c r="BK524" s="229">
        <f>ROUND(I524*H524,2)</f>
        <v>0</v>
      </c>
      <c r="BL524" s="18" t="s">
        <v>157</v>
      </c>
      <c r="BM524" s="228" t="s">
        <v>448</v>
      </c>
    </row>
    <row r="525" s="2" customFormat="1" ht="24.15" customHeight="1">
      <c r="A525" s="39"/>
      <c r="B525" s="40"/>
      <c r="C525" s="217" t="s">
        <v>709</v>
      </c>
      <c r="D525" s="217" t="s">
        <v>153</v>
      </c>
      <c r="E525" s="218" t="s">
        <v>1471</v>
      </c>
      <c r="F525" s="219" t="s">
        <v>1462</v>
      </c>
      <c r="G525" s="220" t="s">
        <v>185</v>
      </c>
      <c r="H525" s="221">
        <v>6</v>
      </c>
      <c r="I525" s="222"/>
      <c r="J525" s="223">
        <f>ROUND(I525*H525,2)</f>
        <v>0</v>
      </c>
      <c r="K525" s="219" t="s">
        <v>1</v>
      </c>
      <c r="L525" s="45"/>
      <c r="M525" s="224" t="s">
        <v>1</v>
      </c>
      <c r="N525" s="225" t="s">
        <v>38</v>
      </c>
      <c r="O525" s="92"/>
      <c r="P525" s="226">
        <f>O525*H525</f>
        <v>0</v>
      </c>
      <c r="Q525" s="226">
        <v>0</v>
      </c>
      <c r="R525" s="226">
        <f>Q525*H525</f>
        <v>0</v>
      </c>
      <c r="S525" s="226">
        <v>0</v>
      </c>
      <c r="T525" s="227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8" t="s">
        <v>157</v>
      </c>
      <c r="AT525" s="228" t="s">
        <v>153</v>
      </c>
      <c r="AU525" s="228" t="s">
        <v>81</v>
      </c>
      <c r="AY525" s="18" t="s">
        <v>152</v>
      </c>
      <c r="BE525" s="229">
        <f>IF(N525="základní",J525,0)</f>
        <v>0</v>
      </c>
      <c r="BF525" s="229">
        <f>IF(N525="snížená",J525,0)</f>
        <v>0</v>
      </c>
      <c r="BG525" s="229">
        <f>IF(N525="zákl. přenesená",J525,0)</f>
        <v>0</v>
      </c>
      <c r="BH525" s="229">
        <f>IF(N525="sníž. přenesená",J525,0)</f>
        <v>0</v>
      </c>
      <c r="BI525" s="229">
        <f>IF(N525="nulová",J525,0)</f>
        <v>0</v>
      </c>
      <c r="BJ525" s="18" t="s">
        <v>81</v>
      </c>
      <c r="BK525" s="229">
        <f>ROUND(I525*H525,2)</f>
        <v>0</v>
      </c>
      <c r="BL525" s="18" t="s">
        <v>157</v>
      </c>
      <c r="BM525" s="228" t="s">
        <v>452</v>
      </c>
    </row>
    <row r="526" s="2" customFormat="1" ht="24.15" customHeight="1">
      <c r="A526" s="39"/>
      <c r="B526" s="40"/>
      <c r="C526" s="217" t="s">
        <v>715</v>
      </c>
      <c r="D526" s="217" t="s">
        <v>153</v>
      </c>
      <c r="E526" s="218" t="s">
        <v>1472</v>
      </c>
      <c r="F526" s="219" t="s">
        <v>1468</v>
      </c>
      <c r="G526" s="220" t="s">
        <v>185</v>
      </c>
      <c r="H526" s="221">
        <v>1</v>
      </c>
      <c r="I526" s="222"/>
      <c r="J526" s="223">
        <f>ROUND(I526*H526,2)</f>
        <v>0</v>
      </c>
      <c r="K526" s="219" t="s">
        <v>1</v>
      </c>
      <c r="L526" s="45"/>
      <c r="M526" s="224" t="s">
        <v>1</v>
      </c>
      <c r="N526" s="225" t="s">
        <v>38</v>
      </c>
      <c r="O526" s="92"/>
      <c r="P526" s="226">
        <f>O526*H526</f>
        <v>0</v>
      </c>
      <c r="Q526" s="226">
        <v>0</v>
      </c>
      <c r="R526" s="226">
        <f>Q526*H526</f>
        <v>0</v>
      </c>
      <c r="S526" s="226">
        <v>0</v>
      </c>
      <c r="T526" s="227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28" t="s">
        <v>157</v>
      </c>
      <c r="AT526" s="228" t="s">
        <v>153</v>
      </c>
      <c r="AU526" s="228" t="s">
        <v>81</v>
      </c>
      <c r="AY526" s="18" t="s">
        <v>152</v>
      </c>
      <c r="BE526" s="229">
        <f>IF(N526="základní",J526,0)</f>
        <v>0</v>
      </c>
      <c r="BF526" s="229">
        <f>IF(N526="snížená",J526,0)</f>
        <v>0</v>
      </c>
      <c r="BG526" s="229">
        <f>IF(N526="zákl. přenesená",J526,0)</f>
        <v>0</v>
      </c>
      <c r="BH526" s="229">
        <f>IF(N526="sníž. přenesená",J526,0)</f>
        <v>0</v>
      </c>
      <c r="BI526" s="229">
        <f>IF(N526="nulová",J526,0)</f>
        <v>0</v>
      </c>
      <c r="BJ526" s="18" t="s">
        <v>81</v>
      </c>
      <c r="BK526" s="229">
        <f>ROUND(I526*H526,2)</f>
        <v>0</v>
      </c>
      <c r="BL526" s="18" t="s">
        <v>157</v>
      </c>
      <c r="BM526" s="228" t="s">
        <v>456</v>
      </c>
    </row>
    <row r="527" s="2" customFormat="1" ht="24.15" customHeight="1">
      <c r="A527" s="39"/>
      <c r="B527" s="40"/>
      <c r="C527" s="217" t="s">
        <v>719</v>
      </c>
      <c r="D527" s="217" t="s">
        <v>153</v>
      </c>
      <c r="E527" s="218" t="s">
        <v>1473</v>
      </c>
      <c r="F527" s="219" t="s">
        <v>1474</v>
      </c>
      <c r="G527" s="220" t="s">
        <v>185</v>
      </c>
      <c r="H527" s="221">
        <v>12</v>
      </c>
      <c r="I527" s="222"/>
      <c r="J527" s="223">
        <f>ROUND(I527*H527,2)</f>
        <v>0</v>
      </c>
      <c r="K527" s="219" t="s">
        <v>1</v>
      </c>
      <c r="L527" s="45"/>
      <c r="M527" s="224" t="s">
        <v>1</v>
      </c>
      <c r="N527" s="225" t="s">
        <v>38</v>
      </c>
      <c r="O527" s="92"/>
      <c r="P527" s="226">
        <f>O527*H527</f>
        <v>0</v>
      </c>
      <c r="Q527" s="226">
        <v>0</v>
      </c>
      <c r="R527" s="226">
        <f>Q527*H527</f>
        <v>0</v>
      </c>
      <c r="S527" s="226">
        <v>0</v>
      </c>
      <c r="T527" s="227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28" t="s">
        <v>157</v>
      </c>
      <c r="AT527" s="228" t="s">
        <v>153</v>
      </c>
      <c r="AU527" s="228" t="s">
        <v>81</v>
      </c>
      <c r="AY527" s="18" t="s">
        <v>152</v>
      </c>
      <c r="BE527" s="229">
        <f>IF(N527="základní",J527,0)</f>
        <v>0</v>
      </c>
      <c r="BF527" s="229">
        <f>IF(N527="snížená",J527,0)</f>
        <v>0</v>
      </c>
      <c r="BG527" s="229">
        <f>IF(N527="zákl. přenesená",J527,0)</f>
        <v>0</v>
      </c>
      <c r="BH527" s="229">
        <f>IF(N527="sníž. přenesená",J527,0)</f>
        <v>0</v>
      </c>
      <c r="BI527" s="229">
        <f>IF(N527="nulová",J527,0)</f>
        <v>0</v>
      </c>
      <c r="BJ527" s="18" t="s">
        <v>81</v>
      </c>
      <c r="BK527" s="229">
        <f>ROUND(I527*H527,2)</f>
        <v>0</v>
      </c>
      <c r="BL527" s="18" t="s">
        <v>157</v>
      </c>
      <c r="BM527" s="228" t="s">
        <v>1475</v>
      </c>
    </row>
    <row r="528" s="2" customFormat="1" ht="24.15" customHeight="1">
      <c r="A528" s="39"/>
      <c r="B528" s="40"/>
      <c r="C528" s="217" t="s">
        <v>723</v>
      </c>
      <c r="D528" s="217" t="s">
        <v>153</v>
      </c>
      <c r="E528" s="218" t="s">
        <v>1476</v>
      </c>
      <c r="F528" s="219" t="s">
        <v>1468</v>
      </c>
      <c r="G528" s="220" t="s">
        <v>185</v>
      </c>
      <c r="H528" s="221">
        <v>3</v>
      </c>
      <c r="I528" s="222"/>
      <c r="J528" s="223">
        <f>ROUND(I528*H528,2)</f>
        <v>0</v>
      </c>
      <c r="K528" s="219" t="s">
        <v>1</v>
      </c>
      <c r="L528" s="45"/>
      <c r="M528" s="224" t="s">
        <v>1</v>
      </c>
      <c r="N528" s="225" t="s">
        <v>38</v>
      </c>
      <c r="O528" s="92"/>
      <c r="P528" s="226">
        <f>O528*H528</f>
        <v>0</v>
      </c>
      <c r="Q528" s="226">
        <v>0</v>
      </c>
      <c r="R528" s="226">
        <f>Q528*H528</f>
        <v>0</v>
      </c>
      <c r="S528" s="226">
        <v>0</v>
      </c>
      <c r="T528" s="227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28" t="s">
        <v>157</v>
      </c>
      <c r="AT528" s="228" t="s">
        <v>153</v>
      </c>
      <c r="AU528" s="228" t="s">
        <v>81</v>
      </c>
      <c r="AY528" s="18" t="s">
        <v>152</v>
      </c>
      <c r="BE528" s="229">
        <f>IF(N528="základní",J528,0)</f>
        <v>0</v>
      </c>
      <c r="BF528" s="229">
        <f>IF(N528="snížená",J528,0)</f>
        <v>0</v>
      </c>
      <c r="BG528" s="229">
        <f>IF(N528="zákl. přenesená",J528,0)</f>
        <v>0</v>
      </c>
      <c r="BH528" s="229">
        <f>IF(N528="sníž. přenesená",J528,0)</f>
        <v>0</v>
      </c>
      <c r="BI528" s="229">
        <f>IF(N528="nulová",J528,0)</f>
        <v>0</v>
      </c>
      <c r="BJ528" s="18" t="s">
        <v>81</v>
      </c>
      <c r="BK528" s="229">
        <f>ROUND(I528*H528,2)</f>
        <v>0</v>
      </c>
      <c r="BL528" s="18" t="s">
        <v>157</v>
      </c>
      <c r="BM528" s="228" t="s">
        <v>459</v>
      </c>
    </row>
    <row r="529" s="2" customFormat="1" ht="24.15" customHeight="1">
      <c r="A529" s="39"/>
      <c r="B529" s="40"/>
      <c r="C529" s="217" t="s">
        <v>727</v>
      </c>
      <c r="D529" s="217" t="s">
        <v>153</v>
      </c>
      <c r="E529" s="218" t="s">
        <v>1477</v>
      </c>
      <c r="F529" s="219" t="s">
        <v>1478</v>
      </c>
      <c r="G529" s="220" t="s">
        <v>185</v>
      </c>
      <c r="H529" s="221">
        <v>2</v>
      </c>
      <c r="I529" s="222"/>
      <c r="J529" s="223">
        <f>ROUND(I529*H529,2)</f>
        <v>0</v>
      </c>
      <c r="K529" s="219" t="s">
        <v>1</v>
      </c>
      <c r="L529" s="45"/>
      <c r="M529" s="224" t="s">
        <v>1</v>
      </c>
      <c r="N529" s="225" t="s">
        <v>38</v>
      </c>
      <c r="O529" s="92"/>
      <c r="P529" s="226">
        <f>O529*H529</f>
        <v>0</v>
      </c>
      <c r="Q529" s="226">
        <v>0</v>
      </c>
      <c r="R529" s="226">
        <f>Q529*H529</f>
        <v>0</v>
      </c>
      <c r="S529" s="226">
        <v>0</v>
      </c>
      <c r="T529" s="227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28" t="s">
        <v>157</v>
      </c>
      <c r="AT529" s="228" t="s">
        <v>153</v>
      </c>
      <c r="AU529" s="228" t="s">
        <v>81</v>
      </c>
      <c r="AY529" s="18" t="s">
        <v>152</v>
      </c>
      <c r="BE529" s="229">
        <f>IF(N529="základní",J529,0)</f>
        <v>0</v>
      </c>
      <c r="BF529" s="229">
        <f>IF(N529="snížená",J529,0)</f>
        <v>0</v>
      </c>
      <c r="BG529" s="229">
        <f>IF(N529="zákl. přenesená",J529,0)</f>
        <v>0</v>
      </c>
      <c r="BH529" s="229">
        <f>IF(N529="sníž. přenesená",J529,0)</f>
        <v>0</v>
      </c>
      <c r="BI529" s="229">
        <f>IF(N529="nulová",J529,0)</f>
        <v>0</v>
      </c>
      <c r="BJ529" s="18" t="s">
        <v>81</v>
      </c>
      <c r="BK529" s="229">
        <f>ROUND(I529*H529,2)</f>
        <v>0</v>
      </c>
      <c r="BL529" s="18" t="s">
        <v>157</v>
      </c>
      <c r="BM529" s="228" t="s">
        <v>463</v>
      </c>
    </row>
    <row r="530" s="2" customFormat="1" ht="24.15" customHeight="1">
      <c r="A530" s="39"/>
      <c r="B530" s="40"/>
      <c r="C530" s="217" t="s">
        <v>731</v>
      </c>
      <c r="D530" s="217" t="s">
        <v>153</v>
      </c>
      <c r="E530" s="218" t="s">
        <v>1479</v>
      </c>
      <c r="F530" s="219" t="s">
        <v>1480</v>
      </c>
      <c r="G530" s="220" t="s">
        <v>185</v>
      </c>
      <c r="H530" s="221">
        <v>1</v>
      </c>
      <c r="I530" s="222"/>
      <c r="J530" s="223">
        <f>ROUND(I530*H530,2)</f>
        <v>0</v>
      </c>
      <c r="K530" s="219" t="s">
        <v>1</v>
      </c>
      <c r="L530" s="45"/>
      <c r="M530" s="224" t="s">
        <v>1</v>
      </c>
      <c r="N530" s="225" t="s">
        <v>38</v>
      </c>
      <c r="O530" s="92"/>
      <c r="P530" s="226">
        <f>O530*H530</f>
        <v>0</v>
      </c>
      <c r="Q530" s="226">
        <v>0</v>
      </c>
      <c r="R530" s="226">
        <f>Q530*H530</f>
        <v>0</v>
      </c>
      <c r="S530" s="226">
        <v>0</v>
      </c>
      <c r="T530" s="227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28" t="s">
        <v>157</v>
      </c>
      <c r="AT530" s="228" t="s">
        <v>153</v>
      </c>
      <c r="AU530" s="228" t="s">
        <v>81</v>
      </c>
      <c r="AY530" s="18" t="s">
        <v>152</v>
      </c>
      <c r="BE530" s="229">
        <f>IF(N530="základní",J530,0)</f>
        <v>0</v>
      </c>
      <c r="BF530" s="229">
        <f>IF(N530="snížená",J530,0)</f>
        <v>0</v>
      </c>
      <c r="BG530" s="229">
        <f>IF(N530="zákl. přenesená",J530,0)</f>
        <v>0</v>
      </c>
      <c r="BH530" s="229">
        <f>IF(N530="sníž. přenesená",J530,0)</f>
        <v>0</v>
      </c>
      <c r="BI530" s="229">
        <f>IF(N530="nulová",J530,0)</f>
        <v>0</v>
      </c>
      <c r="BJ530" s="18" t="s">
        <v>81</v>
      </c>
      <c r="BK530" s="229">
        <f>ROUND(I530*H530,2)</f>
        <v>0</v>
      </c>
      <c r="BL530" s="18" t="s">
        <v>157</v>
      </c>
      <c r="BM530" s="228" t="s">
        <v>467</v>
      </c>
    </row>
    <row r="531" s="2" customFormat="1" ht="14.4" customHeight="1">
      <c r="A531" s="39"/>
      <c r="B531" s="40"/>
      <c r="C531" s="217" t="s">
        <v>347</v>
      </c>
      <c r="D531" s="217" t="s">
        <v>153</v>
      </c>
      <c r="E531" s="218" t="s">
        <v>1481</v>
      </c>
      <c r="F531" s="219" t="s">
        <v>1482</v>
      </c>
      <c r="G531" s="220" t="s">
        <v>185</v>
      </c>
      <c r="H531" s="221">
        <v>60</v>
      </c>
      <c r="I531" s="222"/>
      <c r="J531" s="223">
        <f>ROUND(I531*H531,2)</f>
        <v>0</v>
      </c>
      <c r="K531" s="219" t="s">
        <v>1</v>
      </c>
      <c r="L531" s="45"/>
      <c r="M531" s="224" t="s">
        <v>1</v>
      </c>
      <c r="N531" s="225" t="s">
        <v>38</v>
      </c>
      <c r="O531" s="92"/>
      <c r="P531" s="226">
        <f>O531*H531</f>
        <v>0</v>
      </c>
      <c r="Q531" s="226">
        <v>0</v>
      </c>
      <c r="R531" s="226">
        <f>Q531*H531</f>
        <v>0</v>
      </c>
      <c r="S531" s="226">
        <v>0</v>
      </c>
      <c r="T531" s="227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28" t="s">
        <v>157</v>
      </c>
      <c r="AT531" s="228" t="s">
        <v>153</v>
      </c>
      <c r="AU531" s="228" t="s">
        <v>81</v>
      </c>
      <c r="AY531" s="18" t="s">
        <v>152</v>
      </c>
      <c r="BE531" s="229">
        <f>IF(N531="základní",J531,0)</f>
        <v>0</v>
      </c>
      <c r="BF531" s="229">
        <f>IF(N531="snížená",J531,0)</f>
        <v>0</v>
      </c>
      <c r="BG531" s="229">
        <f>IF(N531="zákl. přenesená",J531,0)</f>
        <v>0</v>
      </c>
      <c r="BH531" s="229">
        <f>IF(N531="sníž. přenesená",J531,0)</f>
        <v>0</v>
      </c>
      <c r="BI531" s="229">
        <f>IF(N531="nulová",J531,0)</f>
        <v>0</v>
      </c>
      <c r="BJ531" s="18" t="s">
        <v>81</v>
      </c>
      <c r="BK531" s="229">
        <f>ROUND(I531*H531,2)</f>
        <v>0</v>
      </c>
      <c r="BL531" s="18" t="s">
        <v>157</v>
      </c>
      <c r="BM531" s="228" t="s">
        <v>471</v>
      </c>
    </row>
    <row r="532" s="2" customFormat="1" ht="14.4" customHeight="1">
      <c r="A532" s="39"/>
      <c r="B532" s="40"/>
      <c r="C532" s="217" t="s">
        <v>738</v>
      </c>
      <c r="D532" s="217" t="s">
        <v>153</v>
      </c>
      <c r="E532" s="218" t="s">
        <v>1483</v>
      </c>
      <c r="F532" s="219" t="s">
        <v>1484</v>
      </c>
      <c r="G532" s="220" t="s">
        <v>185</v>
      </c>
      <c r="H532" s="221">
        <v>3</v>
      </c>
      <c r="I532" s="222"/>
      <c r="J532" s="223">
        <f>ROUND(I532*H532,2)</f>
        <v>0</v>
      </c>
      <c r="K532" s="219" t="s">
        <v>1</v>
      </c>
      <c r="L532" s="45"/>
      <c r="M532" s="224" t="s">
        <v>1</v>
      </c>
      <c r="N532" s="225" t="s">
        <v>38</v>
      </c>
      <c r="O532" s="92"/>
      <c r="P532" s="226">
        <f>O532*H532</f>
        <v>0</v>
      </c>
      <c r="Q532" s="226">
        <v>0</v>
      </c>
      <c r="R532" s="226">
        <f>Q532*H532</f>
        <v>0</v>
      </c>
      <c r="S532" s="226">
        <v>0</v>
      </c>
      <c r="T532" s="227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28" t="s">
        <v>157</v>
      </c>
      <c r="AT532" s="228" t="s">
        <v>153</v>
      </c>
      <c r="AU532" s="228" t="s">
        <v>81</v>
      </c>
      <c r="AY532" s="18" t="s">
        <v>152</v>
      </c>
      <c r="BE532" s="229">
        <f>IF(N532="základní",J532,0)</f>
        <v>0</v>
      </c>
      <c r="BF532" s="229">
        <f>IF(N532="snížená",J532,0)</f>
        <v>0</v>
      </c>
      <c r="BG532" s="229">
        <f>IF(N532="zákl. přenesená",J532,0)</f>
        <v>0</v>
      </c>
      <c r="BH532" s="229">
        <f>IF(N532="sníž. přenesená",J532,0)</f>
        <v>0</v>
      </c>
      <c r="BI532" s="229">
        <f>IF(N532="nulová",J532,0)</f>
        <v>0</v>
      </c>
      <c r="BJ532" s="18" t="s">
        <v>81</v>
      </c>
      <c r="BK532" s="229">
        <f>ROUND(I532*H532,2)</f>
        <v>0</v>
      </c>
      <c r="BL532" s="18" t="s">
        <v>157</v>
      </c>
      <c r="BM532" s="228" t="s">
        <v>475</v>
      </c>
    </row>
    <row r="533" s="2" customFormat="1" ht="14.4" customHeight="1">
      <c r="A533" s="39"/>
      <c r="B533" s="40"/>
      <c r="C533" s="217" t="s">
        <v>351</v>
      </c>
      <c r="D533" s="217" t="s">
        <v>153</v>
      </c>
      <c r="E533" s="218" t="s">
        <v>1485</v>
      </c>
      <c r="F533" s="219" t="s">
        <v>1486</v>
      </c>
      <c r="G533" s="220" t="s">
        <v>185</v>
      </c>
      <c r="H533" s="221">
        <v>1</v>
      </c>
      <c r="I533" s="222"/>
      <c r="J533" s="223">
        <f>ROUND(I533*H533,2)</f>
        <v>0</v>
      </c>
      <c r="K533" s="219" t="s">
        <v>1</v>
      </c>
      <c r="L533" s="45"/>
      <c r="M533" s="224" t="s">
        <v>1</v>
      </c>
      <c r="N533" s="225" t="s">
        <v>38</v>
      </c>
      <c r="O533" s="92"/>
      <c r="P533" s="226">
        <f>O533*H533</f>
        <v>0</v>
      </c>
      <c r="Q533" s="226">
        <v>0</v>
      </c>
      <c r="R533" s="226">
        <f>Q533*H533</f>
        <v>0</v>
      </c>
      <c r="S533" s="226">
        <v>0</v>
      </c>
      <c r="T533" s="227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28" t="s">
        <v>157</v>
      </c>
      <c r="AT533" s="228" t="s">
        <v>153</v>
      </c>
      <c r="AU533" s="228" t="s">
        <v>81</v>
      </c>
      <c r="AY533" s="18" t="s">
        <v>152</v>
      </c>
      <c r="BE533" s="229">
        <f>IF(N533="základní",J533,0)</f>
        <v>0</v>
      </c>
      <c r="BF533" s="229">
        <f>IF(N533="snížená",J533,0)</f>
        <v>0</v>
      </c>
      <c r="BG533" s="229">
        <f>IF(N533="zákl. přenesená",J533,0)</f>
        <v>0</v>
      </c>
      <c r="BH533" s="229">
        <f>IF(N533="sníž. přenesená",J533,0)</f>
        <v>0</v>
      </c>
      <c r="BI533" s="229">
        <f>IF(N533="nulová",J533,0)</f>
        <v>0</v>
      </c>
      <c r="BJ533" s="18" t="s">
        <v>81</v>
      </c>
      <c r="BK533" s="229">
        <f>ROUND(I533*H533,2)</f>
        <v>0</v>
      </c>
      <c r="BL533" s="18" t="s">
        <v>157</v>
      </c>
      <c r="BM533" s="228" t="s">
        <v>479</v>
      </c>
    </row>
    <row r="534" s="2" customFormat="1" ht="14.4" customHeight="1">
      <c r="A534" s="39"/>
      <c r="B534" s="40"/>
      <c r="C534" s="217" t="s">
        <v>745</v>
      </c>
      <c r="D534" s="217" t="s">
        <v>153</v>
      </c>
      <c r="E534" s="218" t="s">
        <v>1487</v>
      </c>
      <c r="F534" s="219" t="s">
        <v>1488</v>
      </c>
      <c r="G534" s="220" t="s">
        <v>185</v>
      </c>
      <c r="H534" s="221">
        <v>6</v>
      </c>
      <c r="I534" s="222"/>
      <c r="J534" s="223">
        <f>ROUND(I534*H534,2)</f>
        <v>0</v>
      </c>
      <c r="K534" s="219" t="s">
        <v>1</v>
      </c>
      <c r="L534" s="45"/>
      <c r="M534" s="224" t="s">
        <v>1</v>
      </c>
      <c r="N534" s="225" t="s">
        <v>38</v>
      </c>
      <c r="O534" s="92"/>
      <c r="P534" s="226">
        <f>O534*H534</f>
        <v>0</v>
      </c>
      <c r="Q534" s="226">
        <v>0</v>
      </c>
      <c r="R534" s="226">
        <f>Q534*H534</f>
        <v>0</v>
      </c>
      <c r="S534" s="226">
        <v>0</v>
      </c>
      <c r="T534" s="227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28" t="s">
        <v>157</v>
      </c>
      <c r="AT534" s="228" t="s">
        <v>153</v>
      </c>
      <c r="AU534" s="228" t="s">
        <v>81</v>
      </c>
      <c r="AY534" s="18" t="s">
        <v>152</v>
      </c>
      <c r="BE534" s="229">
        <f>IF(N534="základní",J534,0)</f>
        <v>0</v>
      </c>
      <c r="BF534" s="229">
        <f>IF(N534="snížená",J534,0)</f>
        <v>0</v>
      </c>
      <c r="BG534" s="229">
        <f>IF(N534="zákl. přenesená",J534,0)</f>
        <v>0</v>
      </c>
      <c r="BH534" s="229">
        <f>IF(N534="sníž. přenesená",J534,0)</f>
        <v>0</v>
      </c>
      <c r="BI534" s="229">
        <f>IF(N534="nulová",J534,0)</f>
        <v>0</v>
      </c>
      <c r="BJ534" s="18" t="s">
        <v>81</v>
      </c>
      <c r="BK534" s="229">
        <f>ROUND(I534*H534,2)</f>
        <v>0</v>
      </c>
      <c r="BL534" s="18" t="s">
        <v>157</v>
      </c>
      <c r="BM534" s="228" t="s">
        <v>484</v>
      </c>
    </row>
    <row r="535" s="2" customFormat="1" ht="14.4" customHeight="1">
      <c r="A535" s="39"/>
      <c r="B535" s="40"/>
      <c r="C535" s="217" t="s">
        <v>749</v>
      </c>
      <c r="D535" s="217" t="s">
        <v>153</v>
      </c>
      <c r="E535" s="218" t="s">
        <v>1489</v>
      </c>
      <c r="F535" s="219" t="s">
        <v>1490</v>
      </c>
      <c r="G535" s="220" t="s">
        <v>185</v>
      </c>
      <c r="H535" s="221">
        <v>6</v>
      </c>
      <c r="I535" s="222"/>
      <c r="J535" s="223">
        <f>ROUND(I535*H535,2)</f>
        <v>0</v>
      </c>
      <c r="K535" s="219" t="s">
        <v>1</v>
      </c>
      <c r="L535" s="45"/>
      <c r="M535" s="224" t="s">
        <v>1</v>
      </c>
      <c r="N535" s="225" t="s">
        <v>38</v>
      </c>
      <c r="O535" s="92"/>
      <c r="P535" s="226">
        <f>O535*H535</f>
        <v>0</v>
      </c>
      <c r="Q535" s="226">
        <v>0</v>
      </c>
      <c r="R535" s="226">
        <f>Q535*H535</f>
        <v>0</v>
      </c>
      <c r="S535" s="226">
        <v>0</v>
      </c>
      <c r="T535" s="227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28" t="s">
        <v>157</v>
      </c>
      <c r="AT535" s="228" t="s">
        <v>153</v>
      </c>
      <c r="AU535" s="228" t="s">
        <v>81</v>
      </c>
      <c r="AY535" s="18" t="s">
        <v>152</v>
      </c>
      <c r="BE535" s="229">
        <f>IF(N535="základní",J535,0)</f>
        <v>0</v>
      </c>
      <c r="BF535" s="229">
        <f>IF(N535="snížená",J535,0)</f>
        <v>0</v>
      </c>
      <c r="BG535" s="229">
        <f>IF(N535="zákl. přenesená",J535,0)</f>
        <v>0</v>
      </c>
      <c r="BH535" s="229">
        <f>IF(N535="sníž. přenesená",J535,0)</f>
        <v>0</v>
      </c>
      <c r="BI535" s="229">
        <f>IF(N535="nulová",J535,0)</f>
        <v>0</v>
      </c>
      <c r="BJ535" s="18" t="s">
        <v>81</v>
      </c>
      <c r="BK535" s="229">
        <f>ROUND(I535*H535,2)</f>
        <v>0</v>
      </c>
      <c r="BL535" s="18" t="s">
        <v>157</v>
      </c>
      <c r="BM535" s="228" t="s">
        <v>490</v>
      </c>
    </row>
    <row r="536" s="2" customFormat="1" ht="14.4" customHeight="1">
      <c r="A536" s="39"/>
      <c r="B536" s="40"/>
      <c r="C536" s="217" t="s">
        <v>760</v>
      </c>
      <c r="D536" s="217" t="s">
        <v>153</v>
      </c>
      <c r="E536" s="218" t="s">
        <v>1491</v>
      </c>
      <c r="F536" s="219" t="s">
        <v>1492</v>
      </c>
      <c r="G536" s="220" t="s">
        <v>185</v>
      </c>
      <c r="H536" s="221">
        <v>16</v>
      </c>
      <c r="I536" s="222"/>
      <c r="J536" s="223">
        <f>ROUND(I536*H536,2)</f>
        <v>0</v>
      </c>
      <c r="K536" s="219" t="s">
        <v>1</v>
      </c>
      <c r="L536" s="45"/>
      <c r="M536" s="224" t="s">
        <v>1</v>
      </c>
      <c r="N536" s="225" t="s">
        <v>38</v>
      </c>
      <c r="O536" s="92"/>
      <c r="P536" s="226">
        <f>O536*H536</f>
        <v>0</v>
      </c>
      <c r="Q536" s="226">
        <v>0</v>
      </c>
      <c r="R536" s="226">
        <f>Q536*H536</f>
        <v>0</v>
      </c>
      <c r="S536" s="226">
        <v>0</v>
      </c>
      <c r="T536" s="227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28" t="s">
        <v>157</v>
      </c>
      <c r="AT536" s="228" t="s">
        <v>153</v>
      </c>
      <c r="AU536" s="228" t="s">
        <v>81</v>
      </c>
      <c r="AY536" s="18" t="s">
        <v>152</v>
      </c>
      <c r="BE536" s="229">
        <f>IF(N536="základní",J536,0)</f>
        <v>0</v>
      </c>
      <c r="BF536" s="229">
        <f>IF(N536="snížená",J536,0)</f>
        <v>0</v>
      </c>
      <c r="BG536" s="229">
        <f>IF(N536="zákl. přenesená",J536,0)</f>
        <v>0</v>
      </c>
      <c r="BH536" s="229">
        <f>IF(N536="sníž. přenesená",J536,0)</f>
        <v>0</v>
      </c>
      <c r="BI536" s="229">
        <f>IF(N536="nulová",J536,0)</f>
        <v>0</v>
      </c>
      <c r="BJ536" s="18" t="s">
        <v>81</v>
      </c>
      <c r="BK536" s="229">
        <f>ROUND(I536*H536,2)</f>
        <v>0</v>
      </c>
      <c r="BL536" s="18" t="s">
        <v>157</v>
      </c>
      <c r="BM536" s="228" t="s">
        <v>1493</v>
      </c>
    </row>
    <row r="537" s="2" customFormat="1" ht="14.4" customHeight="1">
      <c r="A537" s="39"/>
      <c r="B537" s="40"/>
      <c r="C537" s="217" t="s">
        <v>356</v>
      </c>
      <c r="D537" s="217" t="s">
        <v>153</v>
      </c>
      <c r="E537" s="218" t="s">
        <v>1494</v>
      </c>
      <c r="F537" s="219" t="s">
        <v>1495</v>
      </c>
      <c r="G537" s="220" t="s">
        <v>185</v>
      </c>
      <c r="H537" s="221">
        <v>3</v>
      </c>
      <c r="I537" s="222"/>
      <c r="J537" s="223">
        <f>ROUND(I537*H537,2)</f>
        <v>0</v>
      </c>
      <c r="K537" s="219" t="s">
        <v>1</v>
      </c>
      <c r="L537" s="45"/>
      <c r="M537" s="224" t="s">
        <v>1</v>
      </c>
      <c r="N537" s="225" t="s">
        <v>38</v>
      </c>
      <c r="O537" s="92"/>
      <c r="P537" s="226">
        <f>O537*H537</f>
        <v>0</v>
      </c>
      <c r="Q537" s="226">
        <v>0</v>
      </c>
      <c r="R537" s="226">
        <f>Q537*H537</f>
        <v>0</v>
      </c>
      <c r="S537" s="226">
        <v>0</v>
      </c>
      <c r="T537" s="227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28" t="s">
        <v>157</v>
      </c>
      <c r="AT537" s="228" t="s">
        <v>153</v>
      </c>
      <c r="AU537" s="228" t="s">
        <v>81</v>
      </c>
      <c r="AY537" s="18" t="s">
        <v>152</v>
      </c>
      <c r="BE537" s="229">
        <f>IF(N537="základní",J537,0)</f>
        <v>0</v>
      </c>
      <c r="BF537" s="229">
        <f>IF(N537="snížená",J537,0)</f>
        <v>0</v>
      </c>
      <c r="BG537" s="229">
        <f>IF(N537="zákl. přenesená",J537,0)</f>
        <v>0</v>
      </c>
      <c r="BH537" s="229">
        <f>IF(N537="sníž. přenesená",J537,0)</f>
        <v>0</v>
      </c>
      <c r="BI537" s="229">
        <f>IF(N537="nulová",J537,0)</f>
        <v>0</v>
      </c>
      <c r="BJ537" s="18" t="s">
        <v>81</v>
      </c>
      <c r="BK537" s="229">
        <f>ROUND(I537*H537,2)</f>
        <v>0</v>
      </c>
      <c r="BL537" s="18" t="s">
        <v>157</v>
      </c>
      <c r="BM537" s="228" t="s">
        <v>1496</v>
      </c>
    </row>
    <row r="538" s="2" customFormat="1" ht="14.4" customHeight="1">
      <c r="A538" s="39"/>
      <c r="B538" s="40"/>
      <c r="C538" s="217" t="s">
        <v>769</v>
      </c>
      <c r="D538" s="217" t="s">
        <v>153</v>
      </c>
      <c r="E538" s="218" t="s">
        <v>1497</v>
      </c>
      <c r="F538" s="219" t="s">
        <v>1498</v>
      </c>
      <c r="G538" s="220" t="s">
        <v>185</v>
      </c>
      <c r="H538" s="221">
        <v>2</v>
      </c>
      <c r="I538" s="222"/>
      <c r="J538" s="223">
        <f>ROUND(I538*H538,2)</f>
        <v>0</v>
      </c>
      <c r="K538" s="219" t="s">
        <v>1</v>
      </c>
      <c r="L538" s="45"/>
      <c r="M538" s="224" t="s">
        <v>1</v>
      </c>
      <c r="N538" s="225" t="s">
        <v>38</v>
      </c>
      <c r="O538" s="92"/>
      <c r="P538" s="226">
        <f>O538*H538</f>
        <v>0</v>
      </c>
      <c r="Q538" s="226">
        <v>0</v>
      </c>
      <c r="R538" s="226">
        <f>Q538*H538</f>
        <v>0</v>
      </c>
      <c r="S538" s="226">
        <v>0</v>
      </c>
      <c r="T538" s="227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28" t="s">
        <v>157</v>
      </c>
      <c r="AT538" s="228" t="s">
        <v>153</v>
      </c>
      <c r="AU538" s="228" t="s">
        <v>81</v>
      </c>
      <c r="AY538" s="18" t="s">
        <v>152</v>
      </c>
      <c r="BE538" s="229">
        <f>IF(N538="základní",J538,0)</f>
        <v>0</v>
      </c>
      <c r="BF538" s="229">
        <f>IF(N538="snížená",J538,0)</f>
        <v>0</v>
      </c>
      <c r="BG538" s="229">
        <f>IF(N538="zákl. přenesená",J538,0)</f>
        <v>0</v>
      </c>
      <c r="BH538" s="229">
        <f>IF(N538="sníž. přenesená",J538,0)</f>
        <v>0</v>
      </c>
      <c r="BI538" s="229">
        <f>IF(N538="nulová",J538,0)</f>
        <v>0</v>
      </c>
      <c r="BJ538" s="18" t="s">
        <v>81</v>
      </c>
      <c r="BK538" s="229">
        <f>ROUND(I538*H538,2)</f>
        <v>0</v>
      </c>
      <c r="BL538" s="18" t="s">
        <v>157</v>
      </c>
      <c r="BM538" s="228" t="s">
        <v>1499</v>
      </c>
    </row>
    <row r="539" s="2" customFormat="1" ht="14.4" customHeight="1">
      <c r="A539" s="39"/>
      <c r="B539" s="40"/>
      <c r="C539" s="217" t="s">
        <v>773</v>
      </c>
      <c r="D539" s="217" t="s">
        <v>153</v>
      </c>
      <c r="E539" s="218" t="s">
        <v>1500</v>
      </c>
      <c r="F539" s="219" t="s">
        <v>1498</v>
      </c>
      <c r="G539" s="220" t="s">
        <v>185</v>
      </c>
      <c r="H539" s="221">
        <v>1</v>
      </c>
      <c r="I539" s="222"/>
      <c r="J539" s="223">
        <f>ROUND(I539*H539,2)</f>
        <v>0</v>
      </c>
      <c r="K539" s="219" t="s">
        <v>1</v>
      </c>
      <c r="L539" s="45"/>
      <c r="M539" s="224" t="s">
        <v>1</v>
      </c>
      <c r="N539" s="225" t="s">
        <v>38</v>
      </c>
      <c r="O539" s="92"/>
      <c r="P539" s="226">
        <f>O539*H539</f>
        <v>0</v>
      </c>
      <c r="Q539" s="226">
        <v>0</v>
      </c>
      <c r="R539" s="226">
        <f>Q539*H539</f>
        <v>0</v>
      </c>
      <c r="S539" s="226">
        <v>0</v>
      </c>
      <c r="T539" s="227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28" t="s">
        <v>157</v>
      </c>
      <c r="AT539" s="228" t="s">
        <v>153</v>
      </c>
      <c r="AU539" s="228" t="s">
        <v>81</v>
      </c>
      <c r="AY539" s="18" t="s">
        <v>152</v>
      </c>
      <c r="BE539" s="229">
        <f>IF(N539="základní",J539,0)</f>
        <v>0</v>
      </c>
      <c r="BF539" s="229">
        <f>IF(N539="snížená",J539,0)</f>
        <v>0</v>
      </c>
      <c r="BG539" s="229">
        <f>IF(N539="zákl. přenesená",J539,0)</f>
        <v>0</v>
      </c>
      <c r="BH539" s="229">
        <f>IF(N539="sníž. přenesená",J539,0)</f>
        <v>0</v>
      </c>
      <c r="BI539" s="229">
        <f>IF(N539="nulová",J539,0)</f>
        <v>0</v>
      </c>
      <c r="BJ539" s="18" t="s">
        <v>81</v>
      </c>
      <c r="BK539" s="229">
        <f>ROUND(I539*H539,2)</f>
        <v>0</v>
      </c>
      <c r="BL539" s="18" t="s">
        <v>157</v>
      </c>
      <c r="BM539" s="228" t="s">
        <v>1065</v>
      </c>
    </row>
    <row r="540" s="2" customFormat="1" ht="14.4" customHeight="1">
      <c r="A540" s="39"/>
      <c r="B540" s="40"/>
      <c r="C540" s="217" t="s">
        <v>777</v>
      </c>
      <c r="D540" s="217" t="s">
        <v>153</v>
      </c>
      <c r="E540" s="218" t="s">
        <v>1501</v>
      </c>
      <c r="F540" s="219" t="s">
        <v>762</v>
      </c>
      <c r="G540" s="220" t="s">
        <v>181</v>
      </c>
      <c r="H540" s="221">
        <v>196.59999999999999</v>
      </c>
      <c r="I540" s="222"/>
      <c r="J540" s="223">
        <f>ROUND(I540*H540,2)</f>
        <v>0</v>
      </c>
      <c r="K540" s="219" t="s">
        <v>1</v>
      </c>
      <c r="L540" s="45"/>
      <c r="M540" s="224" t="s">
        <v>1</v>
      </c>
      <c r="N540" s="225" t="s">
        <v>38</v>
      </c>
      <c r="O540" s="92"/>
      <c r="P540" s="226">
        <f>O540*H540</f>
        <v>0</v>
      </c>
      <c r="Q540" s="226">
        <v>0</v>
      </c>
      <c r="R540" s="226">
        <f>Q540*H540</f>
        <v>0</v>
      </c>
      <c r="S540" s="226">
        <v>0</v>
      </c>
      <c r="T540" s="227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28" t="s">
        <v>157</v>
      </c>
      <c r="AT540" s="228" t="s">
        <v>153</v>
      </c>
      <c r="AU540" s="228" t="s">
        <v>81</v>
      </c>
      <c r="AY540" s="18" t="s">
        <v>152</v>
      </c>
      <c r="BE540" s="229">
        <f>IF(N540="základní",J540,0)</f>
        <v>0</v>
      </c>
      <c r="BF540" s="229">
        <f>IF(N540="snížená",J540,0)</f>
        <v>0</v>
      </c>
      <c r="BG540" s="229">
        <f>IF(N540="zákl. přenesená",J540,0)</f>
        <v>0</v>
      </c>
      <c r="BH540" s="229">
        <f>IF(N540="sníž. přenesená",J540,0)</f>
        <v>0</v>
      </c>
      <c r="BI540" s="229">
        <f>IF(N540="nulová",J540,0)</f>
        <v>0</v>
      </c>
      <c r="BJ540" s="18" t="s">
        <v>81</v>
      </c>
      <c r="BK540" s="229">
        <f>ROUND(I540*H540,2)</f>
        <v>0</v>
      </c>
      <c r="BL540" s="18" t="s">
        <v>157</v>
      </c>
      <c r="BM540" s="228" t="s">
        <v>1066</v>
      </c>
    </row>
    <row r="541" s="2" customFormat="1" ht="24.15" customHeight="1">
      <c r="A541" s="39"/>
      <c r="B541" s="40"/>
      <c r="C541" s="217" t="s">
        <v>783</v>
      </c>
      <c r="D541" s="217" t="s">
        <v>153</v>
      </c>
      <c r="E541" s="218" t="s">
        <v>1151</v>
      </c>
      <c r="F541" s="219" t="s">
        <v>1502</v>
      </c>
      <c r="G541" s="220" t="s">
        <v>539</v>
      </c>
      <c r="H541" s="263"/>
      <c r="I541" s="222"/>
      <c r="J541" s="223">
        <f>ROUND(I541*H541,2)</f>
        <v>0</v>
      </c>
      <c r="K541" s="219" t="s">
        <v>160</v>
      </c>
      <c r="L541" s="45"/>
      <c r="M541" s="224" t="s">
        <v>1</v>
      </c>
      <c r="N541" s="225" t="s">
        <v>38</v>
      </c>
      <c r="O541" s="92"/>
      <c r="P541" s="226">
        <f>O541*H541</f>
        <v>0</v>
      </c>
      <c r="Q541" s="226">
        <v>0</v>
      </c>
      <c r="R541" s="226">
        <f>Q541*H541</f>
        <v>0</v>
      </c>
      <c r="S541" s="226">
        <v>0</v>
      </c>
      <c r="T541" s="227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28" t="s">
        <v>157</v>
      </c>
      <c r="AT541" s="228" t="s">
        <v>153</v>
      </c>
      <c r="AU541" s="228" t="s">
        <v>81</v>
      </c>
      <c r="AY541" s="18" t="s">
        <v>152</v>
      </c>
      <c r="BE541" s="229">
        <f>IF(N541="základní",J541,0)</f>
        <v>0</v>
      </c>
      <c r="BF541" s="229">
        <f>IF(N541="snížená",J541,0)</f>
        <v>0</v>
      </c>
      <c r="BG541" s="229">
        <f>IF(N541="zákl. přenesená",J541,0)</f>
        <v>0</v>
      </c>
      <c r="BH541" s="229">
        <f>IF(N541="sníž. přenesená",J541,0)</f>
        <v>0</v>
      </c>
      <c r="BI541" s="229">
        <f>IF(N541="nulová",J541,0)</f>
        <v>0</v>
      </c>
      <c r="BJ541" s="18" t="s">
        <v>81</v>
      </c>
      <c r="BK541" s="229">
        <f>ROUND(I541*H541,2)</f>
        <v>0</v>
      </c>
      <c r="BL541" s="18" t="s">
        <v>157</v>
      </c>
      <c r="BM541" s="228" t="s">
        <v>1503</v>
      </c>
    </row>
    <row r="542" s="12" customFormat="1" ht="25.92" customHeight="1">
      <c r="A542" s="12"/>
      <c r="B542" s="203"/>
      <c r="C542" s="204"/>
      <c r="D542" s="205" t="s">
        <v>72</v>
      </c>
      <c r="E542" s="206" t="s">
        <v>794</v>
      </c>
      <c r="F542" s="206" t="s">
        <v>1504</v>
      </c>
      <c r="G542" s="204"/>
      <c r="H542" s="204"/>
      <c r="I542" s="207"/>
      <c r="J542" s="208">
        <f>BK542</f>
        <v>0</v>
      </c>
      <c r="K542" s="204"/>
      <c r="L542" s="209"/>
      <c r="M542" s="210"/>
      <c r="N542" s="211"/>
      <c r="O542" s="211"/>
      <c r="P542" s="212">
        <f>SUM(P543:P545)</f>
        <v>0</v>
      </c>
      <c r="Q542" s="211"/>
      <c r="R542" s="212">
        <f>SUM(R543:R545)</f>
        <v>0</v>
      </c>
      <c r="S542" s="211"/>
      <c r="T542" s="213">
        <f>SUM(T543:T545)</f>
        <v>0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R542" s="214" t="s">
        <v>81</v>
      </c>
      <c r="AT542" s="215" t="s">
        <v>72</v>
      </c>
      <c r="AU542" s="215" t="s">
        <v>73</v>
      </c>
      <c r="AY542" s="214" t="s">
        <v>152</v>
      </c>
      <c r="BK542" s="216">
        <f>SUM(BK543:BK545)</f>
        <v>0</v>
      </c>
    </row>
    <row r="543" s="2" customFormat="1" ht="24.15" customHeight="1">
      <c r="A543" s="39"/>
      <c r="B543" s="40"/>
      <c r="C543" s="217" t="s">
        <v>790</v>
      </c>
      <c r="D543" s="217" t="s">
        <v>153</v>
      </c>
      <c r="E543" s="218" t="s">
        <v>796</v>
      </c>
      <c r="F543" s="219" t="s">
        <v>797</v>
      </c>
      <c r="G543" s="220" t="s">
        <v>193</v>
      </c>
      <c r="H543" s="221">
        <v>5.4740000000000002</v>
      </c>
      <c r="I543" s="222"/>
      <c r="J543" s="223">
        <f>ROUND(I543*H543,2)</f>
        <v>0</v>
      </c>
      <c r="K543" s="219" t="s">
        <v>1</v>
      </c>
      <c r="L543" s="45"/>
      <c r="M543" s="224" t="s">
        <v>1</v>
      </c>
      <c r="N543" s="225" t="s">
        <v>38</v>
      </c>
      <c r="O543" s="92"/>
      <c r="P543" s="226">
        <f>O543*H543</f>
        <v>0</v>
      </c>
      <c r="Q543" s="226">
        <v>0</v>
      </c>
      <c r="R543" s="226">
        <f>Q543*H543</f>
        <v>0</v>
      </c>
      <c r="S543" s="226">
        <v>0</v>
      </c>
      <c r="T543" s="227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28" t="s">
        <v>157</v>
      </c>
      <c r="AT543" s="228" t="s">
        <v>153</v>
      </c>
      <c r="AU543" s="228" t="s">
        <v>81</v>
      </c>
      <c r="AY543" s="18" t="s">
        <v>152</v>
      </c>
      <c r="BE543" s="229">
        <f>IF(N543="základní",J543,0)</f>
        <v>0</v>
      </c>
      <c r="BF543" s="229">
        <f>IF(N543="snížená",J543,0)</f>
        <v>0</v>
      </c>
      <c r="BG543" s="229">
        <f>IF(N543="zákl. přenesená",J543,0)</f>
        <v>0</v>
      </c>
      <c r="BH543" s="229">
        <f>IF(N543="sníž. přenesená",J543,0)</f>
        <v>0</v>
      </c>
      <c r="BI543" s="229">
        <f>IF(N543="nulová",J543,0)</f>
        <v>0</v>
      </c>
      <c r="BJ543" s="18" t="s">
        <v>81</v>
      </c>
      <c r="BK543" s="229">
        <f>ROUND(I543*H543,2)</f>
        <v>0</v>
      </c>
      <c r="BL543" s="18" t="s">
        <v>157</v>
      </c>
      <c r="BM543" s="228" t="s">
        <v>507</v>
      </c>
    </row>
    <row r="544" s="14" customFormat="1">
      <c r="A544" s="14"/>
      <c r="B544" s="241"/>
      <c r="C544" s="242"/>
      <c r="D544" s="232" t="s">
        <v>195</v>
      </c>
      <c r="E544" s="243" t="s">
        <v>1</v>
      </c>
      <c r="F544" s="244" t="s">
        <v>1505</v>
      </c>
      <c r="G544" s="242"/>
      <c r="H544" s="245">
        <v>5.4740000000000002</v>
      </c>
      <c r="I544" s="246"/>
      <c r="J544" s="242"/>
      <c r="K544" s="242"/>
      <c r="L544" s="247"/>
      <c r="M544" s="248"/>
      <c r="N544" s="249"/>
      <c r="O544" s="249"/>
      <c r="P544" s="249"/>
      <c r="Q544" s="249"/>
      <c r="R544" s="249"/>
      <c r="S544" s="249"/>
      <c r="T544" s="250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1" t="s">
        <v>195</v>
      </c>
      <c r="AU544" s="251" t="s">
        <v>81</v>
      </c>
      <c r="AV544" s="14" t="s">
        <v>83</v>
      </c>
      <c r="AW544" s="14" t="s">
        <v>30</v>
      </c>
      <c r="AX544" s="14" t="s">
        <v>73</v>
      </c>
      <c r="AY544" s="251" t="s">
        <v>152</v>
      </c>
    </row>
    <row r="545" s="15" customFormat="1">
      <c r="A545" s="15"/>
      <c r="B545" s="252"/>
      <c r="C545" s="253"/>
      <c r="D545" s="232" t="s">
        <v>195</v>
      </c>
      <c r="E545" s="254" t="s">
        <v>1</v>
      </c>
      <c r="F545" s="255" t="s">
        <v>218</v>
      </c>
      <c r="G545" s="253"/>
      <c r="H545" s="256">
        <v>5.4740000000000002</v>
      </c>
      <c r="I545" s="257"/>
      <c r="J545" s="253"/>
      <c r="K545" s="253"/>
      <c r="L545" s="258"/>
      <c r="M545" s="259"/>
      <c r="N545" s="260"/>
      <c r="O545" s="260"/>
      <c r="P545" s="260"/>
      <c r="Q545" s="260"/>
      <c r="R545" s="260"/>
      <c r="S545" s="260"/>
      <c r="T545" s="261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2" t="s">
        <v>195</v>
      </c>
      <c r="AU545" s="262" t="s">
        <v>81</v>
      </c>
      <c r="AV545" s="15" t="s">
        <v>157</v>
      </c>
      <c r="AW545" s="15" t="s">
        <v>30</v>
      </c>
      <c r="AX545" s="15" t="s">
        <v>81</v>
      </c>
      <c r="AY545" s="262" t="s">
        <v>152</v>
      </c>
    </row>
    <row r="546" s="12" customFormat="1" ht="25.92" customHeight="1">
      <c r="A546" s="12"/>
      <c r="B546" s="203"/>
      <c r="C546" s="204"/>
      <c r="D546" s="205" t="s">
        <v>72</v>
      </c>
      <c r="E546" s="206" t="s">
        <v>802</v>
      </c>
      <c r="F546" s="206" t="s">
        <v>1506</v>
      </c>
      <c r="G546" s="204"/>
      <c r="H546" s="204"/>
      <c r="I546" s="207"/>
      <c r="J546" s="208">
        <f>BK546</f>
        <v>0</v>
      </c>
      <c r="K546" s="204"/>
      <c r="L546" s="209"/>
      <c r="M546" s="210"/>
      <c r="N546" s="211"/>
      <c r="O546" s="211"/>
      <c r="P546" s="212">
        <f>SUM(P547:P550)</f>
        <v>0</v>
      </c>
      <c r="Q546" s="211"/>
      <c r="R546" s="212">
        <f>SUM(R547:R550)</f>
        <v>0.18318040000000002</v>
      </c>
      <c r="S546" s="211"/>
      <c r="T546" s="213">
        <f>SUM(T547:T550)</f>
        <v>0</v>
      </c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R546" s="214" t="s">
        <v>81</v>
      </c>
      <c r="AT546" s="215" t="s">
        <v>72</v>
      </c>
      <c r="AU546" s="215" t="s">
        <v>73</v>
      </c>
      <c r="AY546" s="214" t="s">
        <v>152</v>
      </c>
      <c r="BK546" s="216">
        <f>SUM(BK547:BK550)</f>
        <v>0</v>
      </c>
    </row>
    <row r="547" s="2" customFormat="1" ht="24.15" customHeight="1">
      <c r="A547" s="39"/>
      <c r="B547" s="40"/>
      <c r="C547" s="217" t="s">
        <v>362</v>
      </c>
      <c r="D547" s="217" t="s">
        <v>153</v>
      </c>
      <c r="E547" s="218" t="s">
        <v>805</v>
      </c>
      <c r="F547" s="219" t="s">
        <v>1507</v>
      </c>
      <c r="G547" s="220" t="s">
        <v>175</v>
      </c>
      <c r="H547" s="221">
        <v>915.90200000000004</v>
      </c>
      <c r="I547" s="222"/>
      <c r="J547" s="223">
        <f>ROUND(I547*H547,2)</f>
        <v>0</v>
      </c>
      <c r="K547" s="219" t="s">
        <v>1</v>
      </c>
      <c r="L547" s="45"/>
      <c r="M547" s="224" t="s">
        <v>1</v>
      </c>
      <c r="N547" s="225" t="s">
        <v>38</v>
      </c>
      <c r="O547" s="92"/>
      <c r="P547" s="226">
        <f>O547*H547</f>
        <v>0</v>
      </c>
      <c r="Q547" s="226">
        <v>0</v>
      </c>
      <c r="R547" s="226">
        <f>Q547*H547</f>
        <v>0</v>
      </c>
      <c r="S547" s="226">
        <v>0</v>
      </c>
      <c r="T547" s="227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28" t="s">
        <v>157</v>
      </c>
      <c r="AT547" s="228" t="s">
        <v>153</v>
      </c>
      <c r="AU547" s="228" t="s">
        <v>81</v>
      </c>
      <c r="AY547" s="18" t="s">
        <v>152</v>
      </c>
      <c r="BE547" s="229">
        <f>IF(N547="základní",J547,0)</f>
        <v>0</v>
      </c>
      <c r="BF547" s="229">
        <f>IF(N547="snížená",J547,0)</f>
        <v>0</v>
      </c>
      <c r="BG547" s="229">
        <f>IF(N547="zákl. přenesená",J547,0)</f>
        <v>0</v>
      </c>
      <c r="BH547" s="229">
        <f>IF(N547="sníž. přenesená",J547,0)</f>
        <v>0</v>
      </c>
      <c r="BI547" s="229">
        <f>IF(N547="nulová",J547,0)</f>
        <v>0</v>
      </c>
      <c r="BJ547" s="18" t="s">
        <v>81</v>
      </c>
      <c r="BK547" s="229">
        <f>ROUND(I547*H547,2)</f>
        <v>0</v>
      </c>
      <c r="BL547" s="18" t="s">
        <v>157</v>
      </c>
      <c r="BM547" s="228" t="s">
        <v>1069</v>
      </c>
    </row>
    <row r="548" s="2" customFormat="1" ht="14.4" customHeight="1">
      <c r="A548" s="39"/>
      <c r="B548" s="40"/>
      <c r="C548" s="217" t="s">
        <v>804</v>
      </c>
      <c r="D548" s="217" t="s">
        <v>153</v>
      </c>
      <c r="E548" s="218" t="s">
        <v>813</v>
      </c>
      <c r="F548" s="219" t="s">
        <v>814</v>
      </c>
      <c r="G548" s="220" t="s">
        <v>175</v>
      </c>
      <c r="H548" s="221">
        <v>915.90200000000004</v>
      </c>
      <c r="I548" s="222"/>
      <c r="J548" s="223">
        <f>ROUND(I548*H548,2)</f>
        <v>0</v>
      </c>
      <c r="K548" s="219" t="s">
        <v>1</v>
      </c>
      <c r="L548" s="45"/>
      <c r="M548" s="224" t="s">
        <v>1</v>
      </c>
      <c r="N548" s="225" t="s">
        <v>38</v>
      </c>
      <c r="O548" s="92"/>
      <c r="P548" s="226">
        <f>O548*H548</f>
        <v>0</v>
      </c>
      <c r="Q548" s="226">
        <v>0</v>
      </c>
      <c r="R548" s="226">
        <f>Q548*H548</f>
        <v>0</v>
      </c>
      <c r="S548" s="226">
        <v>0</v>
      </c>
      <c r="T548" s="227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28" t="s">
        <v>157</v>
      </c>
      <c r="AT548" s="228" t="s">
        <v>153</v>
      </c>
      <c r="AU548" s="228" t="s">
        <v>81</v>
      </c>
      <c r="AY548" s="18" t="s">
        <v>152</v>
      </c>
      <c r="BE548" s="229">
        <f>IF(N548="základní",J548,0)</f>
        <v>0</v>
      </c>
      <c r="BF548" s="229">
        <f>IF(N548="snížená",J548,0)</f>
        <v>0</v>
      </c>
      <c r="BG548" s="229">
        <f>IF(N548="zákl. přenesená",J548,0)</f>
        <v>0</v>
      </c>
      <c r="BH548" s="229">
        <f>IF(N548="sníž. přenesená",J548,0)</f>
        <v>0</v>
      </c>
      <c r="BI548" s="229">
        <f>IF(N548="nulová",J548,0)</f>
        <v>0</v>
      </c>
      <c r="BJ548" s="18" t="s">
        <v>81</v>
      </c>
      <c r="BK548" s="229">
        <f>ROUND(I548*H548,2)</f>
        <v>0</v>
      </c>
      <c r="BL548" s="18" t="s">
        <v>157</v>
      </c>
      <c r="BM548" s="228" t="s">
        <v>1508</v>
      </c>
    </row>
    <row r="549" s="2" customFormat="1" ht="24.15" customHeight="1">
      <c r="A549" s="39"/>
      <c r="B549" s="40"/>
      <c r="C549" s="217" t="s">
        <v>366</v>
      </c>
      <c r="D549" s="217" t="s">
        <v>153</v>
      </c>
      <c r="E549" s="218" t="s">
        <v>817</v>
      </c>
      <c r="F549" s="219" t="s">
        <v>818</v>
      </c>
      <c r="G549" s="220" t="s">
        <v>175</v>
      </c>
      <c r="H549" s="221">
        <v>915.90200000000004</v>
      </c>
      <c r="I549" s="222"/>
      <c r="J549" s="223">
        <f>ROUND(I549*H549,2)</f>
        <v>0</v>
      </c>
      <c r="K549" s="219" t="s">
        <v>160</v>
      </c>
      <c r="L549" s="45"/>
      <c r="M549" s="224" t="s">
        <v>1</v>
      </c>
      <c r="N549" s="225" t="s">
        <v>38</v>
      </c>
      <c r="O549" s="92"/>
      <c r="P549" s="226">
        <f>O549*H549</f>
        <v>0</v>
      </c>
      <c r="Q549" s="226">
        <v>0.00020000000000000001</v>
      </c>
      <c r="R549" s="226">
        <f>Q549*H549</f>
        <v>0.18318040000000002</v>
      </c>
      <c r="S549" s="226">
        <v>0</v>
      </c>
      <c r="T549" s="227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28" t="s">
        <v>176</v>
      </c>
      <c r="AT549" s="228" t="s">
        <v>153</v>
      </c>
      <c r="AU549" s="228" t="s">
        <v>81</v>
      </c>
      <c r="AY549" s="18" t="s">
        <v>152</v>
      </c>
      <c r="BE549" s="229">
        <f>IF(N549="základní",J549,0)</f>
        <v>0</v>
      </c>
      <c r="BF549" s="229">
        <f>IF(N549="snížená",J549,0)</f>
        <v>0</v>
      </c>
      <c r="BG549" s="229">
        <f>IF(N549="zákl. přenesená",J549,0)</f>
        <v>0</v>
      </c>
      <c r="BH549" s="229">
        <f>IF(N549="sníž. přenesená",J549,0)</f>
        <v>0</v>
      </c>
      <c r="BI549" s="229">
        <f>IF(N549="nulová",J549,0)</f>
        <v>0</v>
      </c>
      <c r="BJ549" s="18" t="s">
        <v>81</v>
      </c>
      <c r="BK549" s="229">
        <f>ROUND(I549*H549,2)</f>
        <v>0</v>
      </c>
      <c r="BL549" s="18" t="s">
        <v>176</v>
      </c>
      <c r="BM549" s="228" t="s">
        <v>1509</v>
      </c>
    </row>
    <row r="550" s="12" customFormat="1" ht="22.8" customHeight="1">
      <c r="A550" s="12"/>
      <c r="B550" s="203"/>
      <c r="C550" s="204"/>
      <c r="D550" s="205" t="s">
        <v>72</v>
      </c>
      <c r="E550" s="264" t="s">
        <v>821</v>
      </c>
      <c r="F550" s="264" t="s">
        <v>822</v>
      </c>
      <c r="G550" s="204"/>
      <c r="H550" s="204"/>
      <c r="I550" s="207"/>
      <c r="J550" s="265">
        <f>BK550</f>
        <v>0</v>
      </c>
      <c r="K550" s="204"/>
      <c r="L550" s="209"/>
      <c r="M550" s="210"/>
      <c r="N550" s="211"/>
      <c r="O550" s="211"/>
      <c r="P550" s="212">
        <v>0</v>
      </c>
      <c r="Q550" s="211"/>
      <c r="R550" s="212">
        <v>0</v>
      </c>
      <c r="S550" s="211"/>
      <c r="T550" s="213"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14" t="s">
        <v>81</v>
      </c>
      <c r="AT550" s="215" t="s">
        <v>72</v>
      </c>
      <c r="AU550" s="215" t="s">
        <v>81</v>
      </c>
      <c r="AY550" s="214" t="s">
        <v>152</v>
      </c>
      <c r="BK550" s="216">
        <v>0</v>
      </c>
    </row>
    <row r="551" s="12" customFormat="1" ht="25.92" customHeight="1">
      <c r="A551" s="12"/>
      <c r="B551" s="203"/>
      <c r="C551" s="204"/>
      <c r="D551" s="205" t="s">
        <v>72</v>
      </c>
      <c r="E551" s="206" t="s">
        <v>856</v>
      </c>
      <c r="F551" s="206" t="s">
        <v>857</v>
      </c>
      <c r="G551" s="204"/>
      <c r="H551" s="204"/>
      <c r="I551" s="207"/>
      <c r="J551" s="208">
        <f>BK551</f>
        <v>0</v>
      </c>
      <c r="K551" s="204"/>
      <c r="L551" s="209"/>
      <c r="M551" s="210"/>
      <c r="N551" s="211"/>
      <c r="O551" s="211"/>
      <c r="P551" s="212">
        <f>SUM(P552:P554)</f>
        <v>0</v>
      </c>
      <c r="Q551" s="211"/>
      <c r="R551" s="212">
        <f>SUM(R552:R554)</f>
        <v>0</v>
      </c>
      <c r="S551" s="211"/>
      <c r="T551" s="213">
        <f>SUM(T552:T554)</f>
        <v>0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214" t="s">
        <v>81</v>
      </c>
      <c r="AT551" s="215" t="s">
        <v>72</v>
      </c>
      <c r="AU551" s="215" t="s">
        <v>73</v>
      </c>
      <c r="AY551" s="214" t="s">
        <v>152</v>
      </c>
      <c r="BK551" s="216">
        <f>SUM(BK552:BK554)</f>
        <v>0</v>
      </c>
    </row>
    <row r="552" s="2" customFormat="1" ht="62.7" customHeight="1">
      <c r="A552" s="39"/>
      <c r="B552" s="40"/>
      <c r="C552" s="217" t="s">
        <v>816</v>
      </c>
      <c r="D552" s="217" t="s">
        <v>153</v>
      </c>
      <c r="E552" s="218" t="s">
        <v>859</v>
      </c>
      <c r="F552" s="219" t="s">
        <v>860</v>
      </c>
      <c r="G552" s="220" t="s">
        <v>833</v>
      </c>
      <c r="H552" s="221">
        <v>1</v>
      </c>
      <c r="I552" s="222"/>
      <c r="J552" s="223">
        <f>ROUND(I552*H552,2)</f>
        <v>0</v>
      </c>
      <c r="K552" s="219" t="s">
        <v>1</v>
      </c>
      <c r="L552" s="45"/>
      <c r="M552" s="224" t="s">
        <v>1</v>
      </c>
      <c r="N552" s="225" t="s">
        <v>38</v>
      </c>
      <c r="O552" s="92"/>
      <c r="P552" s="226">
        <f>O552*H552</f>
        <v>0</v>
      </c>
      <c r="Q552" s="226">
        <v>0</v>
      </c>
      <c r="R552" s="226">
        <f>Q552*H552</f>
        <v>0</v>
      </c>
      <c r="S552" s="226">
        <v>0</v>
      </c>
      <c r="T552" s="227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28" t="s">
        <v>157</v>
      </c>
      <c r="AT552" s="228" t="s">
        <v>153</v>
      </c>
      <c r="AU552" s="228" t="s">
        <v>81</v>
      </c>
      <c r="AY552" s="18" t="s">
        <v>152</v>
      </c>
      <c r="BE552" s="229">
        <f>IF(N552="základní",J552,0)</f>
        <v>0</v>
      </c>
      <c r="BF552" s="229">
        <f>IF(N552="snížená",J552,0)</f>
        <v>0</v>
      </c>
      <c r="BG552" s="229">
        <f>IF(N552="zákl. přenesená",J552,0)</f>
        <v>0</v>
      </c>
      <c r="BH552" s="229">
        <f>IF(N552="sníž. přenesená",J552,0)</f>
        <v>0</v>
      </c>
      <c r="BI552" s="229">
        <f>IF(N552="nulová",J552,0)</f>
        <v>0</v>
      </c>
      <c r="BJ552" s="18" t="s">
        <v>81</v>
      </c>
      <c r="BK552" s="229">
        <f>ROUND(I552*H552,2)</f>
        <v>0</v>
      </c>
      <c r="BL552" s="18" t="s">
        <v>157</v>
      </c>
      <c r="BM552" s="228" t="s">
        <v>1076</v>
      </c>
    </row>
    <row r="553" s="2" customFormat="1" ht="14.4" customHeight="1">
      <c r="A553" s="39"/>
      <c r="B553" s="40"/>
      <c r="C553" s="217" t="s">
        <v>823</v>
      </c>
      <c r="D553" s="217" t="s">
        <v>153</v>
      </c>
      <c r="E553" s="218" t="s">
        <v>863</v>
      </c>
      <c r="F553" s="219" t="s">
        <v>864</v>
      </c>
      <c r="G553" s="220" t="s">
        <v>833</v>
      </c>
      <c r="H553" s="221">
        <v>1</v>
      </c>
      <c r="I553" s="222"/>
      <c r="J553" s="223">
        <f>ROUND(I553*H553,2)</f>
        <v>0</v>
      </c>
      <c r="K553" s="219" t="s">
        <v>1</v>
      </c>
      <c r="L553" s="45"/>
      <c r="M553" s="224" t="s">
        <v>1</v>
      </c>
      <c r="N553" s="225" t="s">
        <v>38</v>
      </c>
      <c r="O553" s="92"/>
      <c r="P553" s="226">
        <f>O553*H553</f>
        <v>0</v>
      </c>
      <c r="Q553" s="226">
        <v>0</v>
      </c>
      <c r="R553" s="226">
        <f>Q553*H553</f>
        <v>0</v>
      </c>
      <c r="S553" s="226">
        <v>0</v>
      </c>
      <c r="T553" s="227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28" t="s">
        <v>157</v>
      </c>
      <c r="AT553" s="228" t="s">
        <v>153</v>
      </c>
      <c r="AU553" s="228" t="s">
        <v>81</v>
      </c>
      <c r="AY553" s="18" t="s">
        <v>152</v>
      </c>
      <c r="BE553" s="229">
        <f>IF(N553="základní",J553,0)</f>
        <v>0</v>
      </c>
      <c r="BF553" s="229">
        <f>IF(N553="snížená",J553,0)</f>
        <v>0</v>
      </c>
      <c r="BG553" s="229">
        <f>IF(N553="zákl. přenesená",J553,0)</f>
        <v>0</v>
      </c>
      <c r="BH553" s="229">
        <f>IF(N553="sníž. přenesená",J553,0)</f>
        <v>0</v>
      </c>
      <c r="BI553" s="229">
        <f>IF(N553="nulová",J553,0)</f>
        <v>0</v>
      </c>
      <c r="BJ553" s="18" t="s">
        <v>81</v>
      </c>
      <c r="BK553" s="229">
        <f>ROUND(I553*H553,2)</f>
        <v>0</v>
      </c>
      <c r="BL553" s="18" t="s">
        <v>157</v>
      </c>
      <c r="BM553" s="228" t="s">
        <v>1072</v>
      </c>
    </row>
    <row r="554" s="2" customFormat="1" ht="62.7" customHeight="1">
      <c r="A554" s="39"/>
      <c r="B554" s="40"/>
      <c r="C554" s="217" t="s">
        <v>830</v>
      </c>
      <c r="D554" s="217" t="s">
        <v>153</v>
      </c>
      <c r="E554" s="218" t="s">
        <v>867</v>
      </c>
      <c r="F554" s="219" t="s">
        <v>868</v>
      </c>
      <c r="G554" s="220" t="s">
        <v>833</v>
      </c>
      <c r="H554" s="221">
        <v>1</v>
      </c>
      <c r="I554" s="222"/>
      <c r="J554" s="223">
        <f>ROUND(I554*H554,2)</f>
        <v>0</v>
      </c>
      <c r="K554" s="219" t="s">
        <v>1</v>
      </c>
      <c r="L554" s="45"/>
      <c r="M554" s="224" t="s">
        <v>1</v>
      </c>
      <c r="N554" s="225" t="s">
        <v>38</v>
      </c>
      <c r="O554" s="92"/>
      <c r="P554" s="226">
        <f>O554*H554</f>
        <v>0</v>
      </c>
      <c r="Q554" s="226">
        <v>0</v>
      </c>
      <c r="R554" s="226">
        <f>Q554*H554</f>
        <v>0</v>
      </c>
      <c r="S554" s="226">
        <v>0</v>
      </c>
      <c r="T554" s="227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28" t="s">
        <v>157</v>
      </c>
      <c r="AT554" s="228" t="s">
        <v>153</v>
      </c>
      <c r="AU554" s="228" t="s">
        <v>81</v>
      </c>
      <c r="AY554" s="18" t="s">
        <v>152</v>
      </c>
      <c r="BE554" s="229">
        <f>IF(N554="základní",J554,0)</f>
        <v>0</v>
      </c>
      <c r="BF554" s="229">
        <f>IF(N554="snížená",J554,0)</f>
        <v>0</v>
      </c>
      <c r="BG554" s="229">
        <f>IF(N554="zákl. přenesená",J554,0)</f>
        <v>0</v>
      </c>
      <c r="BH554" s="229">
        <f>IF(N554="sníž. přenesená",J554,0)</f>
        <v>0</v>
      </c>
      <c r="BI554" s="229">
        <f>IF(N554="nulová",J554,0)</f>
        <v>0</v>
      </c>
      <c r="BJ554" s="18" t="s">
        <v>81</v>
      </c>
      <c r="BK554" s="229">
        <f>ROUND(I554*H554,2)</f>
        <v>0</v>
      </c>
      <c r="BL554" s="18" t="s">
        <v>157</v>
      </c>
      <c r="BM554" s="228" t="s">
        <v>1510</v>
      </c>
    </row>
    <row r="555" s="12" customFormat="1" ht="25.92" customHeight="1">
      <c r="A555" s="12"/>
      <c r="B555" s="203"/>
      <c r="C555" s="204"/>
      <c r="D555" s="205" t="s">
        <v>72</v>
      </c>
      <c r="E555" s="206" t="s">
        <v>828</v>
      </c>
      <c r="F555" s="206" t="s">
        <v>829</v>
      </c>
      <c r="G555" s="204"/>
      <c r="H555" s="204"/>
      <c r="I555" s="207"/>
      <c r="J555" s="208">
        <f>BK555</f>
        <v>0</v>
      </c>
      <c r="K555" s="204"/>
      <c r="L555" s="209"/>
      <c r="M555" s="210"/>
      <c r="N555" s="211"/>
      <c r="O555" s="211"/>
      <c r="P555" s="212">
        <f>SUM(P556:P563)</f>
        <v>0</v>
      </c>
      <c r="Q555" s="211"/>
      <c r="R555" s="212">
        <f>SUM(R556:R563)</f>
        <v>0</v>
      </c>
      <c r="S555" s="211"/>
      <c r="T555" s="213">
        <f>SUM(T556:T563)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14" t="s">
        <v>81</v>
      </c>
      <c r="AT555" s="215" t="s">
        <v>72</v>
      </c>
      <c r="AU555" s="215" t="s">
        <v>73</v>
      </c>
      <c r="AY555" s="214" t="s">
        <v>152</v>
      </c>
      <c r="BK555" s="216">
        <f>SUM(BK556:BK563)</f>
        <v>0</v>
      </c>
    </row>
    <row r="556" s="2" customFormat="1" ht="62.7" customHeight="1">
      <c r="A556" s="39"/>
      <c r="B556" s="40"/>
      <c r="C556" s="217" t="s">
        <v>835</v>
      </c>
      <c r="D556" s="217" t="s">
        <v>153</v>
      </c>
      <c r="E556" s="218" t="s">
        <v>831</v>
      </c>
      <c r="F556" s="219" t="s">
        <v>1511</v>
      </c>
      <c r="G556" s="220" t="s">
        <v>833</v>
      </c>
      <c r="H556" s="221">
        <v>1</v>
      </c>
      <c r="I556" s="222"/>
      <c r="J556" s="223">
        <f>ROUND(I556*H556,2)</f>
        <v>0</v>
      </c>
      <c r="K556" s="219" t="s">
        <v>1</v>
      </c>
      <c r="L556" s="45"/>
      <c r="M556" s="224" t="s">
        <v>1</v>
      </c>
      <c r="N556" s="225" t="s">
        <v>38</v>
      </c>
      <c r="O556" s="92"/>
      <c r="P556" s="226">
        <f>O556*H556</f>
        <v>0</v>
      </c>
      <c r="Q556" s="226">
        <v>0</v>
      </c>
      <c r="R556" s="226">
        <f>Q556*H556</f>
        <v>0</v>
      </c>
      <c r="S556" s="226">
        <v>0</v>
      </c>
      <c r="T556" s="227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28" t="s">
        <v>157</v>
      </c>
      <c r="AT556" s="228" t="s">
        <v>153</v>
      </c>
      <c r="AU556" s="228" t="s">
        <v>81</v>
      </c>
      <c r="AY556" s="18" t="s">
        <v>152</v>
      </c>
      <c r="BE556" s="229">
        <f>IF(N556="základní",J556,0)</f>
        <v>0</v>
      </c>
      <c r="BF556" s="229">
        <f>IF(N556="snížená",J556,0)</f>
        <v>0</v>
      </c>
      <c r="BG556" s="229">
        <f>IF(N556="zákl. přenesená",J556,0)</f>
        <v>0</v>
      </c>
      <c r="BH556" s="229">
        <f>IF(N556="sníž. přenesená",J556,0)</f>
        <v>0</v>
      </c>
      <c r="BI556" s="229">
        <f>IF(N556="nulová",J556,0)</f>
        <v>0</v>
      </c>
      <c r="BJ556" s="18" t="s">
        <v>81</v>
      </c>
      <c r="BK556" s="229">
        <f>ROUND(I556*H556,2)</f>
        <v>0</v>
      </c>
      <c r="BL556" s="18" t="s">
        <v>157</v>
      </c>
      <c r="BM556" s="228" t="s">
        <v>1512</v>
      </c>
    </row>
    <row r="557" s="2" customFormat="1" ht="76.35" customHeight="1">
      <c r="A557" s="39"/>
      <c r="B557" s="40"/>
      <c r="C557" s="217" t="s">
        <v>840</v>
      </c>
      <c r="D557" s="217" t="s">
        <v>153</v>
      </c>
      <c r="E557" s="218" t="s">
        <v>836</v>
      </c>
      <c r="F557" s="219" t="s">
        <v>837</v>
      </c>
      <c r="G557" s="220" t="s">
        <v>833</v>
      </c>
      <c r="H557" s="221">
        <v>1</v>
      </c>
      <c r="I557" s="222"/>
      <c r="J557" s="223">
        <f>ROUND(I557*H557,2)</f>
        <v>0</v>
      </c>
      <c r="K557" s="219" t="s">
        <v>1</v>
      </c>
      <c r="L557" s="45"/>
      <c r="M557" s="224" t="s">
        <v>1</v>
      </c>
      <c r="N557" s="225" t="s">
        <v>38</v>
      </c>
      <c r="O557" s="92"/>
      <c r="P557" s="226">
        <f>O557*H557</f>
        <v>0</v>
      </c>
      <c r="Q557" s="226">
        <v>0</v>
      </c>
      <c r="R557" s="226">
        <f>Q557*H557</f>
        <v>0</v>
      </c>
      <c r="S557" s="226">
        <v>0</v>
      </c>
      <c r="T557" s="227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28" t="s">
        <v>157</v>
      </c>
      <c r="AT557" s="228" t="s">
        <v>153</v>
      </c>
      <c r="AU557" s="228" t="s">
        <v>81</v>
      </c>
      <c r="AY557" s="18" t="s">
        <v>152</v>
      </c>
      <c r="BE557" s="229">
        <f>IF(N557="základní",J557,0)</f>
        <v>0</v>
      </c>
      <c r="BF557" s="229">
        <f>IF(N557="snížená",J557,0)</f>
        <v>0</v>
      </c>
      <c r="BG557" s="229">
        <f>IF(N557="zákl. přenesená",J557,0)</f>
        <v>0</v>
      </c>
      <c r="BH557" s="229">
        <f>IF(N557="sníž. přenesená",J557,0)</f>
        <v>0</v>
      </c>
      <c r="BI557" s="229">
        <f>IF(N557="nulová",J557,0)</f>
        <v>0</v>
      </c>
      <c r="BJ557" s="18" t="s">
        <v>81</v>
      </c>
      <c r="BK557" s="229">
        <f>ROUND(I557*H557,2)</f>
        <v>0</v>
      </c>
      <c r="BL557" s="18" t="s">
        <v>157</v>
      </c>
      <c r="BM557" s="228" t="s">
        <v>517</v>
      </c>
    </row>
    <row r="558" s="13" customFormat="1">
      <c r="A558" s="13"/>
      <c r="B558" s="230"/>
      <c r="C558" s="231"/>
      <c r="D558" s="232" t="s">
        <v>195</v>
      </c>
      <c r="E558" s="233" t="s">
        <v>1</v>
      </c>
      <c r="F558" s="234" t="s">
        <v>839</v>
      </c>
      <c r="G558" s="231"/>
      <c r="H558" s="233" t="s">
        <v>1</v>
      </c>
      <c r="I558" s="235"/>
      <c r="J558" s="231"/>
      <c r="K558" s="231"/>
      <c r="L558" s="236"/>
      <c r="M558" s="237"/>
      <c r="N558" s="238"/>
      <c r="O558" s="238"/>
      <c r="P558" s="238"/>
      <c r="Q558" s="238"/>
      <c r="R558" s="238"/>
      <c r="S558" s="238"/>
      <c r="T558" s="239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0" t="s">
        <v>195</v>
      </c>
      <c r="AU558" s="240" t="s">
        <v>81</v>
      </c>
      <c r="AV558" s="13" t="s">
        <v>81</v>
      </c>
      <c r="AW558" s="13" t="s">
        <v>30</v>
      </c>
      <c r="AX558" s="13" t="s">
        <v>73</v>
      </c>
      <c r="AY558" s="240" t="s">
        <v>152</v>
      </c>
    </row>
    <row r="559" s="14" customFormat="1">
      <c r="A559" s="14"/>
      <c r="B559" s="241"/>
      <c r="C559" s="242"/>
      <c r="D559" s="232" t="s">
        <v>195</v>
      </c>
      <c r="E559" s="243" t="s">
        <v>1</v>
      </c>
      <c r="F559" s="244" t="s">
        <v>81</v>
      </c>
      <c r="G559" s="242"/>
      <c r="H559" s="245">
        <v>1</v>
      </c>
      <c r="I559" s="246"/>
      <c r="J559" s="242"/>
      <c r="K559" s="242"/>
      <c r="L559" s="247"/>
      <c r="M559" s="248"/>
      <c r="N559" s="249"/>
      <c r="O559" s="249"/>
      <c r="P559" s="249"/>
      <c r="Q559" s="249"/>
      <c r="R559" s="249"/>
      <c r="S559" s="249"/>
      <c r="T559" s="250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1" t="s">
        <v>195</v>
      </c>
      <c r="AU559" s="251" t="s">
        <v>81</v>
      </c>
      <c r="AV559" s="14" t="s">
        <v>83</v>
      </c>
      <c r="AW559" s="14" t="s">
        <v>30</v>
      </c>
      <c r="AX559" s="14" t="s">
        <v>81</v>
      </c>
      <c r="AY559" s="251" t="s">
        <v>152</v>
      </c>
    </row>
    <row r="560" s="2" customFormat="1" ht="62.7" customHeight="1">
      <c r="A560" s="39"/>
      <c r="B560" s="40"/>
      <c r="C560" s="217" t="s">
        <v>844</v>
      </c>
      <c r="D560" s="217" t="s">
        <v>153</v>
      </c>
      <c r="E560" s="218" t="s">
        <v>841</v>
      </c>
      <c r="F560" s="219" t="s">
        <v>842</v>
      </c>
      <c r="G560" s="220" t="s">
        <v>833</v>
      </c>
      <c r="H560" s="221">
        <v>1</v>
      </c>
      <c r="I560" s="222"/>
      <c r="J560" s="223">
        <f>ROUND(I560*H560,2)</f>
        <v>0</v>
      </c>
      <c r="K560" s="219" t="s">
        <v>1</v>
      </c>
      <c r="L560" s="45"/>
      <c r="M560" s="224" t="s">
        <v>1</v>
      </c>
      <c r="N560" s="225" t="s">
        <v>38</v>
      </c>
      <c r="O560" s="92"/>
      <c r="P560" s="226">
        <f>O560*H560</f>
        <v>0</v>
      </c>
      <c r="Q560" s="226">
        <v>0</v>
      </c>
      <c r="R560" s="226">
        <f>Q560*H560</f>
        <v>0</v>
      </c>
      <c r="S560" s="226">
        <v>0</v>
      </c>
      <c r="T560" s="227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28" t="s">
        <v>157</v>
      </c>
      <c r="AT560" s="228" t="s">
        <v>153</v>
      </c>
      <c r="AU560" s="228" t="s">
        <v>81</v>
      </c>
      <c r="AY560" s="18" t="s">
        <v>152</v>
      </c>
      <c r="BE560" s="229">
        <f>IF(N560="základní",J560,0)</f>
        <v>0</v>
      </c>
      <c r="BF560" s="229">
        <f>IF(N560="snížená",J560,0)</f>
        <v>0</v>
      </c>
      <c r="BG560" s="229">
        <f>IF(N560="zákl. přenesená",J560,0)</f>
        <v>0</v>
      </c>
      <c r="BH560" s="229">
        <f>IF(N560="sníž. přenesená",J560,0)</f>
        <v>0</v>
      </c>
      <c r="BI560" s="229">
        <f>IF(N560="nulová",J560,0)</f>
        <v>0</v>
      </c>
      <c r="BJ560" s="18" t="s">
        <v>81</v>
      </c>
      <c r="BK560" s="229">
        <f>ROUND(I560*H560,2)</f>
        <v>0</v>
      </c>
      <c r="BL560" s="18" t="s">
        <v>157</v>
      </c>
      <c r="BM560" s="228" t="s">
        <v>520</v>
      </c>
    </row>
    <row r="561" s="2" customFormat="1" ht="76.35" customHeight="1">
      <c r="A561" s="39"/>
      <c r="B561" s="40"/>
      <c r="C561" s="217" t="s">
        <v>848</v>
      </c>
      <c r="D561" s="217" t="s">
        <v>153</v>
      </c>
      <c r="E561" s="218" t="s">
        <v>845</v>
      </c>
      <c r="F561" s="219" t="s">
        <v>846</v>
      </c>
      <c r="G561" s="220" t="s">
        <v>833</v>
      </c>
      <c r="H561" s="221">
        <v>1</v>
      </c>
      <c r="I561" s="222"/>
      <c r="J561" s="223">
        <f>ROUND(I561*H561,2)</f>
        <v>0</v>
      </c>
      <c r="K561" s="219" t="s">
        <v>1</v>
      </c>
      <c r="L561" s="45"/>
      <c r="M561" s="224" t="s">
        <v>1</v>
      </c>
      <c r="N561" s="225" t="s">
        <v>38</v>
      </c>
      <c r="O561" s="92"/>
      <c r="P561" s="226">
        <f>O561*H561</f>
        <v>0</v>
      </c>
      <c r="Q561" s="226">
        <v>0</v>
      </c>
      <c r="R561" s="226">
        <f>Q561*H561</f>
        <v>0</v>
      </c>
      <c r="S561" s="226">
        <v>0</v>
      </c>
      <c r="T561" s="227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28" t="s">
        <v>157</v>
      </c>
      <c r="AT561" s="228" t="s">
        <v>153</v>
      </c>
      <c r="AU561" s="228" t="s">
        <v>81</v>
      </c>
      <c r="AY561" s="18" t="s">
        <v>152</v>
      </c>
      <c r="BE561" s="229">
        <f>IF(N561="základní",J561,0)</f>
        <v>0</v>
      </c>
      <c r="BF561" s="229">
        <f>IF(N561="snížená",J561,0)</f>
        <v>0</v>
      </c>
      <c r="BG561" s="229">
        <f>IF(N561="zákl. přenesená",J561,0)</f>
        <v>0</v>
      </c>
      <c r="BH561" s="229">
        <f>IF(N561="sníž. přenesená",J561,0)</f>
        <v>0</v>
      </c>
      <c r="BI561" s="229">
        <f>IF(N561="nulová",J561,0)</f>
        <v>0</v>
      </c>
      <c r="BJ561" s="18" t="s">
        <v>81</v>
      </c>
      <c r="BK561" s="229">
        <f>ROUND(I561*H561,2)</f>
        <v>0</v>
      </c>
      <c r="BL561" s="18" t="s">
        <v>157</v>
      </c>
      <c r="BM561" s="228" t="s">
        <v>1082</v>
      </c>
    </row>
    <row r="562" s="2" customFormat="1" ht="14.4" customHeight="1">
      <c r="A562" s="39"/>
      <c r="B562" s="40"/>
      <c r="C562" s="217" t="s">
        <v>852</v>
      </c>
      <c r="D562" s="217" t="s">
        <v>153</v>
      </c>
      <c r="E562" s="218" t="s">
        <v>849</v>
      </c>
      <c r="F562" s="219" t="s">
        <v>850</v>
      </c>
      <c r="G562" s="220" t="s">
        <v>833</v>
      </c>
      <c r="H562" s="221">
        <v>1</v>
      </c>
      <c r="I562" s="222"/>
      <c r="J562" s="223">
        <f>ROUND(I562*H562,2)</f>
        <v>0</v>
      </c>
      <c r="K562" s="219" t="s">
        <v>160</v>
      </c>
      <c r="L562" s="45"/>
      <c r="M562" s="224" t="s">
        <v>1</v>
      </c>
      <c r="N562" s="225" t="s">
        <v>38</v>
      </c>
      <c r="O562" s="92"/>
      <c r="P562" s="226">
        <f>O562*H562</f>
        <v>0</v>
      </c>
      <c r="Q562" s="226">
        <v>0</v>
      </c>
      <c r="R562" s="226">
        <f>Q562*H562</f>
        <v>0</v>
      </c>
      <c r="S562" s="226">
        <v>0</v>
      </c>
      <c r="T562" s="227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28" t="s">
        <v>157</v>
      </c>
      <c r="AT562" s="228" t="s">
        <v>153</v>
      </c>
      <c r="AU562" s="228" t="s">
        <v>81</v>
      </c>
      <c r="AY562" s="18" t="s">
        <v>152</v>
      </c>
      <c r="BE562" s="229">
        <f>IF(N562="základní",J562,0)</f>
        <v>0</v>
      </c>
      <c r="BF562" s="229">
        <f>IF(N562="snížená",J562,0)</f>
        <v>0</v>
      </c>
      <c r="BG562" s="229">
        <f>IF(N562="zákl. přenesená",J562,0)</f>
        <v>0</v>
      </c>
      <c r="BH562" s="229">
        <f>IF(N562="sníž. přenesená",J562,0)</f>
        <v>0</v>
      </c>
      <c r="BI562" s="229">
        <f>IF(N562="nulová",J562,0)</f>
        <v>0</v>
      </c>
      <c r="BJ562" s="18" t="s">
        <v>81</v>
      </c>
      <c r="BK562" s="229">
        <f>ROUND(I562*H562,2)</f>
        <v>0</v>
      </c>
      <c r="BL562" s="18" t="s">
        <v>157</v>
      </c>
      <c r="BM562" s="228" t="s">
        <v>525</v>
      </c>
    </row>
    <row r="563" s="2" customFormat="1" ht="14.4" customHeight="1">
      <c r="A563" s="39"/>
      <c r="B563" s="40"/>
      <c r="C563" s="217" t="s">
        <v>858</v>
      </c>
      <c r="D563" s="217" t="s">
        <v>153</v>
      </c>
      <c r="E563" s="218" t="s">
        <v>853</v>
      </c>
      <c r="F563" s="219" t="s">
        <v>854</v>
      </c>
      <c r="G563" s="220" t="s">
        <v>833</v>
      </c>
      <c r="H563" s="221">
        <v>1</v>
      </c>
      <c r="I563" s="222"/>
      <c r="J563" s="223">
        <f>ROUND(I563*H563,2)</f>
        <v>0</v>
      </c>
      <c r="K563" s="219" t="s">
        <v>1</v>
      </c>
      <c r="L563" s="45"/>
      <c r="M563" s="266" t="s">
        <v>1</v>
      </c>
      <c r="N563" s="267" t="s">
        <v>38</v>
      </c>
      <c r="O563" s="268"/>
      <c r="P563" s="269">
        <f>O563*H563</f>
        <v>0</v>
      </c>
      <c r="Q563" s="269">
        <v>0</v>
      </c>
      <c r="R563" s="269">
        <f>Q563*H563</f>
        <v>0</v>
      </c>
      <c r="S563" s="269">
        <v>0</v>
      </c>
      <c r="T563" s="270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28" t="s">
        <v>157</v>
      </c>
      <c r="AT563" s="228" t="s">
        <v>153</v>
      </c>
      <c r="AU563" s="228" t="s">
        <v>81</v>
      </c>
      <c r="AY563" s="18" t="s">
        <v>152</v>
      </c>
      <c r="BE563" s="229">
        <f>IF(N563="základní",J563,0)</f>
        <v>0</v>
      </c>
      <c r="BF563" s="229">
        <f>IF(N563="snížená",J563,0)</f>
        <v>0</v>
      </c>
      <c r="BG563" s="229">
        <f>IF(N563="zákl. přenesená",J563,0)</f>
        <v>0</v>
      </c>
      <c r="BH563" s="229">
        <f>IF(N563="sníž. přenesená",J563,0)</f>
        <v>0</v>
      </c>
      <c r="BI563" s="229">
        <f>IF(N563="nulová",J563,0)</f>
        <v>0</v>
      </c>
      <c r="BJ563" s="18" t="s">
        <v>81</v>
      </c>
      <c r="BK563" s="229">
        <f>ROUND(I563*H563,2)</f>
        <v>0</v>
      </c>
      <c r="BL563" s="18" t="s">
        <v>157</v>
      </c>
      <c r="BM563" s="228" t="s">
        <v>530</v>
      </c>
    </row>
    <row r="564" s="2" customFormat="1" ht="6.96" customHeight="1">
      <c r="A564" s="39"/>
      <c r="B564" s="67"/>
      <c r="C564" s="68"/>
      <c r="D564" s="68"/>
      <c r="E564" s="68"/>
      <c r="F564" s="68"/>
      <c r="G564" s="68"/>
      <c r="H564" s="68"/>
      <c r="I564" s="68"/>
      <c r="J564" s="68"/>
      <c r="K564" s="68"/>
      <c r="L564" s="45"/>
      <c r="M564" s="39"/>
      <c r="O564" s="39"/>
      <c r="P564" s="39"/>
      <c r="Q564" s="39"/>
      <c r="R564" s="39"/>
      <c r="S564" s="39"/>
      <c r="T564" s="39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</row>
  </sheetData>
  <sheetProtection sheet="1" autoFilter="0" formatColumns="0" formatRows="0" objects="1" scenarios="1" spinCount="100000" saltValue="BgWDUXQu00ZllVdAqkRiEF5OyD18LVeculB29BZEfKgyhYU64ea/Rx2nyJ9uzOijfpDvRoqbEU7fURo5bOogNA==" hashValue="S/vzjzGyg19Aq1PuGFR9arGOghfXg3MlHPFlFXM8lnJ3OHnyTLIIDoJvsbDuSPOylswQ4Ct7AGKypurnRTseAA==" algorithmName="SHA-512" password="CC35"/>
  <autoFilter ref="C133:K563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Stavební úpravy SPŠ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1513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27. 1. 2020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ROUND((SUM(BE122:BE155)),  2)</f>
        <v>0</v>
      </c>
      <c r="G33" s="39"/>
      <c r="H33" s="39"/>
      <c r="I33" s="156">
        <v>0.20999999999999999</v>
      </c>
      <c r="J33" s="155">
        <f>ROUND(((SUM(BE122:BE155))*I33),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ROUND((SUM(BF122:BF155)),  2)</f>
        <v>0</v>
      </c>
      <c r="G34" s="39"/>
      <c r="H34" s="39"/>
      <c r="I34" s="156">
        <v>0.14999999999999999</v>
      </c>
      <c r="J34" s="155">
        <f>ROUND(((SUM(BF122:BF155))*I34),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ROUND((SUM(BG122:BG155)),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ROUND((SUM(BH122:BH155)),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ROUND((SUM(BI122:BI155)),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Stavební úpravy SPŠ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SO 03.2 - Objekt  C - ELEKTRO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27. 1. 2020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133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871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872</v>
      </c>
      <c r="E99" s="189"/>
      <c r="F99" s="189"/>
      <c r="G99" s="189"/>
      <c r="H99" s="189"/>
      <c r="I99" s="189"/>
      <c r="J99" s="190">
        <f>J128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873</v>
      </c>
      <c r="E100" s="189"/>
      <c r="F100" s="189"/>
      <c r="G100" s="189"/>
      <c r="H100" s="189"/>
      <c r="I100" s="189"/>
      <c r="J100" s="190">
        <f>J131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874</v>
      </c>
      <c r="E101" s="189"/>
      <c r="F101" s="189"/>
      <c r="G101" s="189"/>
      <c r="H101" s="189"/>
      <c r="I101" s="189"/>
      <c r="J101" s="190">
        <f>J138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1514</v>
      </c>
      <c r="E102" s="189"/>
      <c r="F102" s="189"/>
      <c r="G102" s="189"/>
      <c r="H102" s="189"/>
      <c r="I102" s="189"/>
      <c r="J102" s="190">
        <f>J149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137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Stavební úpravy SPŠ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 xml:space="preserve">SO 03.2 - Objekt  C - ELEKTRO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33" t="s">
        <v>22</v>
      </c>
      <c r="J116" s="80" t="str">
        <f>IF(J12="","",J12)</f>
        <v>27. 1. 2020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 xml:space="preserve"> </v>
      </c>
      <c r="G118" s="41"/>
      <c r="H118" s="41"/>
      <c r="I118" s="33" t="s">
        <v>29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27</v>
      </c>
      <c r="D119" s="41"/>
      <c r="E119" s="41"/>
      <c r="F119" s="28" t="str">
        <f>IF(E18="","",E18)</f>
        <v>Vyplň údaj</v>
      </c>
      <c r="G119" s="41"/>
      <c r="H119" s="41"/>
      <c r="I119" s="33" t="s">
        <v>31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138</v>
      </c>
      <c r="D121" s="195" t="s">
        <v>58</v>
      </c>
      <c r="E121" s="195" t="s">
        <v>54</v>
      </c>
      <c r="F121" s="195" t="s">
        <v>55</v>
      </c>
      <c r="G121" s="195" t="s">
        <v>139</v>
      </c>
      <c r="H121" s="195" t="s">
        <v>140</v>
      </c>
      <c r="I121" s="195" t="s">
        <v>141</v>
      </c>
      <c r="J121" s="195" t="s">
        <v>116</v>
      </c>
      <c r="K121" s="196" t="s">
        <v>142</v>
      </c>
      <c r="L121" s="197"/>
      <c r="M121" s="101" t="s">
        <v>1</v>
      </c>
      <c r="N121" s="102" t="s">
        <v>37</v>
      </c>
      <c r="O121" s="102" t="s">
        <v>143</v>
      </c>
      <c r="P121" s="102" t="s">
        <v>144</v>
      </c>
      <c r="Q121" s="102" t="s">
        <v>145</v>
      </c>
      <c r="R121" s="102" t="s">
        <v>146</v>
      </c>
      <c r="S121" s="102" t="s">
        <v>147</v>
      </c>
      <c r="T121" s="103" t="s">
        <v>148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149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0</v>
      </c>
      <c r="S122" s="105"/>
      <c r="T122" s="201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72</v>
      </c>
      <c r="AU122" s="18" t="s">
        <v>118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72</v>
      </c>
      <c r="E123" s="206" t="s">
        <v>820</v>
      </c>
      <c r="F123" s="206" t="s">
        <v>820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P124+P128+P131+P138+P149</f>
        <v>0</v>
      </c>
      <c r="Q123" s="211"/>
      <c r="R123" s="212">
        <f>R124+R128+R131+R138+R149</f>
        <v>0</v>
      </c>
      <c r="S123" s="211"/>
      <c r="T123" s="213">
        <f>T124+T128+T131+T138+T149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81</v>
      </c>
      <c r="AT123" s="215" t="s">
        <v>72</v>
      </c>
      <c r="AU123" s="215" t="s">
        <v>73</v>
      </c>
      <c r="AY123" s="214" t="s">
        <v>152</v>
      </c>
      <c r="BK123" s="216">
        <f>BK124+BK128+BK131+BK138+BK149</f>
        <v>0</v>
      </c>
    </row>
    <row r="124" s="12" customFormat="1" ht="22.8" customHeight="1">
      <c r="A124" s="12"/>
      <c r="B124" s="203"/>
      <c r="C124" s="204"/>
      <c r="D124" s="205" t="s">
        <v>72</v>
      </c>
      <c r="E124" s="264" t="s">
        <v>875</v>
      </c>
      <c r="F124" s="264" t="s">
        <v>876</v>
      </c>
      <c r="G124" s="204"/>
      <c r="H124" s="204"/>
      <c r="I124" s="207"/>
      <c r="J124" s="265">
        <f>BK124</f>
        <v>0</v>
      </c>
      <c r="K124" s="204"/>
      <c r="L124" s="209"/>
      <c r="M124" s="210"/>
      <c r="N124" s="211"/>
      <c r="O124" s="211"/>
      <c r="P124" s="212">
        <f>SUM(P125:P127)</f>
        <v>0</v>
      </c>
      <c r="Q124" s="211"/>
      <c r="R124" s="212">
        <f>SUM(R125:R127)</f>
        <v>0</v>
      </c>
      <c r="S124" s="211"/>
      <c r="T124" s="213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81</v>
      </c>
      <c r="AT124" s="215" t="s">
        <v>72</v>
      </c>
      <c r="AU124" s="215" t="s">
        <v>81</v>
      </c>
      <c r="AY124" s="214" t="s">
        <v>152</v>
      </c>
      <c r="BK124" s="216">
        <f>SUM(BK125:BK127)</f>
        <v>0</v>
      </c>
    </row>
    <row r="125" s="2" customFormat="1" ht="24.15" customHeight="1">
      <c r="A125" s="39"/>
      <c r="B125" s="40"/>
      <c r="C125" s="217" t="s">
        <v>81</v>
      </c>
      <c r="D125" s="217" t="s">
        <v>153</v>
      </c>
      <c r="E125" s="218" t="s">
        <v>877</v>
      </c>
      <c r="F125" s="219" t="s">
        <v>1515</v>
      </c>
      <c r="G125" s="220" t="s">
        <v>210</v>
      </c>
      <c r="H125" s="221">
        <v>1</v>
      </c>
      <c r="I125" s="222"/>
      <c r="J125" s="223">
        <f>ROUND(I125*H125,2)</f>
        <v>0</v>
      </c>
      <c r="K125" s="219" t="s">
        <v>1</v>
      </c>
      <c r="L125" s="45"/>
      <c r="M125" s="224" t="s">
        <v>1</v>
      </c>
      <c r="N125" s="225" t="s">
        <v>38</v>
      </c>
      <c r="O125" s="92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8" t="s">
        <v>157</v>
      </c>
      <c r="AT125" s="228" t="s">
        <v>153</v>
      </c>
      <c r="AU125" s="228" t="s">
        <v>83</v>
      </c>
      <c r="AY125" s="18" t="s">
        <v>152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8" t="s">
        <v>81</v>
      </c>
      <c r="BK125" s="229">
        <f>ROUND(I125*H125,2)</f>
        <v>0</v>
      </c>
      <c r="BL125" s="18" t="s">
        <v>157</v>
      </c>
      <c r="BM125" s="228" t="s">
        <v>1516</v>
      </c>
    </row>
    <row r="126" s="2" customFormat="1" ht="24.15" customHeight="1">
      <c r="A126" s="39"/>
      <c r="B126" s="40"/>
      <c r="C126" s="217" t="s">
        <v>83</v>
      </c>
      <c r="D126" s="217" t="s">
        <v>153</v>
      </c>
      <c r="E126" s="218" t="s">
        <v>880</v>
      </c>
      <c r="F126" s="219" t="s">
        <v>1517</v>
      </c>
      <c r="G126" s="220" t="s">
        <v>210</v>
      </c>
      <c r="H126" s="221">
        <v>1</v>
      </c>
      <c r="I126" s="222"/>
      <c r="J126" s="223">
        <f>ROUND(I126*H126,2)</f>
        <v>0</v>
      </c>
      <c r="K126" s="219" t="s">
        <v>1</v>
      </c>
      <c r="L126" s="45"/>
      <c r="M126" s="224" t="s">
        <v>1</v>
      </c>
      <c r="N126" s="225" t="s">
        <v>38</v>
      </c>
      <c r="O126" s="92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8" t="s">
        <v>157</v>
      </c>
      <c r="AT126" s="228" t="s">
        <v>153</v>
      </c>
      <c r="AU126" s="228" t="s">
        <v>83</v>
      </c>
      <c r="AY126" s="18" t="s">
        <v>152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8" t="s">
        <v>81</v>
      </c>
      <c r="BK126" s="229">
        <f>ROUND(I126*H126,2)</f>
        <v>0</v>
      </c>
      <c r="BL126" s="18" t="s">
        <v>157</v>
      </c>
      <c r="BM126" s="228" t="s">
        <v>1518</v>
      </c>
    </row>
    <row r="127" s="2" customFormat="1" ht="24.15" customHeight="1">
      <c r="A127" s="39"/>
      <c r="B127" s="40"/>
      <c r="C127" s="217" t="s">
        <v>161</v>
      </c>
      <c r="D127" s="217" t="s">
        <v>153</v>
      </c>
      <c r="E127" s="218" t="s">
        <v>1519</v>
      </c>
      <c r="F127" s="219" t="s">
        <v>1520</v>
      </c>
      <c r="G127" s="220" t="s">
        <v>210</v>
      </c>
      <c r="H127" s="221">
        <v>1</v>
      </c>
      <c r="I127" s="222"/>
      <c r="J127" s="223">
        <f>ROUND(I127*H127,2)</f>
        <v>0</v>
      </c>
      <c r="K127" s="219" t="s">
        <v>1</v>
      </c>
      <c r="L127" s="45"/>
      <c r="M127" s="224" t="s">
        <v>1</v>
      </c>
      <c r="N127" s="225" t="s">
        <v>38</v>
      </c>
      <c r="O127" s="92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8" t="s">
        <v>157</v>
      </c>
      <c r="AT127" s="228" t="s">
        <v>153</v>
      </c>
      <c r="AU127" s="228" t="s">
        <v>83</v>
      </c>
      <c r="AY127" s="18" t="s">
        <v>152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8" t="s">
        <v>81</v>
      </c>
      <c r="BK127" s="229">
        <f>ROUND(I127*H127,2)</f>
        <v>0</v>
      </c>
      <c r="BL127" s="18" t="s">
        <v>157</v>
      </c>
      <c r="BM127" s="228" t="s">
        <v>1521</v>
      </c>
    </row>
    <row r="128" s="12" customFormat="1" ht="22.8" customHeight="1">
      <c r="A128" s="12"/>
      <c r="B128" s="203"/>
      <c r="C128" s="204"/>
      <c r="D128" s="205" t="s">
        <v>72</v>
      </c>
      <c r="E128" s="264" t="s">
        <v>883</v>
      </c>
      <c r="F128" s="264" t="s">
        <v>884</v>
      </c>
      <c r="G128" s="204"/>
      <c r="H128" s="204"/>
      <c r="I128" s="207"/>
      <c r="J128" s="265">
        <f>BK128</f>
        <v>0</v>
      </c>
      <c r="K128" s="204"/>
      <c r="L128" s="209"/>
      <c r="M128" s="210"/>
      <c r="N128" s="211"/>
      <c r="O128" s="211"/>
      <c r="P128" s="212">
        <f>SUM(P129:P130)</f>
        <v>0</v>
      </c>
      <c r="Q128" s="211"/>
      <c r="R128" s="212">
        <f>SUM(R129:R130)</f>
        <v>0</v>
      </c>
      <c r="S128" s="211"/>
      <c r="T128" s="213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81</v>
      </c>
      <c r="AT128" s="215" t="s">
        <v>72</v>
      </c>
      <c r="AU128" s="215" t="s">
        <v>81</v>
      </c>
      <c r="AY128" s="214" t="s">
        <v>152</v>
      </c>
      <c r="BK128" s="216">
        <f>SUM(BK129:BK130)</f>
        <v>0</v>
      </c>
    </row>
    <row r="129" s="2" customFormat="1" ht="14.4" customHeight="1">
      <c r="A129" s="39"/>
      <c r="B129" s="40"/>
      <c r="C129" s="217" t="s">
        <v>157</v>
      </c>
      <c r="D129" s="217" t="s">
        <v>153</v>
      </c>
      <c r="E129" s="218" t="s">
        <v>885</v>
      </c>
      <c r="F129" s="219" t="s">
        <v>886</v>
      </c>
      <c r="G129" s="220" t="s">
        <v>181</v>
      </c>
      <c r="H129" s="221">
        <v>202</v>
      </c>
      <c r="I129" s="222"/>
      <c r="J129" s="223">
        <f>ROUND(I129*H129,2)</f>
        <v>0</v>
      </c>
      <c r="K129" s="219" t="s">
        <v>1</v>
      </c>
      <c r="L129" s="45"/>
      <c r="M129" s="224" t="s">
        <v>1</v>
      </c>
      <c r="N129" s="225" t="s">
        <v>38</v>
      </c>
      <c r="O129" s="92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8" t="s">
        <v>157</v>
      </c>
      <c r="AT129" s="228" t="s">
        <v>153</v>
      </c>
      <c r="AU129" s="228" t="s">
        <v>83</v>
      </c>
      <c r="AY129" s="18" t="s">
        <v>152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8" t="s">
        <v>81</v>
      </c>
      <c r="BK129" s="229">
        <f>ROUND(I129*H129,2)</f>
        <v>0</v>
      </c>
      <c r="BL129" s="18" t="s">
        <v>157</v>
      </c>
      <c r="BM129" s="228" t="s">
        <v>1522</v>
      </c>
    </row>
    <row r="130" s="2" customFormat="1" ht="14.4" customHeight="1">
      <c r="A130" s="39"/>
      <c r="B130" s="40"/>
      <c r="C130" s="217" t="s">
        <v>168</v>
      </c>
      <c r="D130" s="217" t="s">
        <v>153</v>
      </c>
      <c r="E130" s="218" t="s">
        <v>888</v>
      </c>
      <c r="F130" s="219" t="s">
        <v>889</v>
      </c>
      <c r="G130" s="220" t="s">
        <v>181</v>
      </c>
      <c r="H130" s="221">
        <v>202</v>
      </c>
      <c r="I130" s="222"/>
      <c r="J130" s="223">
        <f>ROUND(I130*H130,2)</f>
        <v>0</v>
      </c>
      <c r="K130" s="219" t="s">
        <v>1</v>
      </c>
      <c r="L130" s="45"/>
      <c r="M130" s="224" t="s">
        <v>1</v>
      </c>
      <c r="N130" s="225" t="s">
        <v>38</v>
      </c>
      <c r="O130" s="92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8" t="s">
        <v>157</v>
      </c>
      <c r="AT130" s="228" t="s">
        <v>153</v>
      </c>
      <c r="AU130" s="228" t="s">
        <v>83</v>
      </c>
      <c r="AY130" s="18" t="s">
        <v>152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8" t="s">
        <v>81</v>
      </c>
      <c r="BK130" s="229">
        <f>ROUND(I130*H130,2)</f>
        <v>0</v>
      </c>
      <c r="BL130" s="18" t="s">
        <v>157</v>
      </c>
      <c r="BM130" s="228" t="s">
        <v>1523</v>
      </c>
    </row>
    <row r="131" s="12" customFormat="1" ht="22.8" customHeight="1">
      <c r="A131" s="12"/>
      <c r="B131" s="203"/>
      <c r="C131" s="204"/>
      <c r="D131" s="205" t="s">
        <v>72</v>
      </c>
      <c r="E131" s="264" t="s">
        <v>891</v>
      </c>
      <c r="F131" s="264" t="s">
        <v>892</v>
      </c>
      <c r="G131" s="204"/>
      <c r="H131" s="204"/>
      <c r="I131" s="207"/>
      <c r="J131" s="265">
        <f>BK131</f>
        <v>0</v>
      </c>
      <c r="K131" s="204"/>
      <c r="L131" s="209"/>
      <c r="M131" s="210"/>
      <c r="N131" s="211"/>
      <c r="O131" s="211"/>
      <c r="P131" s="212">
        <f>SUM(P132:P137)</f>
        <v>0</v>
      </c>
      <c r="Q131" s="211"/>
      <c r="R131" s="212">
        <f>SUM(R132:R137)</f>
        <v>0</v>
      </c>
      <c r="S131" s="211"/>
      <c r="T131" s="213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81</v>
      </c>
      <c r="AT131" s="215" t="s">
        <v>72</v>
      </c>
      <c r="AU131" s="215" t="s">
        <v>81</v>
      </c>
      <c r="AY131" s="214" t="s">
        <v>152</v>
      </c>
      <c r="BK131" s="216">
        <f>SUM(BK132:BK137)</f>
        <v>0</v>
      </c>
    </row>
    <row r="132" s="2" customFormat="1" ht="24.15" customHeight="1">
      <c r="A132" s="39"/>
      <c r="B132" s="40"/>
      <c r="C132" s="217" t="s">
        <v>164</v>
      </c>
      <c r="D132" s="217" t="s">
        <v>153</v>
      </c>
      <c r="E132" s="218" t="s">
        <v>893</v>
      </c>
      <c r="F132" s="219" t="s">
        <v>894</v>
      </c>
      <c r="G132" s="220" t="s">
        <v>181</v>
      </c>
      <c r="H132" s="221">
        <v>189</v>
      </c>
      <c r="I132" s="222"/>
      <c r="J132" s="223">
        <f>ROUND(I132*H132,2)</f>
        <v>0</v>
      </c>
      <c r="K132" s="219" t="s">
        <v>1</v>
      </c>
      <c r="L132" s="45"/>
      <c r="M132" s="224" t="s">
        <v>1</v>
      </c>
      <c r="N132" s="225" t="s">
        <v>38</v>
      </c>
      <c r="O132" s="92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8" t="s">
        <v>157</v>
      </c>
      <c r="AT132" s="228" t="s">
        <v>153</v>
      </c>
      <c r="AU132" s="228" t="s">
        <v>83</v>
      </c>
      <c r="AY132" s="18" t="s">
        <v>152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8" t="s">
        <v>81</v>
      </c>
      <c r="BK132" s="229">
        <f>ROUND(I132*H132,2)</f>
        <v>0</v>
      </c>
      <c r="BL132" s="18" t="s">
        <v>157</v>
      </c>
      <c r="BM132" s="228" t="s">
        <v>1524</v>
      </c>
    </row>
    <row r="133" s="2" customFormat="1" ht="24.15" customHeight="1">
      <c r="A133" s="39"/>
      <c r="B133" s="40"/>
      <c r="C133" s="217" t="s">
        <v>178</v>
      </c>
      <c r="D133" s="217" t="s">
        <v>153</v>
      </c>
      <c r="E133" s="218" t="s">
        <v>1525</v>
      </c>
      <c r="F133" s="219" t="s">
        <v>1526</v>
      </c>
      <c r="G133" s="220" t="s">
        <v>181</v>
      </c>
      <c r="H133" s="221">
        <v>155</v>
      </c>
      <c r="I133" s="222"/>
      <c r="J133" s="223">
        <f>ROUND(I133*H133,2)</f>
        <v>0</v>
      </c>
      <c r="K133" s="219" t="s">
        <v>1</v>
      </c>
      <c r="L133" s="45"/>
      <c r="M133" s="224" t="s">
        <v>1</v>
      </c>
      <c r="N133" s="225" t="s">
        <v>38</v>
      </c>
      <c r="O133" s="92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8" t="s">
        <v>157</v>
      </c>
      <c r="AT133" s="228" t="s">
        <v>153</v>
      </c>
      <c r="AU133" s="228" t="s">
        <v>83</v>
      </c>
      <c r="AY133" s="18" t="s">
        <v>152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8" t="s">
        <v>81</v>
      </c>
      <c r="BK133" s="229">
        <f>ROUND(I133*H133,2)</f>
        <v>0</v>
      </c>
      <c r="BL133" s="18" t="s">
        <v>157</v>
      </c>
      <c r="BM133" s="228" t="s">
        <v>1527</v>
      </c>
    </row>
    <row r="134" s="2" customFormat="1" ht="14.4" customHeight="1">
      <c r="A134" s="39"/>
      <c r="B134" s="40"/>
      <c r="C134" s="217" t="s">
        <v>167</v>
      </c>
      <c r="D134" s="217" t="s">
        <v>153</v>
      </c>
      <c r="E134" s="218" t="s">
        <v>896</v>
      </c>
      <c r="F134" s="219" t="s">
        <v>897</v>
      </c>
      <c r="G134" s="220" t="s">
        <v>181</v>
      </c>
      <c r="H134" s="221">
        <v>42</v>
      </c>
      <c r="I134" s="222"/>
      <c r="J134" s="223">
        <f>ROUND(I134*H134,2)</f>
        <v>0</v>
      </c>
      <c r="K134" s="219" t="s">
        <v>1</v>
      </c>
      <c r="L134" s="45"/>
      <c r="M134" s="224" t="s">
        <v>1</v>
      </c>
      <c r="N134" s="225" t="s">
        <v>38</v>
      </c>
      <c r="O134" s="92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8" t="s">
        <v>157</v>
      </c>
      <c r="AT134" s="228" t="s">
        <v>153</v>
      </c>
      <c r="AU134" s="228" t="s">
        <v>83</v>
      </c>
      <c r="AY134" s="18" t="s">
        <v>152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8" t="s">
        <v>81</v>
      </c>
      <c r="BK134" s="229">
        <f>ROUND(I134*H134,2)</f>
        <v>0</v>
      </c>
      <c r="BL134" s="18" t="s">
        <v>157</v>
      </c>
      <c r="BM134" s="228" t="s">
        <v>1528</v>
      </c>
    </row>
    <row r="135" s="2" customFormat="1" ht="14.4" customHeight="1">
      <c r="A135" s="39"/>
      <c r="B135" s="40"/>
      <c r="C135" s="217" t="s">
        <v>187</v>
      </c>
      <c r="D135" s="217" t="s">
        <v>153</v>
      </c>
      <c r="E135" s="218" t="s">
        <v>899</v>
      </c>
      <c r="F135" s="219" t="s">
        <v>900</v>
      </c>
      <c r="G135" s="220" t="s">
        <v>175</v>
      </c>
      <c r="H135" s="221">
        <v>22</v>
      </c>
      <c r="I135" s="222"/>
      <c r="J135" s="223">
        <f>ROUND(I135*H135,2)</f>
        <v>0</v>
      </c>
      <c r="K135" s="219" t="s">
        <v>1</v>
      </c>
      <c r="L135" s="45"/>
      <c r="M135" s="224" t="s">
        <v>1</v>
      </c>
      <c r="N135" s="225" t="s">
        <v>38</v>
      </c>
      <c r="O135" s="92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8" t="s">
        <v>157</v>
      </c>
      <c r="AT135" s="228" t="s">
        <v>153</v>
      </c>
      <c r="AU135" s="228" t="s">
        <v>83</v>
      </c>
      <c r="AY135" s="18" t="s">
        <v>152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8" t="s">
        <v>81</v>
      </c>
      <c r="BK135" s="229">
        <f>ROUND(I135*H135,2)</f>
        <v>0</v>
      </c>
      <c r="BL135" s="18" t="s">
        <v>157</v>
      </c>
      <c r="BM135" s="228" t="s">
        <v>1529</v>
      </c>
    </row>
    <row r="136" s="2" customFormat="1" ht="14.4" customHeight="1">
      <c r="A136" s="39"/>
      <c r="B136" s="40"/>
      <c r="C136" s="217" t="s">
        <v>172</v>
      </c>
      <c r="D136" s="217" t="s">
        <v>153</v>
      </c>
      <c r="E136" s="218" t="s">
        <v>902</v>
      </c>
      <c r="F136" s="219" t="s">
        <v>903</v>
      </c>
      <c r="G136" s="220" t="s">
        <v>175</v>
      </c>
      <c r="H136" s="221">
        <v>21</v>
      </c>
      <c r="I136" s="222"/>
      <c r="J136" s="223">
        <f>ROUND(I136*H136,2)</f>
        <v>0</v>
      </c>
      <c r="K136" s="219" t="s">
        <v>1</v>
      </c>
      <c r="L136" s="45"/>
      <c r="M136" s="224" t="s">
        <v>1</v>
      </c>
      <c r="N136" s="225" t="s">
        <v>38</v>
      </c>
      <c r="O136" s="92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8" t="s">
        <v>157</v>
      </c>
      <c r="AT136" s="228" t="s">
        <v>153</v>
      </c>
      <c r="AU136" s="228" t="s">
        <v>83</v>
      </c>
      <c r="AY136" s="18" t="s">
        <v>152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8" t="s">
        <v>81</v>
      </c>
      <c r="BK136" s="229">
        <f>ROUND(I136*H136,2)</f>
        <v>0</v>
      </c>
      <c r="BL136" s="18" t="s">
        <v>157</v>
      </c>
      <c r="BM136" s="228" t="s">
        <v>1530</v>
      </c>
    </row>
    <row r="137" s="2" customFormat="1" ht="14.4" customHeight="1">
      <c r="A137" s="39"/>
      <c r="B137" s="40"/>
      <c r="C137" s="217" t="s">
        <v>199</v>
      </c>
      <c r="D137" s="217" t="s">
        <v>153</v>
      </c>
      <c r="E137" s="218" t="s">
        <v>905</v>
      </c>
      <c r="F137" s="219" t="s">
        <v>906</v>
      </c>
      <c r="G137" s="220" t="s">
        <v>175</v>
      </c>
      <c r="H137" s="221">
        <v>21</v>
      </c>
      <c r="I137" s="222"/>
      <c r="J137" s="223">
        <f>ROUND(I137*H137,2)</f>
        <v>0</v>
      </c>
      <c r="K137" s="219" t="s">
        <v>1</v>
      </c>
      <c r="L137" s="45"/>
      <c r="M137" s="224" t="s">
        <v>1</v>
      </c>
      <c r="N137" s="225" t="s">
        <v>38</v>
      </c>
      <c r="O137" s="92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8" t="s">
        <v>157</v>
      </c>
      <c r="AT137" s="228" t="s">
        <v>153</v>
      </c>
      <c r="AU137" s="228" t="s">
        <v>83</v>
      </c>
      <c r="AY137" s="18" t="s">
        <v>152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8" t="s">
        <v>81</v>
      </c>
      <c r="BK137" s="229">
        <f>ROUND(I137*H137,2)</f>
        <v>0</v>
      </c>
      <c r="BL137" s="18" t="s">
        <v>157</v>
      </c>
      <c r="BM137" s="228" t="s">
        <v>1531</v>
      </c>
    </row>
    <row r="138" s="12" customFormat="1" ht="22.8" customHeight="1">
      <c r="A138" s="12"/>
      <c r="B138" s="203"/>
      <c r="C138" s="204"/>
      <c r="D138" s="205" t="s">
        <v>72</v>
      </c>
      <c r="E138" s="264" t="s">
        <v>908</v>
      </c>
      <c r="F138" s="264" t="s">
        <v>909</v>
      </c>
      <c r="G138" s="204"/>
      <c r="H138" s="204"/>
      <c r="I138" s="207"/>
      <c r="J138" s="265">
        <f>BK138</f>
        <v>0</v>
      </c>
      <c r="K138" s="204"/>
      <c r="L138" s="209"/>
      <c r="M138" s="210"/>
      <c r="N138" s="211"/>
      <c r="O138" s="211"/>
      <c r="P138" s="212">
        <f>SUM(P139:P148)</f>
        <v>0</v>
      </c>
      <c r="Q138" s="211"/>
      <c r="R138" s="212">
        <f>SUM(R139:R148)</f>
        <v>0</v>
      </c>
      <c r="S138" s="211"/>
      <c r="T138" s="213">
        <f>SUM(T139:T148)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81</v>
      </c>
      <c r="AT138" s="215" t="s">
        <v>72</v>
      </c>
      <c r="AU138" s="215" t="s">
        <v>81</v>
      </c>
      <c r="AY138" s="214" t="s">
        <v>152</v>
      </c>
      <c r="BK138" s="216">
        <f>SUM(BK139:BK148)</f>
        <v>0</v>
      </c>
    </row>
    <row r="139" s="2" customFormat="1" ht="14.4" customHeight="1">
      <c r="A139" s="39"/>
      <c r="B139" s="40"/>
      <c r="C139" s="217" t="s">
        <v>207</v>
      </c>
      <c r="D139" s="217" t="s">
        <v>153</v>
      </c>
      <c r="E139" s="218" t="s">
        <v>910</v>
      </c>
      <c r="F139" s="219" t="s">
        <v>911</v>
      </c>
      <c r="G139" s="220" t="s">
        <v>210</v>
      </c>
      <c r="H139" s="221">
        <v>1</v>
      </c>
      <c r="I139" s="222"/>
      <c r="J139" s="223">
        <f>ROUND(I139*H139,2)</f>
        <v>0</v>
      </c>
      <c r="K139" s="219" t="s">
        <v>1</v>
      </c>
      <c r="L139" s="45"/>
      <c r="M139" s="224" t="s">
        <v>1</v>
      </c>
      <c r="N139" s="225" t="s">
        <v>38</v>
      </c>
      <c r="O139" s="92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8" t="s">
        <v>157</v>
      </c>
      <c r="AT139" s="228" t="s">
        <v>153</v>
      </c>
      <c r="AU139" s="228" t="s">
        <v>83</v>
      </c>
      <c r="AY139" s="18" t="s">
        <v>152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8" t="s">
        <v>81</v>
      </c>
      <c r="BK139" s="229">
        <f>ROUND(I139*H139,2)</f>
        <v>0</v>
      </c>
      <c r="BL139" s="18" t="s">
        <v>157</v>
      </c>
      <c r="BM139" s="228" t="s">
        <v>1532</v>
      </c>
    </row>
    <row r="140" s="2" customFormat="1" ht="14.4" customHeight="1">
      <c r="A140" s="39"/>
      <c r="B140" s="40"/>
      <c r="C140" s="217" t="s">
        <v>212</v>
      </c>
      <c r="D140" s="217" t="s">
        <v>153</v>
      </c>
      <c r="E140" s="218" t="s">
        <v>913</v>
      </c>
      <c r="F140" s="219" t="s">
        <v>914</v>
      </c>
      <c r="G140" s="220" t="s">
        <v>181</v>
      </c>
      <c r="H140" s="221">
        <v>19</v>
      </c>
      <c r="I140" s="222"/>
      <c r="J140" s="223">
        <f>ROUND(I140*H140,2)</f>
        <v>0</v>
      </c>
      <c r="K140" s="219" t="s">
        <v>1</v>
      </c>
      <c r="L140" s="45"/>
      <c r="M140" s="224" t="s">
        <v>1</v>
      </c>
      <c r="N140" s="225" t="s">
        <v>38</v>
      </c>
      <c r="O140" s="92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8" t="s">
        <v>157</v>
      </c>
      <c r="AT140" s="228" t="s">
        <v>153</v>
      </c>
      <c r="AU140" s="228" t="s">
        <v>83</v>
      </c>
      <c r="AY140" s="18" t="s">
        <v>152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8" t="s">
        <v>81</v>
      </c>
      <c r="BK140" s="229">
        <f>ROUND(I140*H140,2)</f>
        <v>0</v>
      </c>
      <c r="BL140" s="18" t="s">
        <v>157</v>
      </c>
      <c r="BM140" s="228" t="s">
        <v>1533</v>
      </c>
    </row>
    <row r="141" s="2" customFormat="1" ht="14.4" customHeight="1">
      <c r="A141" s="39"/>
      <c r="B141" s="40"/>
      <c r="C141" s="217" t="s">
        <v>219</v>
      </c>
      <c r="D141" s="217" t="s">
        <v>153</v>
      </c>
      <c r="E141" s="218" t="s">
        <v>916</v>
      </c>
      <c r="F141" s="219" t="s">
        <v>917</v>
      </c>
      <c r="G141" s="220" t="s">
        <v>185</v>
      </c>
      <c r="H141" s="221">
        <v>19</v>
      </c>
      <c r="I141" s="222"/>
      <c r="J141" s="223">
        <f>ROUND(I141*H141,2)</f>
        <v>0</v>
      </c>
      <c r="K141" s="219" t="s">
        <v>1</v>
      </c>
      <c r="L141" s="45"/>
      <c r="M141" s="224" t="s">
        <v>1</v>
      </c>
      <c r="N141" s="225" t="s">
        <v>38</v>
      </c>
      <c r="O141" s="92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8" t="s">
        <v>157</v>
      </c>
      <c r="AT141" s="228" t="s">
        <v>153</v>
      </c>
      <c r="AU141" s="228" t="s">
        <v>83</v>
      </c>
      <c r="AY141" s="18" t="s">
        <v>152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8" t="s">
        <v>81</v>
      </c>
      <c r="BK141" s="229">
        <f>ROUND(I141*H141,2)</f>
        <v>0</v>
      </c>
      <c r="BL141" s="18" t="s">
        <v>157</v>
      </c>
      <c r="BM141" s="228" t="s">
        <v>1534</v>
      </c>
    </row>
    <row r="142" s="2" customFormat="1" ht="14.4" customHeight="1">
      <c r="A142" s="39"/>
      <c r="B142" s="40"/>
      <c r="C142" s="217" t="s">
        <v>8</v>
      </c>
      <c r="D142" s="217" t="s">
        <v>153</v>
      </c>
      <c r="E142" s="218" t="s">
        <v>919</v>
      </c>
      <c r="F142" s="219" t="s">
        <v>920</v>
      </c>
      <c r="G142" s="220" t="s">
        <v>210</v>
      </c>
      <c r="H142" s="221">
        <v>1</v>
      </c>
      <c r="I142" s="222"/>
      <c r="J142" s="223">
        <f>ROUND(I142*H142,2)</f>
        <v>0</v>
      </c>
      <c r="K142" s="219" t="s">
        <v>1</v>
      </c>
      <c r="L142" s="45"/>
      <c r="M142" s="224" t="s">
        <v>1</v>
      </c>
      <c r="N142" s="225" t="s">
        <v>38</v>
      </c>
      <c r="O142" s="92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8" t="s">
        <v>157</v>
      </c>
      <c r="AT142" s="228" t="s">
        <v>153</v>
      </c>
      <c r="AU142" s="228" t="s">
        <v>83</v>
      </c>
      <c r="AY142" s="18" t="s">
        <v>152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8" t="s">
        <v>81</v>
      </c>
      <c r="BK142" s="229">
        <f>ROUND(I142*H142,2)</f>
        <v>0</v>
      </c>
      <c r="BL142" s="18" t="s">
        <v>157</v>
      </c>
      <c r="BM142" s="228" t="s">
        <v>1535</v>
      </c>
    </row>
    <row r="143" s="2" customFormat="1" ht="14.4" customHeight="1">
      <c r="A143" s="39"/>
      <c r="B143" s="40"/>
      <c r="C143" s="217" t="s">
        <v>176</v>
      </c>
      <c r="D143" s="217" t="s">
        <v>153</v>
      </c>
      <c r="E143" s="218" t="s">
        <v>922</v>
      </c>
      <c r="F143" s="219" t="s">
        <v>923</v>
      </c>
      <c r="G143" s="220" t="s">
        <v>210</v>
      </c>
      <c r="H143" s="221">
        <v>1</v>
      </c>
      <c r="I143" s="222"/>
      <c r="J143" s="223">
        <f>ROUND(I143*H143,2)</f>
        <v>0</v>
      </c>
      <c r="K143" s="219" t="s">
        <v>1</v>
      </c>
      <c r="L143" s="45"/>
      <c r="M143" s="224" t="s">
        <v>1</v>
      </c>
      <c r="N143" s="225" t="s">
        <v>38</v>
      </c>
      <c r="O143" s="92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8" t="s">
        <v>157</v>
      </c>
      <c r="AT143" s="228" t="s">
        <v>153</v>
      </c>
      <c r="AU143" s="228" t="s">
        <v>83</v>
      </c>
      <c r="AY143" s="18" t="s">
        <v>152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8" t="s">
        <v>81</v>
      </c>
      <c r="BK143" s="229">
        <f>ROUND(I143*H143,2)</f>
        <v>0</v>
      </c>
      <c r="BL143" s="18" t="s">
        <v>157</v>
      </c>
      <c r="BM143" s="228" t="s">
        <v>1536</v>
      </c>
    </row>
    <row r="144" s="2" customFormat="1" ht="14.4" customHeight="1">
      <c r="A144" s="39"/>
      <c r="B144" s="40"/>
      <c r="C144" s="217" t="s">
        <v>230</v>
      </c>
      <c r="D144" s="217" t="s">
        <v>153</v>
      </c>
      <c r="E144" s="218" t="s">
        <v>925</v>
      </c>
      <c r="F144" s="219" t="s">
        <v>926</v>
      </c>
      <c r="G144" s="220" t="s">
        <v>210</v>
      </c>
      <c r="H144" s="221">
        <v>1</v>
      </c>
      <c r="I144" s="222"/>
      <c r="J144" s="223">
        <f>ROUND(I144*H144,2)</f>
        <v>0</v>
      </c>
      <c r="K144" s="219" t="s">
        <v>1</v>
      </c>
      <c r="L144" s="45"/>
      <c r="M144" s="224" t="s">
        <v>1</v>
      </c>
      <c r="N144" s="225" t="s">
        <v>38</v>
      </c>
      <c r="O144" s="92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8" t="s">
        <v>157</v>
      </c>
      <c r="AT144" s="228" t="s">
        <v>153</v>
      </c>
      <c r="AU144" s="228" t="s">
        <v>83</v>
      </c>
      <c r="AY144" s="18" t="s">
        <v>152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8" t="s">
        <v>81</v>
      </c>
      <c r="BK144" s="229">
        <f>ROUND(I144*H144,2)</f>
        <v>0</v>
      </c>
      <c r="BL144" s="18" t="s">
        <v>157</v>
      </c>
      <c r="BM144" s="228" t="s">
        <v>1537</v>
      </c>
    </row>
    <row r="145" s="2" customFormat="1" ht="14.4" customHeight="1">
      <c r="A145" s="39"/>
      <c r="B145" s="40"/>
      <c r="C145" s="217" t="s">
        <v>235</v>
      </c>
      <c r="D145" s="217" t="s">
        <v>153</v>
      </c>
      <c r="E145" s="218" t="s">
        <v>928</v>
      </c>
      <c r="F145" s="219" t="s">
        <v>929</v>
      </c>
      <c r="G145" s="220" t="s">
        <v>930</v>
      </c>
      <c r="H145" s="221">
        <v>12</v>
      </c>
      <c r="I145" s="222"/>
      <c r="J145" s="223">
        <f>ROUND(I145*H145,2)</f>
        <v>0</v>
      </c>
      <c r="K145" s="219" t="s">
        <v>1</v>
      </c>
      <c r="L145" s="45"/>
      <c r="M145" s="224" t="s">
        <v>1</v>
      </c>
      <c r="N145" s="225" t="s">
        <v>38</v>
      </c>
      <c r="O145" s="92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8" t="s">
        <v>157</v>
      </c>
      <c r="AT145" s="228" t="s">
        <v>153</v>
      </c>
      <c r="AU145" s="228" t="s">
        <v>83</v>
      </c>
      <c r="AY145" s="18" t="s">
        <v>152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8" t="s">
        <v>81</v>
      </c>
      <c r="BK145" s="229">
        <f>ROUND(I145*H145,2)</f>
        <v>0</v>
      </c>
      <c r="BL145" s="18" t="s">
        <v>157</v>
      </c>
      <c r="BM145" s="228" t="s">
        <v>1538</v>
      </c>
    </row>
    <row r="146" s="14" customFormat="1">
      <c r="A146" s="14"/>
      <c r="B146" s="241"/>
      <c r="C146" s="242"/>
      <c r="D146" s="232" t="s">
        <v>195</v>
      </c>
      <c r="E146" s="242"/>
      <c r="F146" s="244" t="s">
        <v>1539</v>
      </c>
      <c r="G146" s="242"/>
      <c r="H146" s="245">
        <v>12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1" t="s">
        <v>195</v>
      </c>
      <c r="AU146" s="251" t="s">
        <v>83</v>
      </c>
      <c r="AV146" s="14" t="s">
        <v>83</v>
      </c>
      <c r="AW146" s="14" t="s">
        <v>4</v>
      </c>
      <c r="AX146" s="14" t="s">
        <v>81</v>
      </c>
      <c r="AY146" s="251" t="s">
        <v>152</v>
      </c>
    </row>
    <row r="147" s="2" customFormat="1" ht="14.4" customHeight="1">
      <c r="A147" s="39"/>
      <c r="B147" s="40"/>
      <c r="C147" s="217" t="s">
        <v>241</v>
      </c>
      <c r="D147" s="217" t="s">
        <v>153</v>
      </c>
      <c r="E147" s="218" t="s">
        <v>933</v>
      </c>
      <c r="F147" s="219" t="s">
        <v>934</v>
      </c>
      <c r="G147" s="220" t="s">
        <v>210</v>
      </c>
      <c r="H147" s="221">
        <v>1</v>
      </c>
      <c r="I147" s="222"/>
      <c r="J147" s="223">
        <f>ROUND(I147*H147,2)</f>
        <v>0</v>
      </c>
      <c r="K147" s="219" t="s">
        <v>1</v>
      </c>
      <c r="L147" s="45"/>
      <c r="M147" s="224" t="s">
        <v>1</v>
      </c>
      <c r="N147" s="225" t="s">
        <v>38</v>
      </c>
      <c r="O147" s="92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8" t="s">
        <v>157</v>
      </c>
      <c r="AT147" s="228" t="s">
        <v>153</v>
      </c>
      <c r="AU147" s="228" t="s">
        <v>83</v>
      </c>
      <c r="AY147" s="18" t="s">
        <v>152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8" t="s">
        <v>81</v>
      </c>
      <c r="BK147" s="229">
        <f>ROUND(I147*H147,2)</f>
        <v>0</v>
      </c>
      <c r="BL147" s="18" t="s">
        <v>157</v>
      </c>
      <c r="BM147" s="228" t="s">
        <v>1540</v>
      </c>
    </row>
    <row r="148" s="2" customFormat="1" ht="24.15" customHeight="1">
      <c r="A148" s="39"/>
      <c r="B148" s="40"/>
      <c r="C148" s="217" t="s">
        <v>222</v>
      </c>
      <c r="D148" s="217" t="s">
        <v>153</v>
      </c>
      <c r="E148" s="218" t="s">
        <v>936</v>
      </c>
      <c r="F148" s="219" t="s">
        <v>937</v>
      </c>
      <c r="G148" s="220" t="s">
        <v>210</v>
      </c>
      <c r="H148" s="221">
        <v>1</v>
      </c>
      <c r="I148" s="222"/>
      <c r="J148" s="223">
        <f>ROUND(I148*H148,2)</f>
        <v>0</v>
      </c>
      <c r="K148" s="219" t="s">
        <v>1</v>
      </c>
      <c r="L148" s="45"/>
      <c r="M148" s="224" t="s">
        <v>1</v>
      </c>
      <c r="N148" s="225" t="s">
        <v>38</v>
      </c>
      <c r="O148" s="92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8" t="s">
        <v>157</v>
      </c>
      <c r="AT148" s="228" t="s">
        <v>153</v>
      </c>
      <c r="AU148" s="228" t="s">
        <v>83</v>
      </c>
      <c r="AY148" s="18" t="s">
        <v>152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8" t="s">
        <v>81</v>
      </c>
      <c r="BK148" s="229">
        <f>ROUND(I148*H148,2)</f>
        <v>0</v>
      </c>
      <c r="BL148" s="18" t="s">
        <v>157</v>
      </c>
      <c r="BM148" s="228" t="s">
        <v>1541</v>
      </c>
    </row>
    <row r="149" s="12" customFormat="1" ht="22.8" customHeight="1">
      <c r="A149" s="12"/>
      <c r="B149" s="203"/>
      <c r="C149" s="204"/>
      <c r="D149" s="205" t="s">
        <v>72</v>
      </c>
      <c r="E149" s="264" t="s">
        <v>1542</v>
      </c>
      <c r="F149" s="264" t="s">
        <v>1543</v>
      </c>
      <c r="G149" s="204"/>
      <c r="H149" s="204"/>
      <c r="I149" s="207"/>
      <c r="J149" s="265">
        <f>BK149</f>
        <v>0</v>
      </c>
      <c r="K149" s="204"/>
      <c r="L149" s="209"/>
      <c r="M149" s="210"/>
      <c r="N149" s="211"/>
      <c r="O149" s="211"/>
      <c r="P149" s="212">
        <f>SUM(P150:P155)</f>
        <v>0</v>
      </c>
      <c r="Q149" s="211"/>
      <c r="R149" s="212">
        <f>SUM(R150:R155)</f>
        <v>0</v>
      </c>
      <c r="S149" s="211"/>
      <c r="T149" s="213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81</v>
      </c>
      <c r="AT149" s="215" t="s">
        <v>72</v>
      </c>
      <c r="AU149" s="215" t="s">
        <v>81</v>
      </c>
      <c r="AY149" s="214" t="s">
        <v>152</v>
      </c>
      <c r="BK149" s="216">
        <f>SUM(BK150:BK155)</f>
        <v>0</v>
      </c>
    </row>
    <row r="150" s="2" customFormat="1" ht="14.4" customHeight="1">
      <c r="A150" s="39"/>
      <c r="B150" s="40"/>
      <c r="C150" s="217" t="s">
        <v>7</v>
      </c>
      <c r="D150" s="217" t="s">
        <v>153</v>
      </c>
      <c r="E150" s="218" t="s">
        <v>1544</v>
      </c>
      <c r="F150" s="219" t="s">
        <v>1545</v>
      </c>
      <c r="G150" s="220" t="s">
        <v>185</v>
      </c>
      <c r="H150" s="221">
        <v>12</v>
      </c>
      <c r="I150" s="222"/>
      <c r="J150" s="223">
        <f>ROUND(I150*H150,2)</f>
        <v>0</v>
      </c>
      <c r="K150" s="219" t="s">
        <v>1</v>
      </c>
      <c r="L150" s="45"/>
      <c r="M150" s="224" t="s">
        <v>1</v>
      </c>
      <c r="N150" s="225" t="s">
        <v>38</v>
      </c>
      <c r="O150" s="92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8" t="s">
        <v>157</v>
      </c>
      <c r="AT150" s="228" t="s">
        <v>153</v>
      </c>
      <c r="AU150" s="228" t="s">
        <v>83</v>
      </c>
      <c r="AY150" s="18" t="s">
        <v>152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8" t="s">
        <v>81</v>
      </c>
      <c r="BK150" s="229">
        <f>ROUND(I150*H150,2)</f>
        <v>0</v>
      </c>
      <c r="BL150" s="18" t="s">
        <v>157</v>
      </c>
      <c r="BM150" s="228" t="s">
        <v>1546</v>
      </c>
    </row>
    <row r="151" s="2" customFormat="1" ht="14.4" customHeight="1">
      <c r="A151" s="39"/>
      <c r="B151" s="40"/>
      <c r="C151" s="217" t="s">
        <v>226</v>
      </c>
      <c r="D151" s="217" t="s">
        <v>153</v>
      </c>
      <c r="E151" s="218" t="s">
        <v>1547</v>
      </c>
      <c r="F151" s="219" t="s">
        <v>1548</v>
      </c>
      <c r="G151" s="220" t="s">
        <v>181</v>
      </c>
      <c r="H151" s="221">
        <v>185</v>
      </c>
      <c r="I151" s="222"/>
      <c r="J151" s="223">
        <f>ROUND(I151*H151,2)</f>
        <v>0</v>
      </c>
      <c r="K151" s="219" t="s">
        <v>1</v>
      </c>
      <c r="L151" s="45"/>
      <c r="M151" s="224" t="s">
        <v>1</v>
      </c>
      <c r="N151" s="225" t="s">
        <v>38</v>
      </c>
      <c r="O151" s="92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8" t="s">
        <v>157</v>
      </c>
      <c r="AT151" s="228" t="s">
        <v>153</v>
      </c>
      <c r="AU151" s="228" t="s">
        <v>83</v>
      </c>
      <c r="AY151" s="18" t="s">
        <v>152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8" t="s">
        <v>81</v>
      </c>
      <c r="BK151" s="229">
        <f>ROUND(I151*H151,2)</f>
        <v>0</v>
      </c>
      <c r="BL151" s="18" t="s">
        <v>157</v>
      </c>
      <c r="BM151" s="228" t="s">
        <v>1549</v>
      </c>
    </row>
    <row r="152" s="2" customFormat="1" ht="24.15" customHeight="1">
      <c r="A152" s="39"/>
      <c r="B152" s="40"/>
      <c r="C152" s="217" t="s">
        <v>260</v>
      </c>
      <c r="D152" s="217" t="s">
        <v>153</v>
      </c>
      <c r="E152" s="218" t="s">
        <v>1550</v>
      </c>
      <c r="F152" s="219" t="s">
        <v>1551</v>
      </c>
      <c r="G152" s="220" t="s">
        <v>185</v>
      </c>
      <c r="H152" s="221">
        <v>12</v>
      </c>
      <c r="I152" s="222"/>
      <c r="J152" s="223">
        <f>ROUND(I152*H152,2)</f>
        <v>0</v>
      </c>
      <c r="K152" s="219" t="s">
        <v>1</v>
      </c>
      <c r="L152" s="45"/>
      <c r="M152" s="224" t="s">
        <v>1</v>
      </c>
      <c r="N152" s="225" t="s">
        <v>38</v>
      </c>
      <c r="O152" s="92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8" t="s">
        <v>157</v>
      </c>
      <c r="AT152" s="228" t="s">
        <v>153</v>
      </c>
      <c r="AU152" s="228" t="s">
        <v>83</v>
      </c>
      <c r="AY152" s="18" t="s">
        <v>152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8" t="s">
        <v>81</v>
      </c>
      <c r="BK152" s="229">
        <f>ROUND(I152*H152,2)</f>
        <v>0</v>
      </c>
      <c r="BL152" s="18" t="s">
        <v>157</v>
      </c>
      <c r="BM152" s="228" t="s">
        <v>1552</v>
      </c>
    </row>
    <row r="153" s="2" customFormat="1" ht="14.4" customHeight="1">
      <c r="A153" s="39"/>
      <c r="B153" s="40"/>
      <c r="C153" s="217" t="s">
        <v>229</v>
      </c>
      <c r="D153" s="217" t="s">
        <v>153</v>
      </c>
      <c r="E153" s="218" t="s">
        <v>1553</v>
      </c>
      <c r="F153" s="219" t="s">
        <v>1554</v>
      </c>
      <c r="G153" s="220" t="s">
        <v>181</v>
      </c>
      <c r="H153" s="221">
        <v>185</v>
      </c>
      <c r="I153" s="222"/>
      <c r="J153" s="223">
        <f>ROUND(I153*H153,2)</f>
        <v>0</v>
      </c>
      <c r="K153" s="219" t="s">
        <v>1</v>
      </c>
      <c r="L153" s="45"/>
      <c r="M153" s="224" t="s">
        <v>1</v>
      </c>
      <c r="N153" s="225" t="s">
        <v>38</v>
      </c>
      <c r="O153" s="92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8" t="s">
        <v>157</v>
      </c>
      <c r="AT153" s="228" t="s">
        <v>153</v>
      </c>
      <c r="AU153" s="228" t="s">
        <v>83</v>
      </c>
      <c r="AY153" s="18" t="s">
        <v>152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8" t="s">
        <v>81</v>
      </c>
      <c r="BK153" s="229">
        <f>ROUND(I153*H153,2)</f>
        <v>0</v>
      </c>
      <c r="BL153" s="18" t="s">
        <v>157</v>
      </c>
      <c r="BM153" s="228" t="s">
        <v>1555</v>
      </c>
    </row>
    <row r="154" s="2" customFormat="1" ht="14.4" customHeight="1">
      <c r="A154" s="39"/>
      <c r="B154" s="40"/>
      <c r="C154" s="217" t="s">
        <v>267</v>
      </c>
      <c r="D154" s="217" t="s">
        <v>153</v>
      </c>
      <c r="E154" s="218" t="s">
        <v>1556</v>
      </c>
      <c r="F154" s="219" t="s">
        <v>1557</v>
      </c>
      <c r="G154" s="220" t="s">
        <v>185</v>
      </c>
      <c r="H154" s="221">
        <v>3</v>
      </c>
      <c r="I154" s="222"/>
      <c r="J154" s="223">
        <f>ROUND(I154*H154,2)</f>
        <v>0</v>
      </c>
      <c r="K154" s="219" t="s">
        <v>1</v>
      </c>
      <c r="L154" s="45"/>
      <c r="M154" s="224" t="s">
        <v>1</v>
      </c>
      <c r="N154" s="225" t="s">
        <v>38</v>
      </c>
      <c r="O154" s="92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8" t="s">
        <v>157</v>
      </c>
      <c r="AT154" s="228" t="s">
        <v>153</v>
      </c>
      <c r="AU154" s="228" t="s">
        <v>83</v>
      </c>
      <c r="AY154" s="18" t="s">
        <v>152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8" t="s">
        <v>81</v>
      </c>
      <c r="BK154" s="229">
        <f>ROUND(I154*H154,2)</f>
        <v>0</v>
      </c>
      <c r="BL154" s="18" t="s">
        <v>157</v>
      </c>
      <c r="BM154" s="228" t="s">
        <v>1558</v>
      </c>
    </row>
    <row r="155" s="2" customFormat="1" ht="14.4" customHeight="1">
      <c r="A155" s="39"/>
      <c r="B155" s="40"/>
      <c r="C155" s="217" t="s">
        <v>233</v>
      </c>
      <c r="D155" s="217" t="s">
        <v>153</v>
      </c>
      <c r="E155" s="218" t="s">
        <v>1559</v>
      </c>
      <c r="F155" s="219" t="s">
        <v>1560</v>
      </c>
      <c r="G155" s="220" t="s">
        <v>210</v>
      </c>
      <c r="H155" s="221">
        <v>1</v>
      </c>
      <c r="I155" s="222"/>
      <c r="J155" s="223">
        <f>ROUND(I155*H155,2)</f>
        <v>0</v>
      </c>
      <c r="K155" s="219" t="s">
        <v>1</v>
      </c>
      <c r="L155" s="45"/>
      <c r="M155" s="266" t="s">
        <v>1</v>
      </c>
      <c r="N155" s="267" t="s">
        <v>38</v>
      </c>
      <c r="O155" s="268"/>
      <c r="P155" s="269">
        <f>O155*H155</f>
        <v>0</v>
      </c>
      <c r="Q155" s="269">
        <v>0</v>
      </c>
      <c r="R155" s="269">
        <f>Q155*H155</f>
        <v>0</v>
      </c>
      <c r="S155" s="269">
        <v>0</v>
      </c>
      <c r="T155" s="27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8" t="s">
        <v>157</v>
      </c>
      <c r="AT155" s="228" t="s">
        <v>153</v>
      </c>
      <c r="AU155" s="228" t="s">
        <v>83</v>
      </c>
      <c r="AY155" s="18" t="s">
        <v>152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8" t="s">
        <v>81</v>
      </c>
      <c r="BK155" s="229">
        <f>ROUND(I155*H155,2)</f>
        <v>0</v>
      </c>
      <c r="BL155" s="18" t="s">
        <v>157</v>
      </c>
      <c r="BM155" s="228" t="s">
        <v>1561</v>
      </c>
    </row>
    <row r="156" s="2" customFormat="1" ht="6.96" customHeight="1">
      <c r="A156" s="39"/>
      <c r="B156" s="67"/>
      <c r="C156" s="68"/>
      <c r="D156" s="68"/>
      <c r="E156" s="68"/>
      <c r="F156" s="68"/>
      <c r="G156" s="68"/>
      <c r="H156" s="68"/>
      <c r="I156" s="68"/>
      <c r="J156" s="68"/>
      <c r="K156" s="68"/>
      <c r="L156" s="45"/>
      <c r="M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</row>
  </sheetData>
  <sheetProtection sheet="1" autoFilter="0" formatColumns="0" formatRows="0" objects="1" scenarios="1" spinCount="100000" saltValue="tqyUhjq6kNs0ToqU8RMv0exKlIHugcfbCgGjBV3B26SqaJ79jkNpYUL5nuPeoz/WZ1p16f7XVC4Tua5Ni6kq8w==" hashValue="KQmN+MxXt36qCg9L8xkLRar543QXFuXvIY22jgmxTjbwdu2+Q6/m+jqcAfqUwsnWCvXRMHun4LRUZOWIjd0Odw==" algorithmName="SHA-512" password="CC35"/>
  <autoFilter ref="C121:K15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Stavební úpravy SPŠ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1562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27. 1. 2020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ROUND(J131,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ROUND((SUM(BE131:BE527)),  2)</f>
        <v>0</v>
      </c>
      <c r="G33" s="39"/>
      <c r="H33" s="39"/>
      <c r="I33" s="156">
        <v>0.20999999999999999</v>
      </c>
      <c r="J33" s="155">
        <f>ROUND(((SUM(BE131:BE527))*I33),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ROUND((SUM(BF131:BF527)),  2)</f>
        <v>0</v>
      </c>
      <c r="G34" s="39"/>
      <c r="H34" s="39"/>
      <c r="I34" s="156">
        <v>0.14999999999999999</v>
      </c>
      <c r="J34" s="155">
        <f>ROUND(((SUM(BF131:BF527))*I34),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ROUND((SUM(BG131:BG527)),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ROUND((SUM(BH131:BH527)),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ROUND((SUM(BI131:BI527)),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Stavební úpravy SPŠ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04 - Objekt D - stavební řešení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27. 1. 2020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J131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1563</v>
      </c>
      <c r="E97" s="183"/>
      <c r="F97" s="183"/>
      <c r="G97" s="183"/>
      <c r="H97" s="183"/>
      <c r="I97" s="183"/>
      <c r="J97" s="184">
        <f>J132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1564</v>
      </c>
      <c r="E98" s="183"/>
      <c r="F98" s="183"/>
      <c r="G98" s="183"/>
      <c r="H98" s="183"/>
      <c r="I98" s="183"/>
      <c r="J98" s="184">
        <f>J152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1565</v>
      </c>
      <c r="E99" s="183"/>
      <c r="F99" s="183"/>
      <c r="G99" s="183"/>
      <c r="H99" s="183"/>
      <c r="I99" s="183"/>
      <c r="J99" s="184">
        <f>J297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1566</v>
      </c>
      <c r="E100" s="183"/>
      <c r="F100" s="183"/>
      <c r="G100" s="183"/>
      <c r="H100" s="183"/>
      <c r="I100" s="183"/>
      <c r="J100" s="184">
        <f>J325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134</v>
      </c>
      <c r="E101" s="189"/>
      <c r="F101" s="189"/>
      <c r="G101" s="189"/>
      <c r="H101" s="189"/>
      <c r="I101" s="189"/>
      <c r="J101" s="190">
        <f>J362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1567</v>
      </c>
      <c r="E102" s="183"/>
      <c r="F102" s="183"/>
      <c r="G102" s="183"/>
      <c r="H102" s="183"/>
      <c r="I102" s="183"/>
      <c r="J102" s="184">
        <f>J364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0"/>
      <c r="C103" s="181"/>
      <c r="D103" s="182" t="s">
        <v>1568</v>
      </c>
      <c r="E103" s="183"/>
      <c r="F103" s="183"/>
      <c r="G103" s="183"/>
      <c r="H103" s="183"/>
      <c r="I103" s="183"/>
      <c r="J103" s="184">
        <f>J375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0"/>
      <c r="C104" s="181"/>
      <c r="D104" s="182" t="s">
        <v>1569</v>
      </c>
      <c r="E104" s="183"/>
      <c r="F104" s="183"/>
      <c r="G104" s="183"/>
      <c r="H104" s="183"/>
      <c r="I104" s="183"/>
      <c r="J104" s="184">
        <f>J389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0"/>
      <c r="C105" s="181"/>
      <c r="D105" s="182" t="s">
        <v>1570</v>
      </c>
      <c r="E105" s="183"/>
      <c r="F105" s="183"/>
      <c r="G105" s="183"/>
      <c r="H105" s="183"/>
      <c r="I105" s="183"/>
      <c r="J105" s="184">
        <f>J396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0"/>
      <c r="C106" s="181"/>
      <c r="D106" s="182" t="s">
        <v>1571</v>
      </c>
      <c r="E106" s="183"/>
      <c r="F106" s="183"/>
      <c r="G106" s="183"/>
      <c r="H106" s="183"/>
      <c r="I106" s="183"/>
      <c r="J106" s="184">
        <f>J437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0"/>
      <c r="C107" s="181"/>
      <c r="D107" s="182" t="s">
        <v>1572</v>
      </c>
      <c r="E107" s="183"/>
      <c r="F107" s="183"/>
      <c r="G107" s="183"/>
      <c r="H107" s="183"/>
      <c r="I107" s="183"/>
      <c r="J107" s="184">
        <f>J451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0"/>
      <c r="C108" s="181"/>
      <c r="D108" s="182" t="s">
        <v>1573</v>
      </c>
      <c r="E108" s="183"/>
      <c r="F108" s="183"/>
      <c r="G108" s="183"/>
      <c r="H108" s="183"/>
      <c r="I108" s="183"/>
      <c r="J108" s="184">
        <f>J493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0"/>
      <c r="C109" s="181"/>
      <c r="D109" s="182" t="s">
        <v>1574</v>
      </c>
      <c r="E109" s="183"/>
      <c r="F109" s="183"/>
      <c r="G109" s="183"/>
      <c r="H109" s="183"/>
      <c r="I109" s="183"/>
      <c r="J109" s="184">
        <f>J500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80"/>
      <c r="C110" s="181"/>
      <c r="D110" s="182" t="s">
        <v>1575</v>
      </c>
      <c r="E110" s="183"/>
      <c r="F110" s="183"/>
      <c r="G110" s="183"/>
      <c r="H110" s="183"/>
      <c r="I110" s="183"/>
      <c r="J110" s="184">
        <f>J514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80"/>
      <c r="C111" s="181"/>
      <c r="D111" s="182" t="s">
        <v>1576</v>
      </c>
      <c r="E111" s="183"/>
      <c r="F111" s="183"/>
      <c r="G111" s="183"/>
      <c r="H111" s="183"/>
      <c r="I111" s="183"/>
      <c r="J111" s="184">
        <f>J518</f>
        <v>0</v>
      </c>
      <c r="K111" s="181"/>
      <c r="L111" s="185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137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75" t="str">
        <f>E7</f>
        <v>Stavební úpravy SPŠ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112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E9</f>
        <v>SO 04 - Objekt D - stavební řešení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F12</f>
        <v xml:space="preserve"> </v>
      </c>
      <c r="G125" s="41"/>
      <c r="H125" s="41"/>
      <c r="I125" s="33" t="s">
        <v>22</v>
      </c>
      <c r="J125" s="80" t="str">
        <f>IF(J12="","",J12)</f>
        <v>27. 1. 2020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24</v>
      </c>
      <c r="D127" s="41"/>
      <c r="E127" s="41"/>
      <c r="F127" s="28" t="str">
        <f>E15</f>
        <v xml:space="preserve"> </v>
      </c>
      <c r="G127" s="41"/>
      <c r="H127" s="41"/>
      <c r="I127" s="33" t="s">
        <v>29</v>
      </c>
      <c r="J127" s="37" t="str">
        <f>E21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27</v>
      </c>
      <c r="D128" s="41"/>
      <c r="E128" s="41"/>
      <c r="F128" s="28" t="str">
        <f>IF(E18="","",E18)</f>
        <v>Vyplň údaj</v>
      </c>
      <c r="G128" s="41"/>
      <c r="H128" s="41"/>
      <c r="I128" s="33" t="s">
        <v>31</v>
      </c>
      <c r="J128" s="37" t="str">
        <f>E24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192"/>
      <c r="B130" s="193"/>
      <c r="C130" s="194" t="s">
        <v>138</v>
      </c>
      <c r="D130" s="195" t="s">
        <v>58</v>
      </c>
      <c r="E130" s="195" t="s">
        <v>54</v>
      </c>
      <c r="F130" s="195" t="s">
        <v>55</v>
      </c>
      <c r="G130" s="195" t="s">
        <v>139</v>
      </c>
      <c r="H130" s="195" t="s">
        <v>140</v>
      </c>
      <c r="I130" s="195" t="s">
        <v>141</v>
      </c>
      <c r="J130" s="195" t="s">
        <v>116</v>
      </c>
      <c r="K130" s="196" t="s">
        <v>142</v>
      </c>
      <c r="L130" s="197"/>
      <c r="M130" s="101" t="s">
        <v>1</v>
      </c>
      <c r="N130" s="102" t="s">
        <v>37</v>
      </c>
      <c r="O130" s="102" t="s">
        <v>143</v>
      </c>
      <c r="P130" s="102" t="s">
        <v>144</v>
      </c>
      <c r="Q130" s="102" t="s">
        <v>145</v>
      </c>
      <c r="R130" s="102" t="s">
        <v>146</v>
      </c>
      <c r="S130" s="102" t="s">
        <v>147</v>
      </c>
      <c r="T130" s="103" t="s">
        <v>148</v>
      </c>
      <c r="U130" s="192"/>
      <c r="V130" s="192"/>
      <c r="W130" s="192"/>
      <c r="X130" s="192"/>
      <c r="Y130" s="192"/>
      <c r="Z130" s="192"/>
      <c r="AA130" s="192"/>
      <c r="AB130" s="192"/>
      <c r="AC130" s="192"/>
      <c r="AD130" s="192"/>
      <c r="AE130" s="192"/>
    </row>
    <row r="131" s="2" customFormat="1" ht="22.8" customHeight="1">
      <c r="A131" s="39"/>
      <c r="B131" s="40"/>
      <c r="C131" s="108" t="s">
        <v>149</v>
      </c>
      <c r="D131" s="41"/>
      <c r="E131" s="41"/>
      <c r="F131" s="41"/>
      <c r="G131" s="41"/>
      <c r="H131" s="41"/>
      <c r="I131" s="41"/>
      <c r="J131" s="198">
        <f>BK131</f>
        <v>0</v>
      </c>
      <c r="K131" s="41"/>
      <c r="L131" s="45"/>
      <c r="M131" s="104"/>
      <c r="N131" s="199"/>
      <c r="O131" s="105"/>
      <c r="P131" s="200">
        <f>P132+P152+P297+P325+P364+P375+P389+P396+P437+P451+P493+P500+P514+P518</f>
        <v>0</v>
      </c>
      <c r="Q131" s="105"/>
      <c r="R131" s="200">
        <f>R132+R152+R297+R325+R364+R375+R389+R396+R437+R451+R493+R500+R514+R518</f>
        <v>61.198116419999998</v>
      </c>
      <c r="S131" s="105"/>
      <c r="T131" s="201">
        <f>T132+T152+T297+T325+T364+T375+T389+T396+T437+T451+T493+T500+T514+T518</f>
        <v>37.301630909999993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72</v>
      </c>
      <c r="AU131" s="18" t="s">
        <v>118</v>
      </c>
      <c r="BK131" s="202">
        <f>BK132+BK152+BK297+BK325+BK364+BK375+BK389+BK396+BK437+BK451+BK493+BK500+BK514+BK518</f>
        <v>0</v>
      </c>
    </row>
    <row r="132" s="12" customFormat="1" ht="25.92" customHeight="1">
      <c r="A132" s="12"/>
      <c r="B132" s="203"/>
      <c r="C132" s="204"/>
      <c r="D132" s="205" t="s">
        <v>72</v>
      </c>
      <c r="E132" s="206" t="s">
        <v>1214</v>
      </c>
      <c r="F132" s="206" t="s">
        <v>1577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SUM(P133:P151)</f>
        <v>0</v>
      </c>
      <c r="Q132" s="211"/>
      <c r="R132" s="212">
        <f>SUM(R133:R151)</f>
        <v>0.029219999999999996</v>
      </c>
      <c r="S132" s="211"/>
      <c r="T132" s="213">
        <f>SUM(T133:T151)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81</v>
      </c>
      <c r="AT132" s="215" t="s">
        <v>72</v>
      </c>
      <c r="AU132" s="215" t="s">
        <v>73</v>
      </c>
      <c r="AY132" s="214" t="s">
        <v>152</v>
      </c>
      <c r="BK132" s="216">
        <f>SUM(BK133:BK151)</f>
        <v>0</v>
      </c>
    </row>
    <row r="133" s="2" customFormat="1" ht="14.4" customHeight="1">
      <c r="A133" s="39"/>
      <c r="B133" s="40"/>
      <c r="C133" s="217" t="s">
        <v>81</v>
      </c>
      <c r="D133" s="217" t="s">
        <v>153</v>
      </c>
      <c r="E133" s="218" t="s">
        <v>154</v>
      </c>
      <c r="F133" s="219" t="s">
        <v>155</v>
      </c>
      <c r="G133" s="220" t="s">
        <v>156</v>
      </c>
      <c r="H133" s="221">
        <v>3.6600000000000001</v>
      </c>
      <c r="I133" s="222"/>
      <c r="J133" s="223">
        <f>ROUND(I133*H133,2)</f>
        <v>0</v>
      </c>
      <c r="K133" s="219" t="s">
        <v>1</v>
      </c>
      <c r="L133" s="45"/>
      <c r="M133" s="224" t="s">
        <v>1</v>
      </c>
      <c r="N133" s="225" t="s">
        <v>38</v>
      </c>
      <c r="O133" s="92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8" t="s">
        <v>157</v>
      </c>
      <c r="AT133" s="228" t="s">
        <v>153</v>
      </c>
      <c r="AU133" s="228" t="s">
        <v>81</v>
      </c>
      <c r="AY133" s="18" t="s">
        <v>152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8" t="s">
        <v>81</v>
      </c>
      <c r="BK133" s="229">
        <f>ROUND(I133*H133,2)</f>
        <v>0</v>
      </c>
      <c r="BL133" s="18" t="s">
        <v>157</v>
      </c>
      <c r="BM133" s="228" t="s">
        <v>83</v>
      </c>
    </row>
    <row r="134" s="14" customFormat="1">
      <c r="A134" s="14"/>
      <c r="B134" s="241"/>
      <c r="C134" s="242"/>
      <c r="D134" s="232" t="s">
        <v>195</v>
      </c>
      <c r="E134" s="243" t="s">
        <v>1</v>
      </c>
      <c r="F134" s="244" t="s">
        <v>1578</v>
      </c>
      <c r="G134" s="242"/>
      <c r="H134" s="245">
        <v>3.6600000000000001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1" t="s">
        <v>195</v>
      </c>
      <c r="AU134" s="251" t="s">
        <v>81</v>
      </c>
      <c r="AV134" s="14" t="s">
        <v>83</v>
      </c>
      <c r="AW134" s="14" t="s">
        <v>30</v>
      </c>
      <c r="AX134" s="14" t="s">
        <v>73</v>
      </c>
      <c r="AY134" s="251" t="s">
        <v>152</v>
      </c>
    </row>
    <row r="135" s="15" customFormat="1">
      <c r="A135" s="15"/>
      <c r="B135" s="252"/>
      <c r="C135" s="253"/>
      <c r="D135" s="232" t="s">
        <v>195</v>
      </c>
      <c r="E135" s="254" t="s">
        <v>1</v>
      </c>
      <c r="F135" s="255" t="s">
        <v>218</v>
      </c>
      <c r="G135" s="253"/>
      <c r="H135" s="256">
        <v>3.6600000000000001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2" t="s">
        <v>195</v>
      </c>
      <c r="AU135" s="262" t="s">
        <v>81</v>
      </c>
      <c r="AV135" s="15" t="s">
        <v>157</v>
      </c>
      <c r="AW135" s="15" t="s">
        <v>30</v>
      </c>
      <c r="AX135" s="15" t="s">
        <v>81</v>
      </c>
      <c r="AY135" s="262" t="s">
        <v>152</v>
      </c>
    </row>
    <row r="136" s="2" customFormat="1" ht="14.4" customHeight="1">
      <c r="A136" s="39"/>
      <c r="B136" s="40"/>
      <c r="C136" s="217" t="s">
        <v>83</v>
      </c>
      <c r="D136" s="217" t="s">
        <v>153</v>
      </c>
      <c r="E136" s="218" t="s">
        <v>158</v>
      </c>
      <c r="F136" s="219" t="s">
        <v>1217</v>
      </c>
      <c r="G136" s="220" t="s">
        <v>1218</v>
      </c>
      <c r="H136" s="221">
        <v>3.6600000000000001</v>
      </c>
      <c r="I136" s="222"/>
      <c r="J136" s="223">
        <f>ROUND(I136*H136,2)</f>
        <v>0</v>
      </c>
      <c r="K136" s="219" t="s">
        <v>160</v>
      </c>
      <c r="L136" s="45"/>
      <c r="M136" s="224" t="s">
        <v>1</v>
      </c>
      <c r="N136" s="225" t="s">
        <v>38</v>
      </c>
      <c r="O136" s="92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8" t="s">
        <v>157</v>
      </c>
      <c r="AT136" s="228" t="s">
        <v>153</v>
      </c>
      <c r="AU136" s="228" t="s">
        <v>81</v>
      </c>
      <c r="AY136" s="18" t="s">
        <v>152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8" t="s">
        <v>81</v>
      </c>
      <c r="BK136" s="229">
        <f>ROUND(I136*H136,2)</f>
        <v>0</v>
      </c>
      <c r="BL136" s="18" t="s">
        <v>157</v>
      </c>
      <c r="BM136" s="228" t="s">
        <v>157</v>
      </c>
    </row>
    <row r="137" s="2" customFormat="1" ht="24.15" customHeight="1">
      <c r="A137" s="39"/>
      <c r="B137" s="40"/>
      <c r="C137" s="217" t="s">
        <v>161</v>
      </c>
      <c r="D137" s="217" t="s">
        <v>153</v>
      </c>
      <c r="E137" s="218" t="s">
        <v>162</v>
      </c>
      <c r="F137" s="219" t="s">
        <v>1219</v>
      </c>
      <c r="G137" s="220" t="s">
        <v>1218</v>
      </c>
      <c r="H137" s="221">
        <v>3.6600000000000001</v>
      </c>
      <c r="I137" s="222"/>
      <c r="J137" s="223">
        <f>ROUND(I137*H137,2)</f>
        <v>0</v>
      </c>
      <c r="K137" s="219" t="s">
        <v>160</v>
      </c>
      <c r="L137" s="45"/>
      <c r="M137" s="224" t="s">
        <v>1</v>
      </c>
      <c r="N137" s="225" t="s">
        <v>38</v>
      </c>
      <c r="O137" s="92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8" t="s">
        <v>157</v>
      </c>
      <c r="AT137" s="228" t="s">
        <v>153</v>
      </c>
      <c r="AU137" s="228" t="s">
        <v>81</v>
      </c>
      <c r="AY137" s="18" t="s">
        <v>152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8" t="s">
        <v>81</v>
      </c>
      <c r="BK137" s="229">
        <f>ROUND(I137*H137,2)</f>
        <v>0</v>
      </c>
      <c r="BL137" s="18" t="s">
        <v>157</v>
      </c>
      <c r="BM137" s="228" t="s">
        <v>164</v>
      </c>
    </row>
    <row r="138" s="2" customFormat="1" ht="14.4" customHeight="1">
      <c r="A138" s="39"/>
      <c r="B138" s="40"/>
      <c r="C138" s="217" t="s">
        <v>157</v>
      </c>
      <c r="D138" s="217" t="s">
        <v>153</v>
      </c>
      <c r="E138" s="218" t="s">
        <v>165</v>
      </c>
      <c r="F138" s="219" t="s">
        <v>1220</v>
      </c>
      <c r="G138" s="220" t="s">
        <v>1218</v>
      </c>
      <c r="H138" s="221">
        <v>3.6600000000000001</v>
      </c>
      <c r="I138" s="222"/>
      <c r="J138" s="223">
        <f>ROUND(I138*H138,2)</f>
        <v>0</v>
      </c>
      <c r="K138" s="219" t="s">
        <v>160</v>
      </c>
      <c r="L138" s="45"/>
      <c r="M138" s="224" t="s">
        <v>1</v>
      </c>
      <c r="N138" s="225" t="s">
        <v>38</v>
      </c>
      <c r="O138" s="92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8" t="s">
        <v>157</v>
      </c>
      <c r="AT138" s="228" t="s">
        <v>153</v>
      </c>
      <c r="AU138" s="228" t="s">
        <v>81</v>
      </c>
      <c r="AY138" s="18" t="s">
        <v>152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8" t="s">
        <v>81</v>
      </c>
      <c r="BK138" s="229">
        <f>ROUND(I138*H138,2)</f>
        <v>0</v>
      </c>
      <c r="BL138" s="18" t="s">
        <v>157</v>
      </c>
      <c r="BM138" s="228" t="s">
        <v>167</v>
      </c>
    </row>
    <row r="139" s="2" customFormat="1" ht="24.15" customHeight="1">
      <c r="A139" s="39"/>
      <c r="B139" s="40"/>
      <c r="C139" s="217" t="s">
        <v>168</v>
      </c>
      <c r="D139" s="217" t="s">
        <v>153</v>
      </c>
      <c r="E139" s="218" t="s">
        <v>169</v>
      </c>
      <c r="F139" s="219" t="s">
        <v>1221</v>
      </c>
      <c r="G139" s="220" t="s">
        <v>826</v>
      </c>
      <c r="H139" s="221">
        <v>7.3200000000000003</v>
      </c>
      <c r="I139" s="222"/>
      <c r="J139" s="223">
        <f>ROUND(I139*H139,2)</f>
        <v>0</v>
      </c>
      <c r="K139" s="219" t="s">
        <v>160</v>
      </c>
      <c r="L139" s="45"/>
      <c r="M139" s="224" t="s">
        <v>1</v>
      </c>
      <c r="N139" s="225" t="s">
        <v>38</v>
      </c>
      <c r="O139" s="92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8" t="s">
        <v>157</v>
      </c>
      <c r="AT139" s="228" t="s">
        <v>153</v>
      </c>
      <c r="AU139" s="228" t="s">
        <v>81</v>
      </c>
      <c r="AY139" s="18" t="s">
        <v>152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8" t="s">
        <v>81</v>
      </c>
      <c r="BK139" s="229">
        <f>ROUND(I139*H139,2)</f>
        <v>0</v>
      </c>
      <c r="BL139" s="18" t="s">
        <v>157</v>
      </c>
      <c r="BM139" s="228" t="s">
        <v>172</v>
      </c>
    </row>
    <row r="140" s="14" customFormat="1">
      <c r="A140" s="14"/>
      <c r="B140" s="241"/>
      <c r="C140" s="242"/>
      <c r="D140" s="232" t="s">
        <v>195</v>
      </c>
      <c r="E140" s="243" t="s">
        <v>1</v>
      </c>
      <c r="F140" s="244" t="s">
        <v>1579</v>
      </c>
      <c r="G140" s="242"/>
      <c r="H140" s="245">
        <v>7.3200000000000003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1" t="s">
        <v>195</v>
      </c>
      <c r="AU140" s="251" t="s">
        <v>81</v>
      </c>
      <c r="AV140" s="14" t="s">
        <v>83</v>
      </c>
      <c r="AW140" s="14" t="s">
        <v>30</v>
      </c>
      <c r="AX140" s="14" t="s">
        <v>73</v>
      </c>
      <c r="AY140" s="251" t="s">
        <v>152</v>
      </c>
    </row>
    <row r="141" s="15" customFormat="1">
      <c r="A141" s="15"/>
      <c r="B141" s="252"/>
      <c r="C141" s="253"/>
      <c r="D141" s="232" t="s">
        <v>195</v>
      </c>
      <c r="E141" s="254" t="s">
        <v>1</v>
      </c>
      <c r="F141" s="255" t="s">
        <v>218</v>
      </c>
      <c r="G141" s="253"/>
      <c r="H141" s="256">
        <v>7.3200000000000003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2" t="s">
        <v>195</v>
      </c>
      <c r="AU141" s="262" t="s">
        <v>81</v>
      </c>
      <c r="AV141" s="15" t="s">
        <v>157</v>
      </c>
      <c r="AW141" s="15" t="s">
        <v>30</v>
      </c>
      <c r="AX141" s="15" t="s">
        <v>81</v>
      </c>
      <c r="AY141" s="262" t="s">
        <v>152</v>
      </c>
    </row>
    <row r="142" s="2" customFormat="1" ht="62.7" customHeight="1">
      <c r="A142" s="39"/>
      <c r="B142" s="40"/>
      <c r="C142" s="217" t="s">
        <v>164</v>
      </c>
      <c r="D142" s="217" t="s">
        <v>153</v>
      </c>
      <c r="E142" s="218" t="s">
        <v>191</v>
      </c>
      <c r="F142" s="219" t="s">
        <v>1580</v>
      </c>
      <c r="G142" s="220" t="s">
        <v>175</v>
      </c>
      <c r="H142" s="221">
        <v>24.399999999999999</v>
      </c>
      <c r="I142" s="222"/>
      <c r="J142" s="223">
        <f>ROUND(I142*H142,2)</f>
        <v>0</v>
      </c>
      <c r="K142" s="219" t="s">
        <v>160</v>
      </c>
      <c r="L142" s="45"/>
      <c r="M142" s="224" t="s">
        <v>1</v>
      </c>
      <c r="N142" s="225" t="s">
        <v>38</v>
      </c>
      <c r="O142" s="92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8" t="s">
        <v>157</v>
      </c>
      <c r="AT142" s="228" t="s">
        <v>153</v>
      </c>
      <c r="AU142" s="228" t="s">
        <v>81</v>
      </c>
      <c r="AY142" s="18" t="s">
        <v>152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8" t="s">
        <v>81</v>
      </c>
      <c r="BK142" s="229">
        <f>ROUND(I142*H142,2)</f>
        <v>0</v>
      </c>
      <c r="BL142" s="18" t="s">
        <v>157</v>
      </c>
      <c r="BM142" s="228" t="s">
        <v>359</v>
      </c>
    </row>
    <row r="143" s="14" customFormat="1">
      <c r="A143" s="14"/>
      <c r="B143" s="241"/>
      <c r="C143" s="242"/>
      <c r="D143" s="232" t="s">
        <v>195</v>
      </c>
      <c r="E143" s="243" t="s">
        <v>1</v>
      </c>
      <c r="F143" s="244" t="s">
        <v>1581</v>
      </c>
      <c r="G143" s="242"/>
      <c r="H143" s="245">
        <v>24.399999999999999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1" t="s">
        <v>195</v>
      </c>
      <c r="AU143" s="251" t="s">
        <v>81</v>
      </c>
      <c r="AV143" s="14" t="s">
        <v>83</v>
      </c>
      <c r="AW143" s="14" t="s">
        <v>30</v>
      </c>
      <c r="AX143" s="14" t="s">
        <v>73</v>
      </c>
      <c r="AY143" s="251" t="s">
        <v>152</v>
      </c>
    </row>
    <row r="144" s="15" customFormat="1">
      <c r="A144" s="15"/>
      <c r="B144" s="252"/>
      <c r="C144" s="253"/>
      <c r="D144" s="232" t="s">
        <v>195</v>
      </c>
      <c r="E144" s="254" t="s">
        <v>1</v>
      </c>
      <c r="F144" s="255" t="s">
        <v>218</v>
      </c>
      <c r="G144" s="253"/>
      <c r="H144" s="256">
        <v>24.399999999999999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2" t="s">
        <v>195</v>
      </c>
      <c r="AU144" s="262" t="s">
        <v>81</v>
      </c>
      <c r="AV144" s="15" t="s">
        <v>157</v>
      </c>
      <c r="AW144" s="15" t="s">
        <v>30</v>
      </c>
      <c r="AX144" s="15" t="s">
        <v>81</v>
      </c>
      <c r="AY144" s="262" t="s">
        <v>152</v>
      </c>
    </row>
    <row r="145" s="2" customFormat="1" ht="24.15" customHeight="1">
      <c r="A145" s="39"/>
      <c r="B145" s="40"/>
      <c r="C145" s="217" t="s">
        <v>178</v>
      </c>
      <c r="D145" s="217" t="s">
        <v>153</v>
      </c>
      <c r="E145" s="218" t="s">
        <v>200</v>
      </c>
      <c r="F145" s="219" t="s">
        <v>1582</v>
      </c>
      <c r="G145" s="220" t="s">
        <v>181</v>
      </c>
      <c r="H145" s="221">
        <v>49.799999999999997</v>
      </c>
      <c r="I145" s="222"/>
      <c r="J145" s="223">
        <f>ROUND(I145*H145,2)</f>
        <v>0</v>
      </c>
      <c r="K145" s="219" t="s">
        <v>160</v>
      </c>
      <c r="L145" s="45"/>
      <c r="M145" s="224" t="s">
        <v>1</v>
      </c>
      <c r="N145" s="225" t="s">
        <v>38</v>
      </c>
      <c r="O145" s="92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8" t="s">
        <v>157</v>
      </c>
      <c r="AT145" s="228" t="s">
        <v>153</v>
      </c>
      <c r="AU145" s="228" t="s">
        <v>81</v>
      </c>
      <c r="AY145" s="18" t="s">
        <v>152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8" t="s">
        <v>81</v>
      </c>
      <c r="BK145" s="229">
        <f>ROUND(I145*H145,2)</f>
        <v>0</v>
      </c>
      <c r="BL145" s="18" t="s">
        <v>157</v>
      </c>
      <c r="BM145" s="228" t="s">
        <v>379</v>
      </c>
    </row>
    <row r="146" s="14" customFormat="1">
      <c r="A146" s="14"/>
      <c r="B146" s="241"/>
      <c r="C146" s="242"/>
      <c r="D146" s="232" t="s">
        <v>195</v>
      </c>
      <c r="E146" s="243" t="s">
        <v>1</v>
      </c>
      <c r="F146" s="244" t="s">
        <v>1583</v>
      </c>
      <c r="G146" s="242"/>
      <c r="H146" s="245">
        <v>49.799999999999997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1" t="s">
        <v>195</v>
      </c>
      <c r="AU146" s="251" t="s">
        <v>81</v>
      </c>
      <c r="AV146" s="14" t="s">
        <v>83</v>
      </c>
      <c r="AW146" s="14" t="s">
        <v>30</v>
      </c>
      <c r="AX146" s="14" t="s">
        <v>73</v>
      </c>
      <c r="AY146" s="251" t="s">
        <v>152</v>
      </c>
    </row>
    <row r="147" s="15" customFormat="1">
      <c r="A147" s="15"/>
      <c r="B147" s="252"/>
      <c r="C147" s="253"/>
      <c r="D147" s="232" t="s">
        <v>195</v>
      </c>
      <c r="E147" s="254" t="s">
        <v>1</v>
      </c>
      <c r="F147" s="255" t="s">
        <v>218</v>
      </c>
      <c r="G147" s="253"/>
      <c r="H147" s="256">
        <v>49.799999999999997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2" t="s">
        <v>195</v>
      </c>
      <c r="AU147" s="262" t="s">
        <v>81</v>
      </c>
      <c r="AV147" s="15" t="s">
        <v>157</v>
      </c>
      <c r="AW147" s="15" t="s">
        <v>30</v>
      </c>
      <c r="AX147" s="15" t="s">
        <v>81</v>
      </c>
      <c r="AY147" s="262" t="s">
        <v>152</v>
      </c>
    </row>
    <row r="148" s="2" customFormat="1" ht="24.15" customHeight="1">
      <c r="A148" s="39"/>
      <c r="B148" s="40"/>
      <c r="C148" s="217" t="s">
        <v>167</v>
      </c>
      <c r="D148" s="217" t="s">
        <v>153</v>
      </c>
      <c r="E148" s="218" t="s">
        <v>173</v>
      </c>
      <c r="F148" s="219" t="s">
        <v>174</v>
      </c>
      <c r="G148" s="220" t="s">
        <v>175</v>
      </c>
      <c r="H148" s="221">
        <v>24.399999999999999</v>
      </c>
      <c r="I148" s="222"/>
      <c r="J148" s="223">
        <f>ROUND(I148*H148,2)</f>
        <v>0</v>
      </c>
      <c r="K148" s="219" t="s">
        <v>160</v>
      </c>
      <c r="L148" s="45"/>
      <c r="M148" s="224" t="s">
        <v>1</v>
      </c>
      <c r="N148" s="225" t="s">
        <v>38</v>
      </c>
      <c r="O148" s="92"/>
      <c r="P148" s="226">
        <f>O148*H148</f>
        <v>0</v>
      </c>
      <c r="Q148" s="226">
        <v>0.00079000000000000001</v>
      </c>
      <c r="R148" s="226">
        <f>Q148*H148</f>
        <v>0.019275999999999998</v>
      </c>
      <c r="S148" s="226">
        <v>0</v>
      </c>
      <c r="T148" s="22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8" t="s">
        <v>176</v>
      </c>
      <c r="AT148" s="228" t="s">
        <v>153</v>
      </c>
      <c r="AU148" s="228" t="s">
        <v>81</v>
      </c>
      <c r="AY148" s="18" t="s">
        <v>152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8" t="s">
        <v>81</v>
      </c>
      <c r="BK148" s="229">
        <f>ROUND(I148*H148,2)</f>
        <v>0</v>
      </c>
      <c r="BL148" s="18" t="s">
        <v>176</v>
      </c>
      <c r="BM148" s="228" t="s">
        <v>1584</v>
      </c>
    </row>
    <row r="149" s="2" customFormat="1" ht="24.15" customHeight="1">
      <c r="A149" s="39"/>
      <c r="B149" s="40"/>
      <c r="C149" s="217" t="s">
        <v>187</v>
      </c>
      <c r="D149" s="217" t="s">
        <v>153</v>
      </c>
      <c r="E149" s="218" t="s">
        <v>179</v>
      </c>
      <c r="F149" s="219" t="s">
        <v>180</v>
      </c>
      <c r="G149" s="220" t="s">
        <v>181</v>
      </c>
      <c r="H149" s="221">
        <v>24.399999999999999</v>
      </c>
      <c r="I149" s="222"/>
      <c r="J149" s="223">
        <f>ROUND(I149*H149,2)</f>
        <v>0</v>
      </c>
      <c r="K149" s="219" t="s">
        <v>160</v>
      </c>
      <c r="L149" s="45"/>
      <c r="M149" s="224" t="s">
        <v>1</v>
      </c>
      <c r="N149" s="225" t="s">
        <v>38</v>
      </c>
      <c r="O149" s="92"/>
      <c r="P149" s="226">
        <f>O149*H149</f>
        <v>0</v>
      </c>
      <c r="Q149" s="226">
        <v>0.00025999999999999998</v>
      </c>
      <c r="R149" s="226">
        <f>Q149*H149</f>
        <v>0.0063439999999999989</v>
      </c>
      <c r="S149" s="226">
        <v>0</v>
      </c>
      <c r="T149" s="22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8" t="s">
        <v>176</v>
      </c>
      <c r="AT149" s="228" t="s">
        <v>153</v>
      </c>
      <c r="AU149" s="228" t="s">
        <v>81</v>
      </c>
      <c r="AY149" s="18" t="s">
        <v>152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8" t="s">
        <v>81</v>
      </c>
      <c r="BK149" s="229">
        <f>ROUND(I149*H149,2)</f>
        <v>0</v>
      </c>
      <c r="BL149" s="18" t="s">
        <v>176</v>
      </c>
      <c r="BM149" s="228" t="s">
        <v>1585</v>
      </c>
    </row>
    <row r="150" s="2" customFormat="1" ht="24.15" customHeight="1">
      <c r="A150" s="39"/>
      <c r="B150" s="40"/>
      <c r="C150" s="217" t="s">
        <v>172</v>
      </c>
      <c r="D150" s="217" t="s">
        <v>153</v>
      </c>
      <c r="E150" s="218" t="s">
        <v>183</v>
      </c>
      <c r="F150" s="219" t="s">
        <v>184</v>
      </c>
      <c r="G150" s="220" t="s">
        <v>185</v>
      </c>
      <c r="H150" s="221">
        <v>15</v>
      </c>
      <c r="I150" s="222"/>
      <c r="J150" s="223">
        <f>ROUND(I150*H150,2)</f>
        <v>0</v>
      </c>
      <c r="K150" s="219" t="s">
        <v>160</v>
      </c>
      <c r="L150" s="45"/>
      <c r="M150" s="224" t="s">
        <v>1</v>
      </c>
      <c r="N150" s="225" t="s">
        <v>38</v>
      </c>
      <c r="O150" s="92"/>
      <c r="P150" s="226">
        <f>O150*H150</f>
        <v>0</v>
      </c>
      <c r="Q150" s="226">
        <v>0.00014999999999999999</v>
      </c>
      <c r="R150" s="226">
        <f>Q150*H150</f>
        <v>0.0022499999999999998</v>
      </c>
      <c r="S150" s="226">
        <v>0</v>
      </c>
      <c r="T150" s="22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8" t="s">
        <v>176</v>
      </c>
      <c r="AT150" s="228" t="s">
        <v>153</v>
      </c>
      <c r="AU150" s="228" t="s">
        <v>81</v>
      </c>
      <c r="AY150" s="18" t="s">
        <v>152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8" t="s">
        <v>81</v>
      </c>
      <c r="BK150" s="229">
        <f>ROUND(I150*H150,2)</f>
        <v>0</v>
      </c>
      <c r="BL150" s="18" t="s">
        <v>176</v>
      </c>
      <c r="BM150" s="228" t="s">
        <v>1586</v>
      </c>
    </row>
    <row r="151" s="2" customFormat="1" ht="24.15" customHeight="1">
      <c r="A151" s="39"/>
      <c r="B151" s="40"/>
      <c r="C151" s="217" t="s">
        <v>199</v>
      </c>
      <c r="D151" s="217" t="s">
        <v>153</v>
      </c>
      <c r="E151" s="218" t="s">
        <v>188</v>
      </c>
      <c r="F151" s="219" t="s">
        <v>189</v>
      </c>
      <c r="G151" s="220" t="s">
        <v>185</v>
      </c>
      <c r="H151" s="221">
        <v>9</v>
      </c>
      <c r="I151" s="222"/>
      <c r="J151" s="223">
        <f>ROUND(I151*H151,2)</f>
        <v>0</v>
      </c>
      <c r="K151" s="219" t="s">
        <v>160</v>
      </c>
      <c r="L151" s="45"/>
      <c r="M151" s="224" t="s">
        <v>1</v>
      </c>
      <c r="N151" s="225" t="s">
        <v>38</v>
      </c>
      <c r="O151" s="92"/>
      <c r="P151" s="226">
        <f>O151*H151</f>
        <v>0</v>
      </c>
      <c r="Q151" s="226">
        <v>0.00014999999999999999</v>
      </c>
      <c r="R151" s="226">
        <f>Q151*H151</f>
        <v>0.0013499999999999999</v>
      </c>
      <c r="S151" s="226">
        <v>0</v>
      </c>
      <c r="T151" s="22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8" t="s">
        <v>176</v>
      </c>
      <c r="AT151" s="228" t="s">
        <v>153</v>
      </c>
      <c r="AU151" s="228" t="s">
        <v>81</v>
      </c>
      <c r="AY151" s="18" t="s">
        <v>152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8" t="s">
        <v>81</v>
      </c>
      <c r="BK151" s="229">
        <f>ROUND(I151*H151,2)</f>
        <v>0</v>
      </c>
      <c r="BL151" s="18" t="s">
        <v>176</v>
      </c>
      <c r="BM151" s="228" t="s">
        <v>1587</v>
      </c>
    </row>
    <row r="152" s="12" customFormat="1" ht="25.92" customHeight="1">
      <c r="A152" s="12"/>
      <c r="B152" s="203"/>
      <c r="C152" s="204"/>
      <c r="D152" s="205" t="s">
        <v>72</v>
      </c>
      <c r="E152" s="206" t="s">
        <v>1230</v>
      </c>
      <c r="F152" s="206" t="s">
        <v>1588</v>
      </c>
      <c r="G152" s="204"/>
      <c r="H152" s="204"/>
      <c r="I152" s="207"/>
      <c r="J152" s="208">
        <f>BK152</f>
        <v>0</v>
      </c>
      <c r="K152" s="204"/>
      <c r="L152" s="209"/>
      <c r="M152" s="210"/>
      <c r="N152" s="211"/>
      <c r="O152" s="211"/>
      <c r="P152" s="212">
        <f>SUM(P153:P296)</f>
        <v>0</v>
      </c>
      <c r="Q152" s="211"/>
      <c r="R152" s="212">
        <f>SUM(R153:R296)</f>
        <v>51.592005519999994</v>
      </c>
      <c r="S152" s="211"/>
      <c r="T152" s="213">
        <f>SUM(T153:T296)</f>
        <v>22.950949000000001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81</v>
      </c>
      <c r="AT152" s="215" t="s">
        <v>72</v>
      </c>
      <c r="AU152" s="215" t="s">
        <v>73</v>
      </c>
      <c r="AY152" s="214" t="s">
        <v>152</v>
      </c>
      <c r="BK152" s="216">
        <f>SUM(BK153:BK296)</f>
        <v>0</v>
      </c>
    </row>
    <row r="153" s="2" customFormat="1" ht="24.15" customHeight="1">
      <c r="A153" s="39"/>
      <c r="B153" s="40"/>
      <c r="C153" s="217" t="s">
        <v>207</v>
      </c>
      <c r="D153" s="217" t="s">
        <v>153</v>
      </c>
      <c r="E153" s="218" t="s">
        <v>271</v>
      </c>
      <c r="F153" s="219" t="s">
        <v>272</v>
      </c>
      <c r="G153" s="220" t="s">
        <v>175</v>
      </c>
      <c r="H153" s="221">
        <v>1077.9480000000001</v>
      </c>
      <c r="I153" s="222"/>
      <c r="J153" s="223">
        <f>ROUND(I153*H153,2)</f>
        <v>0</v>
      </c>
      <c r="K153" s="219" t="s">
        <v>160</v>
      </c>
      <c r="L153" s="45"/>
      <c r="M153" s="224" t="s">
        <v>1</v>
      </c>
      <c r="N153" s="225" t="s">
        <v>38</v>
      </c>
      <c r="O153" s="92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8" t="s">
        <v>157</v>
      </c>
      <c r="AT153" s="228" t="s">
        <v>153</v>
      </c>
      <c r="AU153" s="228" t="s">
        <v>81</v>
      </c>
      <c r="AY153" s="18" t="s">
        <v>152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8" t="s">
        <v>81</v>
      </c>
      <c r="BK153" s="229">
        <f>ROUND(I153*H153,2)</f>
        <v>0</v>
      </c>
      <c r="BL153" s="18" t="s">
        <v>157</v>
      </c>
      <c r="BM153" s="228" t="s">
        <v>1589</v>
      </c>
    </row>
    <row r="154" s="14" customFormat="1">
      <c r="A154" s="14"/>
      <c r="B154" s="241"/>
      <c r="C154" s="242"/>
      <c r="D154" s="232" t="s">
        <v>195</v>
      </c>
      <c r="E154" s="243" t="s">
        <v>1</v>
      </c>
      <c r="F154" s="244" t="s">
        <v>1590</v>
      </c>
      <c r="G154" s="242"/>
      <c r="H154" s="245">
        <v>1077.9480000000001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1" t="s">
        <v>195</v>
      </c>
      <c r="AU154" s="251" t="s">
        <v>81</v>
      </c>
      <c r="AV154" s="14" t="s">
        <v>83</v>
      </c>
      <c r="AW154" s="14" t="s">
        <v>30</v>
      </c>
      <c r="AX154" s="14" t="s">
        <v>81</v>
      </c>
      <c r="AY154" s="251" t="s">
        <v>152</v>
      </c>
    </row>
    <row r="155" s="2" customFormat="1" ht="24.15" customHeight="1">
      <c r="A155" s="39"/>
      <c r="B155" s="40"/>
      <c r="C155" s="217" t="s">
        <v>212</v>
      </c>
      <c r="D155" s="217" t="s">
        <v>153</v>
      </c>
      <c r="E155" s="218" t="s">
        <v>250</v>
      </c>
      <c r="F155" s="219" t="s">
        <v>251</v>
      </c>
      <c r="G155" s="220" t="s">
        <v>175</v>
      </c>
      <c r="H155" s="221">
        <v>1077.9480000000001</v>
      </c>
      <c r="I155" s="222"/>
      <c r="J155" s="223">
        <f>ROUND(I155*H155,2)</f>
        <v>0</v>
      </c>
      <c r="K155" s="219" t="s">
        <v>160</v>
      </c>
      <c r="L155" s="45"/>
      <c r="M155" s="224" t="s">
        <v>1</v>
      </c>
      <c r="N155" s="225" t="s">
        <v>38</v>
      </c>
      <c r="O155" s="92"/>
      <c r="P155" s="226">
        <f>O155*H155</f>
        <v>0</v>
      </c>
      <c r="Q155" s="226">
        <v>0.00025999999999999998</v>
      </c>
      <c r="R155" s="226">
        <f>Q155*H155</f>
        <v>0.28026647999999998</v>
      </c>
      <c r="S155" s="226">
        <v>0</v>
      </c>
      <c r="T155" s="22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8" t="s">
        <v>157</v>
      </c>
      <c r="AT155" s="228" t="s">
        <v>153</v>
      </c>
      <c r="AU155" s="228" t="s">
        <v>81</v>
      </c>
      <c r="AY155" s="18" t="s">
        <v>152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8" t="s">
        <v>81</v>
      </c>
      <c r="BK155" s="229">
        <f>ROUND(I155*H155,2)</f>
        <v>0</v>
      </c>
      <c r="BL155" s="18" t="s">
        <v>157</v>
      </c>
      <c r="BM155" s="228" t="s">
        <v>1591</v>
      </c>
    </row>
    <row r="156" s="2" customFormat="1" ht="24.15" customHeight="1">
      <c r="A156" s="39"/>
      <c r="B156" s="40"/>
      <c r="C156" s="217" t="s">
        <v>219</v>
      </c>
      <c r="D156" s="217" t="s">
        <v>153</v>
      </c>
      <c r="E156" s="218" t="s">
        <v>254</v>
      </c>
      <c r="F156" s="219" t="s">
        <v>255</v>
      </c>
      <c r="G156" s="220" t="s">
        <v>175</v>
      </c>
      <c r="H156" s="221">
        <v>1077.9480000000001</v>
      </c>
      <c r="I156" s="222"/>
      <c r="J156" s="223">
        <f>ROUND(I156*H156,2)</f>
        <v>0</v>
      </c>
      <c r="K156" s="219" t="s">
        <v>160</v>
      </c>
      <c r="L156" s="45"/>
      <c r="M156" s="224" t="s">
        <v>1</v>
      </c>
      <c r="N156" s="225" t="s">
        <v>38</v>
      </c>
      <c r="O156" s="92"/>
      <c r="P156" s="226">
        <f>O156*H156</f>
        <v>0</v>
      </c>
      <c r="Q156" s="226">
        <v>0.020480000000000002</v>
      </c>
      <c r="R156" s="226">
        <f>Q156*H156</f>
        <v>22.076375040000002</v>
      </c>
      <c r="S156" s="226">
        <v>0</v>
      </c>
      <c r="T156" s="22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8" t="s">
        <v>157</v>
      </c>
      <c r="AT156" s="228" t="s">
        <v>153</v>
      </c>
      <c r="AU156" s="228" t="s">
        <v>81</v>
      </c>
      <c r="AY156" s="18" t="s">
        <v>152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8" t="s">
        <v>81</v>
      </c>
      <c r="BK156" s="229">
        <f>ROUND(I156*H156,2)</f>
        <v>0</v>
      </c>
      <c r="BL156" s="18" t="s">
        <v>157</v>
      </c>
      <c r="BM156" s="228" t="s">
        <v>1592</v>
      </c>
    </row>
    <row r="157" s="2" customFormat="1" ht="14.4" customHeight="1">
      <c r="A157" s="39"/>
      <c r="B157" s="40"/>
      <c r="C157" s="217" t="s">
        <v>8</v>
      </c>
      <c r="D157" s="217" t="s">
        <v>153</v>
      </c>
      <c r="E157" s="218" t="s">
        <v>257</v>
      </c>
      <c r="F157" s="219" t="s">
        <v>258</v>
      </c>
      <c r="G157" s="220" t="s">
        <v>175</v>
      </c>
      <c r="H157" s="221">
        <v>1077.9480000000001</v>
      </c>
      <c r="I157" s="222"/>
      <c r="J157" s="223">
        <f>ROUND(I157*H157,2)</f>
        <v>0</v>
      </c>
      <c r="K157" s="219" t="s">
        <v>160</v>
      </c>
      <c r="L157" s="45"/>
      <c r="M157" s="224" t="s">
        <v>1</v>
      </c>
      <c r="N157" s="225" t="s">
        <v>38</v>
      </c>
      <c r="O157" s="92"/>
      <c r="P157" s="226">
        <f>O157*H157</f>
        <v>0</v>
      </c>
      <c r="Q157" s="226">
        <v>0.0054599999999999996</v>
      </c>
      <c r="R157" s="226">
        <f>Q157*H157</f>
        <v>5.88559608</v>
      </c>
      <c r="S157" s="226">
        <v>0</v>
      </c>
      <c r="T157" s="22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8" t="s">
        <v>157</v>
      </c>
      <c r="AT157" s="228" t="s">
        <v>153</v>
      </c>
      <c r="AU157" s="228" t="s">
        <v>81</v>
      </c>
      <c r="AY157" s="18" t="s">
        <v>152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8" t="s">
        <v>81</v>
      </c>
      <c r="BK157" s="229">
        <f>ROUND(I157*H157,2)</f>
        <v>0</v>
      </c>
      <c r="BL157" s="18" t="s">
        <v>157</v>
      </c>
      <c r="BM157" s="228" t="s">
        <v>1593</v>
      </c>
    </row>
    <row r="158" s="2" customFormat="1" ht="24.15" customHeight="1">
      <c r="A158" s="39"/>
      <c r="B158" s="40"/>
      <c r="C158" s="217" t="s">
        <v>176</v>
      </c>
      <c r="D158" s="217" t="s">
        <v>153</v>
      </c>
      <c r="E158" s="218" t="s">
        <v>261</v>
      </c>
      <c r="F158" s="219" t="s">
        <v>262</v>
      </c>
      <c r="G158" s="220" t="s">
        <v>175</v>
      </c>
      <c r="H158" s="221">
        <v>1077.9480000000001</v>
      </c>
      <c r="I158" s="222"/>
      <c r="J158" s="223">
        <f>ROUND(I158*H158,2)</f>
        <v>0</v>
      </c>
      <c r="K158" s="219" t="s">
        <v>160</v>
      </c>
      <c r="L158" s="45"/>
      <c r="M158" s="224" t="s">
        <v>1</v>
      </c>
      <c r="N158" s="225" t="s">
        <v>38</v>
      </c>
      <c r="O158" s="92"/>
      <c r="P158" s="226">
        <f>O158*H158</f>
        <v>0</v>
      </c>
      <c r="Q158" s="226">
        <v>0.0020999999999999999</v>
      </c>
      <c r="R158" s="226">
        <f>Q158*H158</f>
        <v>2.2636908</v>
      </c>
      <c r="S158" s="226">
        <v>0</v>
      </c>
      <c r="T158" s="22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8" t="s">
        <v>157</v>
      </c>
      <c r="AT158" s="228" t="s">
        <v>153</v>
      </c>
      <c r="AU158" s="228" t="s">
        <v>81</v>
      </c>
      <c r="AY158" s="18" t="s">
        <v>152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8" t="s">
        <v>81</v>
      </c>
      <c r="BK158" s="229">
        <f>ROUND(I158*H158,2)</f>
        <v>0</v>
      </c>
      <c r="BL158" s="18" t="s">
        <v>157</v>
      </c>
      <c r="BM158" s="228" t="s">
        <v>1594</v>
      </c>
    </row>
    <row r="159" s="2" customFormat="1" ht="24.15" customHeight="1">
      <c r="A159" s="39"/>
      <c r="B159" s="40"/>
      <c r="C159" s="217" t="s">
        <v>230</v>
      </c>
      <c r="D159" s="217" t="s">
        <v>153</v>
      </c>
      <c r="E159" s="218" t="s">
        <v>264</v>
      </c>
      <c r="F159" s="219" t="s">
        <v>265</v>
      </c>
      <c r="G159" s="220" t="s">
        <v>175</v>
      </c>
      <c r="H159" s="221">
        <v>1077.9480000000001</v>
      </c>
      <c r="I159" s="222"/>
      <c r="J159" s="223">
        <f>ROUND(I159*H159,2)</f>
        <v>0</v>
      </c>
      <c r="K159" s="219" t="s">
        <v>160</v>
      </c>
      <c r="L159" s="45"/>
      <c r="M159" s="224" t="s">
        <v>1</v>
      </c>
      <c r="N159" s="225" t="s">
        <v>38</v>
      </c>
      <c r="O159" s="92"/>
      <c r="P159" s="226">
        <f>O159*H159</f>
        <v>0</v>
      </c>
      <c r="Q159" s="226">
        <v>0.0043800000000000002</v>
      </c>
      <c r="R159" s="226">
        <f>Q159*H159</f>
        <v>4.7214122400000003</v>
      </c>
      <c r="S159" s="226">
        <v>0</v>
      </c>
      <c r="T159" s="22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8" t="s">
        <v>157</v>
      </c>
      <c r="AT159" s="228" t="s">
        <v>153</v>
      </c>
      <c r="AU159" s="228" t="s">
        <v>81</v>
      </c>
      <c r="AY159" s="18" t="s">
        <v>152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8" t="s">
        <v>81</v>
      </c>
      <c r="BK159" s="229">
        <f>ROUND(I159*H159,2)</f>
        <v>0</v>
      </c>
      <c r="BL159" s="18" t="s">
        <v>157</v>
      </c>
      <c r="BM159" s="228" t="s">
        <v>1595</v>
      </c>
    </row>
    <row r="160" s="2" customFormat="1" ht="14.4" customHeight="1">
      <c r="A160" s="39"/>
      <c r="B160" s="40"/>
      <c r="C160" s="217" t="s">
        <v>235</v>
      </c>
      <c r="D160" s="217" t="s">
        <v>153</v>
      </c>
      <c r="E160" s="218" t="s">
        <v>268</v>
      </c>
      <c r="F160" s="219" t="s">
        <v>269</v>
      </c>
      <c r="G160" s="220" t="s">
        <v>175</v>
      </c>
      <c r="H160" s="221">
        <v>1077.9480000000001</v>
      </c>
      <c r="I160" s="222"/>
      <c r="J160" s="223">
        <f>ROUND(I160*H160,2)</f>
        <v>0</v>
      </c>
      <c r="K160" s="219" t="s">
        <v>160</v>
      </c>
      <c r="L160" s="45"/>
      <c r="M160" s="224" t="s">
        <v>1</v>
      </c>
      <c r="N160" s="225" t="s">
        <v>38</v>
      </c>
      <c r="O160" s="92"/>
      <c r="P160" s="226">
        <f>O160*H160</f>
        <v>0</v>
      </c>
      <c r="Q160" s="226">
        <v>0.00038999999999999999</v>
      </c>
      <c r="R160" s="226">
        <f>Q160*H160</f>
        <v>0.42039972000000003</v>
      </c>
      <c r="S160" s="226">
        <v>0</v>
      </c>
      <c r="T160" s="22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8" t="s">
        <v>157</v>
      </c>
      <c r="AT160" s="228" t="s">
        <v>153</v>
      </c>
      <c r="AU160" s="228" t="s">
        <v>81</v>
      </c>
      <c r="AY160" s="18" t="s">
        <v>152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8" t="s">
        <v>81</v>
      </c>
      <c r="BK160" s="229">
        <f>ROUND(I160*H160,2)</f>
        <v>0</v>
      </c>
      <c r="BL160" s="18" t="s">
        <v>157</v>
      </c>
      <c r="BM160" s="228" t="s">
        <v>1596</v>
      </c>
    </row>
    <row r="161" s="2" customFormat="1" ht="37.8" customHeight="1">
      <c r="A161" s="39"/>
      <c r="B161" s="40"/>
      <c r="C161" s="217" t="s">
        <v>241</v>
      </c>
      <c r="D161" s="217" t="s">
        <v>153</v>
      </c>
      <c r="E161" s="218" t="s">
        <v>275</v>
      </c>
      <c r="F161" s="219" t="s">
        <v>276</v>
      </c>
      <c r="G161" s="220" t="s">
        <v>175</v>
      </c>
      <c r="H161" s="221">
        <v>454.92500000000001</v>
      </c>
      <c r="I161" s="222"/>
      <c r="J161" s="223">
        <f>ROUND(I161*H161,2)</f>
        <v>0</v>
      </c>
      <c r="K161" s="219" t="s">
        <v>160</v>
      </c>
      <c r="L161" s="45"/>
      <c r="M161" s="224" t="s">
        <v>1</v>
      </c>
      <c r="N161" s="225" t="s">
        <v>38</v>
      </c>
      <c r="O161" s="92"/>
      <c r="P161" s="226">
        <f>O161*H161</f>
        <v>0</v>
      </c>
      <c r="Q161" s="226">
        <v>0</v>
      </c>
      <c r="R161" s="226">
        <f>Q161*H161</f>
        <v>0</v>
      </c>
      <c r="S161" s="226">
        <v>0.047</v>
      </c>
      <c r="T161" s="227">
        <f>S161*H161</f>
        <v>21.381475000000002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8" t="s">
        <v>157</v>
      </c>
      <c r="AT161" s="228" t="s">
        <v>153</v>
      </c>
      <c r="AU161" s="228" t="s">
        <v>81</v>
      </c>
      <c r="AY161" s="18" t="s">
        <v>152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8" t="s">
        <v>81</v>
      </c>
      <c r="BK161" s="229">
        <f>ROUND(I161*H161,2)</f>
        <v>0</v>
      </c>
      <c r="BL161" s="18" t="s">
        <v>157</v>
      </c>
      <c r="BM161" s="228" t="s">
        <v>1597</v>
      </c>
    </row>
    <row r="162" s="13" customFormat="1">
      <c r="A162" s="13"/>
      <c r="B162" s="230"/>
      <c r="C162" s="231"/>
      <c r="D162" s="232" t="s">
        <v>195</v>
      </c>
      <c r="E162" s="233" t="s">
        <v>1</v>
      </c>
      <c r="F162" s="234" t="s">
        <v>1598</v>
      </c>
      <c r="G162" s="231"/>
      <c r="H162" s="233" t="s">
        <v>1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195</v>
      </c>
      <c r="AU162" s="240" t="s">
        <v>81</v>
      </c>
      <c r="AV162" s="13" t="s">
        <v>81</v>
      </c>
      <c r="AW162" s="13" t="s">
        <v>30</v>
      </c>
      <c r="AX162" s="13" t="s">
        <v>73</v>
      </c>
      <c r="AY162" s="240" t="s">
        <v>152</v>
      </c>
    </row>
    <row r="163" s="13" customFormat="1">
      <c r="A163" s="13"/>
      <c r="B163" s="230"/>
      <c r="C163" s="231"/>
      <c r="D163" s="232" t="s">
        <v>195</v>
      </c>
      <c r="E163" s="233" t="s">
        <v>1</v>
      </c>
      <c r="F163" s="234" t="s">
        <v>1599</v>
      </c>
      <c r="G163" s="231"/>
      <c r="H163" s="233" t="s">
        <v>1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195</v>
      </c>
      <c r="AU163" s="240" t="s">
        <v>81</v>
      </c>
      <c r="AV163" s="13" t="s">
        <v>81</v>
      </c>
      <c r="AW163" s="13" t="s">
        <v>30</v>
      </c>
      <c r="AX163" s="13" t="s">
        <v>73</v>
      </c>
      <c r="AY163" s="240" t="s">
        <v>152</v>
      </c>
    </row>
    <row r="164" s="14" customFormat="1">
      <c r="A164" s="14"/>
      <c r="B164" s="241"/>
      <c r="C164" s="242"/>
      <c r="D164" s="232" t="s">
        <v>195</v>
      </c>
      <c r="E164" s="243" t="s">
        <v>1</v>
      </c>
      <c r="F164" s="244" t="s">
        <v>1600</v>
      </c>
      <c r="G164" s="242"/>
      <c r="H164" s="245">
        <v>271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1" t="s">
        <v>195</v>
      </c>
      <c r="AU164" s="251" t="s">
        <v>81</v>
      </c>
      <c r="AV164" s="14" t="s">
        <v>83</v>
      </c>
      <c r="AW164" s="14" t="s">
        <v>30</v>
      </c>
      <c r="AX164" s="14" t="s">
        <v>73</v>
      </c>
      <c r="AY164" s="251" t="s">
        <v>152</v>
      </c>
    </row>
    <row r="165" s="13" customFormat="1">
      <c r="A165" s="13"/>
      <c r="B165" s="230"/>
      <c r="C165" s="231"/>
      <c r="D165" s="232" t="s">
        <v>195</v>
      </c>
      <c r="E165" s="233" t="s">
        <v>1</v>
      </c>
      <c r="F165" s="234" t="s">
        <v>1601</v>
      </c>
      <c r="G165" s="231"/>
      <c r="H165" s="233" t="s">
        <v>1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195</v>
      </c>
      <c r="AU165" s="240" t="s">
        <v>81</v>
      </c>
      <c r="AV165" s="13" t="s">
        <v>81</v>
      </c>
      <c r="AW165" s="13" t="s">
        <v>30</v>
      </c>
      <c r="AX165" s="13" t="s">
        <v>73</v>
      </c>
      <c r="AY165" s="240" t="s">
        <v>152</v>
      </c>
    </row>
    <row r="166" s="14" customFormat="1">
      <c r="A166" s="14"/>
      <c r="B166" s="241"/>
      <c r="C166" s="242"/>
      <c r="D166" s="232" t="s">
        <v>195</v>
      </c>
      <c r="E166" s="243" t="s">
        <v>1</v>
      </c>
      <c r="F166" s="244" t="s">
        <v>1602</v>
      </c>
      <c r="G166" s="242"/>
      <c r="H166" s="245">
        <v>149.52000000000001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195</v>
      </c>
      <c r="AU166" s="251" t="s">
        <v>81</v>
      </c>
      <c r="AV166" s="14" t="s">
        <v>83</v>
      </c>
      <c r="AW166" s="14" t="s">
        <v>30</v>
      </c>
      <c r="AX166" s="14" t="s">
        <v>73</v>
      </c>
      <c r="AY166" s="251" t="s">
        <v>152</v>
      </c>
    </row>
    <row r="167" s="13" customFormat="1">
      <c r="A167" s="13"/>
      <c r="B167" s="230"/>
      <c r="C167" s="231"/>
      <c r="D167" s="232" t="s">
        <v>195</v>
      </c>
      <c r="E167" s="233" t="s">
        <v>1</v>
      </c>
      <c r="F167" s="234" t="s">
        <v>1603</v>
      </c>
      <c r="G167" s="231"/>
      <c r="H167" s="233" t="s">
        <v>1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195</v>
      </c>
      <c r="AU167" s="240" t="s">
        <v>81</v>
      </c>
      <c r="AV167" s="13" t="s">
        <v>81</v>
      </c>
      <c r="AW167" s="13" t="s">
        <v>30</v>
      </c>
      <c r="AX167" s="13" t="s">
        <v>73</v>
      </c>
      <c r="AY167" s="240" t="s">
        <v>152</v>
      </c>
    </row>
    <row r="168" s="14" customFormat="1">
      <c r="A168" s="14"/>
      <c r="B168" s="241"/>
      <c r="C168" s="242"/>
      <c r="D168" s="232" t="s">
        <v>195</v>
      </c>
      <c r="E168" s="243" t="s">
        <v>1</v>
      </c>
      <c r="F168" s="244" t="s">
        <v>1604</v>
      </c>
      <c r="G168" s="242"/>
      <c r="H168" s="245">
        <v>35.5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1" t="s">
        <v>195</v>
      </c>
      <c r="AU168" s="251" t="s">
        <v>81</v>
      </c>
      <c r="AV168" s="14" t="s">
        <v>83</v>
      </c>
      <c r="AW168" s="14" t="s">
        <v>30</v>
      </c>
      <c r="AX168" s="14" t="s">
        <v>73</v>
      </c>
      <c r="AY168" s="251" t="s">
        <v>152</v>
      </c>
    </row>
    <row r="169" s="13" customFormat="1">
      <c r="A169" s="13"/>
      <c r="B169" s="230"/>
      <c r="C169" s="231"/>
      <c r="D169" s="232" t="s">
        <v>195</v>
      </c>
      <c r="E169" s="233" t="s">
        <v>1</v>
      </c>
      <c r="F169" s="234" t="s">
        <v>1605</v>
      </c>
      <c r="G169" s="231"/>
      <c r="H169" s="233" t="s">
        <v>1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195</v>
      </c>
      <c r="AU169" s="240" t="s">
        <v>81</v>
      </c>
      <c r="AV169" s="13" t="s">
        <v>81</v>
      </c>
      <c r="AW169" s="13" t="s">
        <v>30</v>
      </c>
      <c r="AX169" s="13" t="s">
        <v>73</v>
      </c>
      <c r="AY169" s="240" t="s">
        <v>152</v>
      </c>
    </row>
    <row r="170" s="14" customFormat="1">
      <c r="A170" s="14"/>
      <c r="B170" s="241"/>
      <c r="C170" s="242"/>
      <c r="D170" s="232" t="s">
        <v>195</v>
      </c>
      <c r="E170" s="243" t="s">
        <v>1</v>
      </c>
      <c r="F170" s="244" t="s">
        <v>1606</v>
      </c>
      <c r="G170" s="242"/>
      <c r="H170" s="245">
        <v>-67.5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195</v>
      </c>
      <c r="AU170" s="251" t="s">
        <v>81</v>
      </c>
      <c r="AV170" s="14" t="s">
        <v>83</v>
      </c>
      <c r="AW170" s="14" t="s">
        <v>30</v>
      </c>
      <c r="AX170" s="14" t="s">
        <v>73</v>
      </c>
      <c r="AY170" s="251" t="s">
        <v>152</v>
      </c>
    </row>
    <row r="171" s="14" customFormat="1">
      <c r="A171" s="14"/>
      <c r="B171" s="241"/>
      <c r="C171" s="242"/>
      <c r="D171" s="232" t="s">
        <v>195</v>
      </c>
      <c r="E171" s="243" t="s">
        <v>1</v>
      </c>
      <c r="F171" s="244" t="s">
        <v>1607</v>
      </c>
      <c r="G171" s="242"/>
      <c r="H171" s="245">
        <v>-7.8390000000000004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1" t="s">
        <v>195</v>
      </c>
      <c r="AU171" s="251" t="s">
        <v>81</v>
      </c>
      <c r="AV171" s="14" t="s">
        <v>83</v>
      </c>
      <c r="AW171" s="14" t="s">
        <v>30</v>
      </c>
      <c r="AX171" s="14" t="s">
        <v>73</v>
      </c>
      <c r="AY171" s="251" t="s">
        <v>152</v>
      </c>
    </row>
    <row r="172" s="14" customFormat="1">
      <c r="A172" s="14"/>
      <c r="B172" s="241"/>
      <c r="C172" s="242"/>
      <c r="D172" s="232" t="s">
        <v>195</v>
      </c>
      <c r="E172" s="243" t="s">
        <v>1</v>
      </c>
      <c r="F172" s="244" t="s">
        <v>1608</v>
      </c>
      <c r="G172" s="242"/>
      <c r="H172" s="245">
        <v>-8.2560000000000002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1" t="s">
        <v>195</v>
      </c>
      <c r="AU172" s="251" t="s">
        <v>81</v>
      </c>
      <c r="AV172" s="14" t="s">
        <v>83</v>
      </c>
      <c r="AW172" s="14" t="s">
        <v>30</v>
      </c>
      <c r="AX172" s="14" t="s">
        <v>73</v>
      </c>
      <c r="AY172" s="251" t="s">
        <v>152</v>
      </c>
    </row>
    <row r="173" s="14" customFormat="1">
      <c r="A173" s="14"/>
      <c r="B173" s="241"/>
      <c r="C173" s="242"/>
      <c r="D173" s="232" t="s">
        <v>195</v>
      </c>
      <c r="E173" s="243" t="s">
        <v>1</v>
      </c>
      <c r="F173" s="244" t="s">
        <v>1609</v>
      </c>
      <c r="G173" s="242"/>
      <c r="H173" s="245">
        <v>82.5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1" t="s">
        <v>195</v>
      </c>
      <c r="AU173" s="251" t="s">
        <v>81</v>
      </c>
      <c r="AV173" s="14" t="s">
        <v>83</v>
      </c>
      <c r="AW173" s="14" t="s">
        <v>30</v>
      </c>
      <c r="AX173" s="14" t="s">
        <v>73</v>
      </c>
      <c r="AY173" s="251" t="s">
        <v>152</v>
      </c>
    </row>
    <row r="174" s="15" customFormat="1">
      <c r="A174" s="15"/>
      <c r="B174" s="252"/>
      <c r="C174" s="253"/>
      <c r="D174" s="232" t="s">
        <v>195</v>
      </c>
      <c r="E174" s="254" t="s">
        <v>1</v>
      </c>
      <c r="F174" s="255" t="s">
        <v>218</v>
      </c>
      <c r="G174" s="253"/>
      <c r="H174" s="256">
        <v>454.92500000000001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2" t="s">
        <v>195</v>
      </c>
      <c r="AU174" s="262" t="s">
        <v>81</v>
      </c>
      <c r="AV174" s="15" t="s">
        <v>157</v>
      </c>
      <c r="AW174" s="15" t="s">
        <v>30</v>
      </c>
      <c r="AX174" s="15" t="s">
        <v>81</v>
      </c>
      <c r="AY174" s="262" t="s">
        <v>152</v>
      </c>
    </row>
    <row r="175" s="2" customFormat="1" ht="24.15" customHeight="1">
      <c r="A175" s="39"/>
      <c r="B175" s="40"/>
      <c r="C175" s="217" t="s">
        <v>222</v>
      </c>
      <c r="D175" s="217" t="s">
        <v>153</v>
      </c>
      <c r="E175" s="218" t="s">
        <v>282</v>
      </c>
      <c r="F175" s="219" t="s">
        <v>283</v>
      </c>
      <c r="G175" s="220" t="s">
        <v>175</v>
      </c>
      <c r="H175" s="221">
        <v>454.92500000000001</v>
      </c>
      <c r="I175" s="222"/>
      <c r="J175" s="223">
        <f>ROUND(I175*H175,2)</f>
        <v>0</v>
      </c>
      <c r="K175" s="219" t="s">
        <v>160</v>
      </c>
      <c r="L175" s="45"/>
      <c r="M175" s="224" t="s">
        <v>1</v>
      </c>
      <c r="N175" s="225" t="s">
        <v>38</v>
      </c>
      <c r="O175" s="92"/>
      <c r="P175" s="226">
        <f>O175*H175</f>
        <v>0</v>
      </c>
      <c r="Q175" s="226">
        <v>0.031530000000000002</v>
      </c>
      <c r="R175" s="226">
        <f>Q175*H175</f>
        <v>14.343785250000002</v>
      </c>
      <c r="S175" s="226">
        <v>0</v>
      </c>
      <c r="T175" s="22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8" t="s">
        <v>157</v>
      </c>
      <c r="AT175" s="228" t="s">
        <v>153</v>
      </c>
      <c r="AU175" s="228" t="s">
        <v>81</v>
      </c>
      <c r="AY175" s="18" t="s">
        <v>152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8" t="s">
        <v>81</v>
      </c>
      <c r="BK175" s="229">
        <f>ROUND(I175*H175,2)</f>
        <v>0</v>
      </c>
      <c r="BL175" s="18" t="s">
        <v>157</v>
      </c>
      <c r="BM175" s="228" t="s">
        <v>1610</v>
      </c>
    </row>
    <row r="176" s="2" customFormat="1" ht="24.15" customHeight="1">
      <c r="A176" s="39"/>
      <c r="B176" s="40"/>
      <c r="C176" s="217" t="s">
        <v>7</v>
      </c>
      <c r="D176" s="217" t="s">
        <v>153</v>
      </c>
      <c r="E176" s="218" t="s">
        <v>1611</v>
      </c>
      <c r="F176" s="219" t="s">
        <v>1612</v>
      </c>
      <c r="G176" s="220" t="s">
        <v>175</v>
      </c>
      <c r="H176" s="221">
        <v>261.44900000000001</v>
      </c>
      <c r="I176" s="222"/>
      <c r="J176" s="223">
        <f>ROUND(I176*H176,2)</f>
        <v>0</v>
      </c>
      <c r="K176" s="219" t="s">
        <v>160</v>
      </c>
      <c r="L176" s="45"/>
      <c r="M176" s="224" t="s">
        <v>1</v>
      </c>
      <c r="N176" s="225" t="s">
        <v>38</v>
      </c>
      <c r="O176" s="92"/>
      <c r="P176" s="226">
        <f>O176*H176</f>
        <v>0</v>
      </c>
      <c r="Q176" s="226">
        <v>0.0060699999999999999</v>
      </c>
      <c r="R176" s="226">
        <f>Q176*H176</f>
        <v>1.58699543</v>
      </c>
      <c r="S176" s="226">
        <v>0.0060000000000000001</v>
      </c>
      <c r="T176" s="227">
        <f>S176*H176</f>
        <v>1.568694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8" t="s">
        <v>157</v>
      </c>
      <c r="AT176" s="228" t="s">
        <v>153</v>
      </c>
      <c r="AU176" s="228" t="s">
        <v>81</v>
      </c>
      <c r="AY176" s="18" t="s">
        <v>152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8" t="s">
        <v>81</v>
      </c>
      <c r="BK176" s="229">
        <f>ROUND(I176*H176,2)</f>
        <v>0</v>
      </c>
      <c r="BL176" s="18" t="s">
        <v>157</v>
      </c>
      <c r="BM176" s="228" t="s">
        <v>1613</v>
      </c>
    </row>
    <row r="177" s="13" customFormat="1">
      <c r="A177" s="13"/>
      <c r="B177" s="230"/>
      <c r="C177" s="231"/>
      <c r="D177" s="232" t="s">
        <v>195</v>
      </c>
      <c r="E177" s="233" t="s">
        <v>1</v>
      </c>
      <c r="F177" s="234" t="s">
        <v>1614</v>
      </c>
      <c r="G177" s="231"/>
      <c r="H177" s="233" t="s">
        <v>1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195</v>
      </c>
      <c r="AU177" s="240" t="s">
        <v>81</v>
      </c>
      <c r="AV177" s="13" t="s">
        <v>81</v>
      </c>
      <c r="AW177" s="13" t="s">
        <v>30</v>
      </c>
      <c r="AX177" s="13" t="s">
        <v>73</v>
      </c>
      <c r="AY177" s="240" t="s">
        <v>152</v>
      </c>
    </row>
    <row r="178" s="14" customFormat="1">
      <c r="A178" s="14"/>
      <c r="B178" s="241"/>
      <c r="C178" s="242"/>
      <c r="D178" s="232" t="s">
        <v>195</v>
      </c>
      <c r="E178" s="243" t="s">
        <v>1</v>
      </c>
      <c r="F178" s="244" t="s">
        <v>1615</v>
      </c>
      <c r="G178" s="242"/>
      <c r="H178" s="245">
        <v>64.019999999999996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195</v>
      </c>
      <c r="AU178" s="251" t="s">
        <v>81</v>
      </c>
      <c r="AV178" s="14" t="s">
        <v>83</v>
      </c>
      <c r="AW178" s="14" t="s">
        <v>30</v>
      </c>
      <c r="AX178" s="14" t="s">
        <v>73</v>
      </c>
      <c r="AY178" s="251" t="s">
        <v>152</v>
      </c>
    </row>
    <row r="179" s="14" customFormat="1">
      <c r="A179" s="14"/>
      <c r="B179" s="241"/>
      <c r="C179" s="242"/>
      <c r="D179" s="232" t="s">
        <v>195</v>
      </c>
      <c r="E179" s="243" t="s">
        <v>1</v>
      </c>
      <c r="F179" s="244" t="s">
        <v>1616</v>
      </c>
      <c r="G179" s="242"/>
      <c r="H179" s="245">
        <v>36.600000000000001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1" t="s">
        <v>195</v>
      </c>
      <c r="AU179" s="251" t="s">
        <v>81</v>
      </c>
      <c r="AV179" s="14" t="s">
        <v>83</v>
      </c>
      <c r="AW179" s="14" t="s">
        <v>30</v>
      </c>
      <c r="AX179" s="14" t="s">
        <v>73</v>
      </c>
      <c r="AY179" s="251" t="s">
        <v>152</v>
      </c>
    </row>
    <row r="180" s="14" customFormat="1">
      <c r="A180" s="14"/>
      <c r="B180" s="241"/>
      <c r="C180" s="242"/>
      <c r="D180" s="232" t="s">
        <v>195</v>
      </c>
      <c r="E180" s="243" t="s">
        <v>1</v>
      </c>
      <c r="F180" s="244" t="s">
        <v>1617</v>
      </c>
      <c r="G180" s="242"/>
      <c r="H180" s="245">
        <v>158.69999999999999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1" t="s">
        <v>195</v>
      </c>
      <c r="AU180" s="251" t="s">
        <v>81</v>
      </c>
      <c r="AV180" s="14" t="s">
        <v>83</v>
      </c>
      <c r="AW180" s="14" t="s">
        <v>30</v>
      </c>
      <c r="AX180" s="14" t="s">
        <v>73</v>
      </c>
      <c r="AY180" s="251" t="s">
        <v>152</v>
      </c>
    </row>
    <row r="181" s="13" customFormat="1">
      <c r="A181" s="13"/>
      <c r="B181" s="230"/>
      <c r="C181" s="231"/>
      <c r="D181" s="232" t="s">
        <v>195</v>
      </c>
      <c r="E181" s="233" t="s">
        <v>1</v>
      </c>
      <c r="F181" s="234" t="s">
        <v>1605</v>
      </c>
      <c r="G181" s="231"/>
      <c r="H181" s="233" t="s">
        <v>1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195</v>
      </c>
      <c r="AU181" s="240" t="s">
        <v>81</v>
      </c>
      <c r="AV181" s="13" t="s">
        <v>81</v>
      </c>
      <c r="AW181" s="13" t="s">
        <v>30</v>
      </c>
      <c r="AX181" s="13" t="s">
        <v>73</v>
      </c>
      <c r="AY181" s="240" t="s">
        <v>152</v>
      </c>
    </row>
    <row r="182" s="14" customFormat="1">
      <c r="A182" s="14"/>
      <c r="B182" s="241"/>
      <c r="C182" s="242"/>
      <c r="D182" s="232" t="s">
        <v>195</v>
      </c>
      <c r="E182" s="243" t="s">
        <v>1</v>
      </c>
      <c r="F182" s="244" t="s">
        <v>1618</v>
      </c>
      <c r="G182" s="242"/>
      <c r="H182" s="245">
        <v>-8.5800000000000001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195</v>
      </c>
      <c r="AU182" s="251" t="s">
        <v>81</v>
      </c>
      <c r="AV182" s="14" t="s">
        <v>83</v>
      </c>
      <c r="AW182" s="14" t="s">
        <v>30</v>
      </c>
      <c r="AX182" s="14" t="s">
        <v>73</v>
      </c>
      <c r="AY182" s="251" t="s">
        <v>152</v>
      </c>
    </row>
    <row r="183" s="14" customFormat="1">
      <c r="A183" s="14"/>
      <c r="B183" s="241"/>
      <c r="C183" s="242"/>
      <c r="D183" s="232" t="s">
        <v>195</v>
      </c>
      <c r="E183" s="243" t="s">
        <v>1</v>
      </c>
      <c r="F183" s="244" t="s">
        <v>1619</v>
      </c>
      <c r="G183" s="242"/>
      <c r="H183" s="245">
        <v>-2.2850000000000001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1" t="s">
        <v>195</v>
      </c>
      <c r="AU183" s="251" t="s">
        <v>81</v>
      </c>
      <c r="AV183" s="14" t="s">
        <v>83</v>
      </c>
      <c r="AW183" s="14" t="s">
        <v>30</v>
      </c>
      <c r="AX183" s="14" t="s">
        <v>73</v>
      </c>
      <c r="AY183" s="251" t="s">
        <v>152</v>
      </c>
    </row>
    <row r="184" s="14" customFormat="1">
      <c r="A184" s="14"/>
      <c r="B184" s="241"/>
      <c r="C184" s="242"/>
      <c r="D184" s="232" t="s">
        <v>195</v>
      </c>
      <c r="E184" s="243" t="s">
        <v>1</v>
      </c>
      <c r="F184" s="244" t="s">
        <v>1620</v>
      </c>
      <c r="G184" s="242"/>
      <c r="H184" s="245">
        <v>-1.53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195</v>
      </c>
      <c r="AU184" s="251" t="s">
        <v>81</v>
      </c>
      <c r="AV184" s="14" t="s">
        <v>83</v>
      </c>
      <c r="AW184" s="14" t="s">
        <v>30</v>
      </c>
      <c r="AX184" s="14" t="s">
        <v>73</v>
      </c>
      <c r="AY184" s="251" t="s">
        <v>152</v>
      </c>
    </row>
    <row r="185" s="14" customFormat="1">
      <c r="A185" s="14"/>
      <c r="B185" s="241"/>
      <c r="C185" s="242"/>
      <c r="D185" s="232" t="s">
        <v>195</v>
      </c>
      <c r="E185" s="243" t="s">
        <v>1</v>
      </c>
      <c r="F185" s="244" t="s">
        <v>1621</v>
      </c>
      <c r="G185" s="242"/>
      <c r="H185" s="245">
        <v>-1.256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1" t="s">
        <v>195</v>
      </c>
      <c r="AU185" s="251" t="s">
        <v>81</v>
      </c>
      <c r="AV185" s="14" t="s">
        <v>83</v>
      </c>
      <c r="AW185" s="14" t="s">
        <v>30</v>
      </c>
      <c r="AX185" s="14" t="s">
        <v>73</v>
      </c>
      <c r="AY185" s="251" t="s">
        <v>152</v>
      </c>
    </row>
    <row r="186" s="14" customFormat="1">
      <c r="A186" s="14"/>
      <c r="B186" s="241"/>
      <c r="C186" s="242"/>
      <c r="D186" s="232" t="s">
        <v>195</v>
      </c>
      <c r="E186" s="243" t="s">
        <v>1</v>
      </c>
      <c r="F186" s="244" t="s">
        <v>1622</v>
      </c>
      <c r="G186" s="242"/>
      <c r="H186" s="245">
        <v>-2.0259999999999998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1" t="s">
        <v>195</v>
      </c>
      <c r="AU186" s="251" t="s">
        <v>81</v>
      </c>
      <c r="AV186" s="14" t="s">
        <v>83</v>
      </c>
      <c r="AW186" s="14" t="s">
        <v>30</v>
      </c>
      <c r="AX186" s="14" t="s">
        <v>73</v>
      </c>
      <c r="AY186" s="251" t="s">
        <v>152</v>
      </c>
    </row>
    <row r="187" s="14" customFormat="1">
      <c r="A187" s="14"/>
      <c r="B187" s="241"/>
      <c r="C187" s="242"/>
      <c r="D187" s="232" t="s">
        <v>195</v>
      </c>
      <c r="E187" s="243" t="s">
        <v>1</v>
      </c>
      <c r="F187" s="244" t="s">
        <v>1623</v>
      </c>
      <c r="G187" s="242"/>
      <c r="H187" s="245">
        <v>-2.0449999999999999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1" t="s">
        <v>195</v>
      </c>
      <c r="AU187" s="251" t="s">
        <v>81</v>
      </c>
      <c r="AV187" s="14" t="s">
        <v>83</v>
      </c>
      <c r="AW187" s="14" t="s">
        <v>30</v>
      </c>
      <c r="AX187" s="14" t="s">
        <v>73</v>
      </c>
      <c r="AY187" s="251" t="s">
        <v>152</v>
      </c>
    </row>
    <row r="188" s="14" customFormat="1">
      <c r="A188" s="14"/>
      <c r="B188" s="241"/>
      <c r="C188" s="242"/>
      <c r="D188" s="232" t="s">
        <v>195</v>
      </c>
      <c r="E188" s="243" t="s">
        <v>1</v>
      </c>
      <c r="F188" s="244" t="s">
        <v>1624</v>
      </c>
      <c r="G188" s="242"/>
      <c r="H188" s="245">
        <v>-4.5609999999999999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1" t="s">
        <v>195</v>
      </c>
      <c r="AU188" s="251" t="s">
        <v>81</v>
      </c>
      <c r="AV188" s="14" t="s">
        <v>83</v>
      </c>
      <c r="AW188" s="14" t="s">
        <v>30</v>
      </c>
      <c r="AX188" s="14" t="s">
        <v>73</v>
      </c>
      <c r="AY188" s="251" t="s">
        <v>152</v>
      </c>
    </row>
    <row r="189" s="13" customFormat="1">
      <c r="A189" s="13"/>
      <c r="B189" s="230"/>
      <c r="C189" s="231"/>
      <c r="D189" s="232" t="s">
        <v>195</v>
      </c>
      <c r="E189" s="233" t="s">
        <v>1</v>
      </c>
      <c r="F189" s="234" t="s">
        <v>1625</v>
      </c>
      <c r="G189" s="231"/>
      <c r="H189" s="233" t="s">
        <v>1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195</v>
      </c>
      <c r="AU189" s="240" t="s">
        <v>81</v>
      </c>
      <c r="AV189" s="13" t="s">
        <v>81</v>
      </c>
      <c r="AW189" s="13" t="s">
        <v>30</v>
      </c>
      <c r="AX189" s="13" t="s">
        <v>73</v>
      </c>
      <c r="AY189" s="240" t="s">
        <v>152</v>
      </c>
    </row>
    <row r="190" s="14" customFormat="1">
      <c r="A190" s="14"/>
      <c r="B190" s="241"/>
      <c r="C190" s="242"/>
      <c r="D190" s="232" t="s">
        <v>195</v>
      </c>
      <c r="E190" s="243" t="s">
        <v>1</v>
      </c>
      <c r="F190" s="244" t="s">
        <v>1626</v>
      </c>
      <c r="G190" s="242"/>
      <c r="H190" s="245">
        <v>8.2319999999999993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1" t="s">
        <v>195</v>
      </c>
      <c r="AU190" s="251" t="s">
        <v>81</v>
      </c>
      <c r="AV190" s="14" t="s">
        <v>83</v>
      </c>
      <c r="AW190" s="14" t="s">
        <v>30</v>
      </c>
      <c r="AX190" s="14" t="s">
        <v>73</v>
      </c>
      <c r="AY190" s="251" t="s">
        <v>152</v>
      </c>
    </row>
    <row r="191" s="14" customFormat="1">
      <c r="A191" s="14"/>
      <c r="B191" s="241"/>
      <c r="C191" s="242"/>
      <c r="D191" s="232" t="s">
        <v>195</v>
      </c>
      <c r="E191" s="243" t="s">
        <v>1</v>
      </c>
      <c r="F191" s="244" t="s">
        <v>1627</v>
      </c>
      <c r="G191" s="242"/>
      <c r="H191" s="245">
        <v>4.1600000000000001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1" t="s">
        <v>195</v>
      </c>
      <c r="AU191" s="251" t="s">
        <v>81</v>
      </c>
      <c r="AV191" s="14" t="s">
        <v>83</v>
      </c>
      <c r="AW191" s="14" t="s">
        <v>30</v>
      </c>
      <c r="AX191" s="14" t="s">
        <v>73</v>
      </c>
      <c r="AY191" s="251" t="s">
        <v>152</v>
      </c>
    </row>
    <row r="192" s="14" customFormat="1">
      <c r="A192" s="14"/>
      <c r="B192" s="241"/>
      <c r="C192" s="242"/>
      <c r="D192" s="232" t="s">
        <v>195</v>
      </c>
      <c r="E192" s="243" t="s">
        <v>1</v>
      </c>
      <c r="F192" s="244" t="s">
        <v>1628</v>
      </c>
      <c r="G192" s="242"/>
      <c r="H192" s="245">
        <v>2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1" t="s">
        <v>195</v>
      </c>
      <c r="AU192" s="251" t="s">
        <v>81</v>
      </c>
      <c r="AV192" s="14" t="s">
        <v>83</v>
      </c>
      <c r="AW192" s="14" t="s">
        <v>30</v>
      </c>
      <c r="AX192" s="14" t="s">
        <v>73</v>
      </c>
      <c r="AY192" s="251" t="s">
        <v>152</v>
      </c>
    </row>
    <row r="193" s="14" customFormat="1">
      <c r="A193" s="14"/>
      <c r="B193" s="241"/>
      <c r="C193" s="242"/>
      <c r="D193" s="232" t="s">
        <v>195</v>
      </c>
      <c r="E193" s="243" t="s">
        <v>1</v>
      </c>
      <c r="F193" s="244" t="s">
        <v>1629</v>
      </c>
      <c r="G193" s="242"/>
      <c r="H193" s="245">
        <v>1.8959999999999999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1" t="s">
        <v>195</v>
      </c>
      <c r="AU193" s="251" t="s">
        <v>81</v>
      </c>
      <c r="AV193" s="14" t="s">
        <v>83</v>
      </c>
      <c r="AW193" s="14" t="s">
        <v>30</v>
      </c>
      <c r="AX193" s="14" t="s">
        <v>73</v>
      </c>
      <c r="AY193" s="251" t="s">
        <v>152</v>
      </c>
    </row>
    <row r="194" s="14" customFormat="1">
      <c r="A194" s="14"/>
      <c r="B194" s="241"/>
      <c r="C194" s="242"/>
      <c r="D194" s="232" t="s">
        <v>195</v>
      </c>
      <c r="E194" s="243" t="s">
        <v>1</v>
      </c>
      <c r="F194" s="244" t="s">
        <v>1630</v>
      </c>
      <c r="G194" s="242"/>
      <c r="H194" s="245">
        <v>1.6839999999999999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195</v>
      </c>
      <c r="AU194" s="251" t="s">
        <v>81</v>
      </c>
      <c r="AV194" s="14" t="s">
        <v>83</v>
      </c>
      <c r="AW194" s="14" t="s">
        <v>30</v>
      </c>
      <c r="AX194" s="14" t="s">
        <v>73</v>
      </c>
      <c r="AY194" s="251" t="s">
        <v>152</v>
      </c>
    </row>
    <row r="195" s="14" customFormat="1">
      <c r="A195" s="14"/>
      <c r="B195" s="241"/>
      <c r="C195" s="242"/>
      <c r="D195" s="232" t="s">
        <v>195</v>
      </c>
      <c r="E195" s="243" t="s">
        <v>1</v>
      </c>
      <c r="F195" s="244" t="s">
        <v>1631</v>
      </c>
      <c r="G195" s="242"/>
      <c r="H195" s="245">
        <v>2.0880000000000001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1" t="s">
        <v>195</v>
      </c>
      <c r="AU195" s="251" t="s">
        <v>81</v>
      </c>
      <c r="AV195" s="14" t="s">
        <v>83</v>
      </c>
      <c r="AW195" s="14" t="s">
        <v>30</v>
      </c>
      <c r="AX195" s="14" t="s">
        <v>73</v>
      </c>
      <c r="AY195" s="251" t="s">
        <v>152</v>
      </c>
    </row>
    <row r="196" s="14" customFormat="1">
      <c r="A196" s="14"/>
      <c r="B196" s="241"/>
      <c r="C196" s="242"/>
      <c r="D196" s="232" t="s">
        <v>195</v>
      </c>
      <c r="E196" s="243" t="s">
        <v>1</v>
      </c>
      <c r="F196" s="244" t="s">
        <v>1632</v>
      </c>
      <c r="G196" s="242"/>
      <c r="H196" s="245">
        <v>4.3520000000000003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1" t="s">
        <v>195</v>
      </c>
      <c r="AU196" s="251" t="s">
        <v>81</v>
      </c>
      <c r="AV196" s="14" t="s">
        <v>83</v>
      </c>
      <c r="AW196" s="14" t="s">
        <v>30</v>
      </c>
      <c r="AX196" s="14" t="s">
        <v>73</v>
      </c>
      <c r="AY196" s="251" t="s">
        <v>152</v>
      </c>
    </row>
    <row r="197" s="15" customFormat="1">
      <c r="A197" s="15"/>
      <c r="B197" s="252"/>
      <c r="C197" s="253"/>
      <c r="D197" s="232" t="s">
        <v>195</v>
      </c>
      <c r="E197" s="254" t="s">
        <v>1</v>
      </c>
      <c r="F197" s="255" t="s">
        <v>218</v>
      </c>
      <c r="G197" s="253"/>
      <c r="H197" s="256">
        <v>261.44900000000001</v>
      </c>
      <c r="I197" s="257"/>
      <c r="J197" s="253"/>
      <c r="K197" s="253"/>
      <c r="L197" s="258"/>
      <c r="M197" s="259"/>
      <c r="N197" s="260"/>
      <c r="O197" s="260"/>
      <c r="P197" s="260"/>
      <c r="Q197" s="260"/>
      <c r="R197" s="260"/>
      <c r="S197" s="260"/>
      <c r="T197" s="261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2" t="s">
        <v>195</v>
      </c>
      <c r="AU197" s="262" t="s">
        <v>81</v>
      </c>
      <c r="AV197" s="15" t="s">
        <v>157</v>
      </c>
      <c r="AW197" s="15" t="s">
        <v>30</v>
      </c>
      <c r="AX197" s="15" t="s">
        <v>81</v>
      </c>
      <c r="AY197" s="262" t="s">
        <v>152</v>
      </c>
    </row>
    <row r="198" s="2" customFormat="1" ht="24.15" customHeight="1">
      <c r="A198" s="39"/>
      <c r="B198" s="40"/>
      <c r="C198" s="217" t="s">
        <v>226</v>
      </c>
      <c r="D198" s="217" t="s">
        <v>153</v>
      </c>
      <c r="E198" s="218" t="s">
        <v>385</v>
      </c>
      <c r="F198" s="219" t="s">
        <v>386</v>
      </c>
      <c r="G198" s="220" t="s">
        <v>210</v>
      </c>
      <c r="H198" s="221">
        <v>1</v>
      </c>
      <c r="I198" s="222"/>
      <c r="J198" s="223">
        <f>ROUND(I198*H198,2)</f>
        <v>0</v>
      </c>
      <c r="K198" s="219" t="s">
        <v>1</v>
      </c>
      <c r="L198" s="45"/>
      <c r="M198" s="224" t="s">
        <v>1</v>
      </c>
      <c r="N198" s="225" t="s">
        <v>38</v>
      </c>
      <c r="O198" s="92"/>
      <c r="P198" s="226">
        <f>O198*H198</f>
        <v>0</v>
      </c>
      <c r="Q198" s="226">
        <v>4.0000000000000003E-05</v>
      </c>
      <c r="R198" s="226">
        <f>Q198*H198</f>
        <v>4.0000000000000003E-05</v>
      </c>
      <c r="S198" s="226">
        <v>0</v>
      </c>
      <c r="T198" s="22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8" t="s">
        <v>157</v>
      </c>
      <c r="AT198" s="228" t="s">
        <v>153</v>
      </c>
      <c r="AU198" s="228" t="s">
        <v>81</v>
      </c>
      <c r="AY198" s="18" t="s">
        <v>152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8" t="s">
        <v>81</v>
      </c>
      <c r="BK198" s="229">
        <f>ROUND(I198*H198,2)</f>
        <v>0</v>
      </c>
      <c r="BL198" s="18" t="s">
        <v>157</v>
      </c>
      <c r="BM198" s="228" t="s">
        <v>1633</v>
      </c>
    </row>
    <row r="199" s="2" customFormat="1" ht="24.15" customHeight="1">
      <c r="A199" s="39"/>
      <c r="B199" s="40"/>
      <c r="C199" s="217" t="s">
        <v>260</v>
      </c>
      <c r="D199" s="217" t="s">
        <v>153</v>
      </c>
      <c r="E199" s="218" t="s">
        <v>1634</v>
      </c>
      <c r="F199" s="219" t="s">
        <v>1635</v>
      </c>
      <c r="G199" s="220" t="s">
        <v>175</v>
      </c>
      <c r="H199" s="221">
        <v>261.44900000000001</v>
      </c>
      <c r="I199" s="222"/>
      <c r="J199" s="223">
        <f>ROUND(I199*H199,2)</f>
        <v>0</v>
      </c>
      <c r="K199" s="219" t="s">
        <v>160</v>
      </c>
      <c r="L199" s="45"/>
      <c r="M199" s="224" t="s">
        <v>1</v>
      </c>
      <c r="N199" s="225" t="s">
        <v>38</v>
      </c>
      <c r="O199" s="92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8" t="s">
        <v>157</v>
      </c>
      <c r="AT199" s="228" t="s">
        <v>153</v>
      </c>
      <c r="AU199" s="228" t="s">
        <v>81</v>
      </c>
      <c r="AY199" s="18" t="s">
        <v>152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8" t="s">
        <v>81</v>
      </c>
      <c r="BK199" s="229">
        <f>ROUND(I199*H199,2)</f>
        <v>0</v>
      </c>
      <c r="BL199" s="18" t="s">
        <v>157</v>
      </c>
      <c r="BM199" s="228" t="s">
        <v>1636</v>
      </c>
    </row>
    <row r="200" s="2" customFormat="1" ht="24.15" customHeight="1">
      <c r="A200" s="39"/>
      <c r="B200" s="40"/>
      <c r="C200" s="217" t="s">
        <v>229</v>
      </c>
      <c r="D200" s="217" t="s">
        <v>153</v>
      </c>
      <c r="E200" s="218" t="s">
        <v>1637</v>
      </c>
      <c r="F200" s="219" t="s">
        <v>1638</v>
      </c>
      <c r="G200" s="220" t="s">
        <v>175</v>
      </c>
      <c r="H200" s="221">
        <v>261.44900000000001</v>
      </c>
      <c r="I200" s="222"/>
      <c r="J200" s="223">
        <f>ROUND(I200*H200,2)</f>
        <v>0</v>
      </c>
      <c r="K200" s="219" t="s">
        <v>160</v>
      </c>
      <c r="L200" s="45"/>
      <c r="M200" s="224" t="s">
        <v>1</v>
      </c>
      <c r="N200" s="225" t="s">
        <v>38</v>
      </c>
      <c r="O200" s="92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8" t="s">
        <v>157</v>
      </c>
      <c r="AT200" s="228" t="s">
        <v>153</v>
      </c>
      <c r="AU200" s="228" t="s">
        <v>81</v>
      </c>
      <c r="AY200" s="18" t="s">
        <v>152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8" t="s">
        <v>81</v>
      </c>
      <c r="BK200" s="229">
        <f>ROUND(I200*H200,2)</f>
        <v>0</v>
      </c>
      <c r="BL200" s="18" t="s">
        <v>157</v>
      </c>
      <c r="BM200" s="228" t="s">
        <v>176</v>
      </c>
    </row>
    <row r="201" s="2" customFormat="1" ht="24.15" customHeight="1">
      <c r="A201" s="39"/>
      <c r="B201" s="40"/>
      <c r="C201" s="217" t="s">
        <v>267</v>
      </c>
      <c r="D201" s="217" t="s">
        <v>153</v>
      </c>
      <c r="E201" s="218" t="s">
        <v>364</v>
      </c>
      <c r="F201" s="219" t="s">
        <v>1277</v>
      </c>
      <c r="G201" s="220" t="s">
        <v>175</v>
      </c>
      <c r="H201" s="221">
        <v>336.11200000000002</v>
      </c>
      <c r="I201" s="222"/>
      <c r="J201" s="223">
        <f>ROUND(I201*H201,2)</f>
        <v>0</v>
      </c>
      <c r="K201" s="219" t="s">
        <v>1</v>
      </c>
      <c r="L201" s="45"/>
      <c r="M201" s="224" t="s">
        <v>1</v>
      </c>
      <c r="N201" s="225" t="s">
        <v>38</v>
      </c>
      <c r="O201" s="92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8" t="s">
        <v>157</v>
      </c>
      <c r="AT201" s="228" t="s">
        <v>153</v>
      </c>
      <c r="AU201" s="228" t="s">
        <v>81</v>
      </c>
      <c r="AY201" s="18" t="s">
        <v>152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8" t="s">
        <v>81</v>
      </c>
      <c r="BK201" s="229">
        <f>ROUND(I201*H201,2)</f>
        <v>0</v>
      </c>
      <c r="BL201" s="18" t="s">
        <v>157</v>
      </c>
      <c r="BM201" s="228" t="s">
        <v>1639</v>
      </c>
    </row>
    <row r="202" s="13" customFormat="1">
      <c r="A202" s="13"/>
      <c r="B202" s="230"/>
      <c r="C202" s="231"/>
      <c r="D202" s="232" t="s">
        <v>195</v>
      </c>
      <c r="E202" s="233" t="s">
        <v>1</v>
      </c>
      <c r="F202" s="234" t="s">
        <v>1605</v>
      </c>
      <c r="G202" s="231"/>
      <c r="H202" s="233" t="s">
        <v>1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195</v>
      </c>
      <c r="AU202" s="240" t="s">
        <v>81</v>
      </c>
      <c r="AV202" s="13" t="s">
        <v>81</v>
      </c>
      <c r="AW202" s="13" t="s">
        <v>30</v>
      </c>
      <c r="AX202" s="13" t="s">
        <v>73</v>
      </c>
      <c r="AY202" s="240" t="s">
        <v>152</v>
      </c>
    </row>
    <row r="203" s="14" customFormat="1">
      <c r="A203" s="14"/>
      <c r="B203" s="241"/>
      <c r="C203" s="242"/>
      <c r="D203" s="232" t="s">
        <v>195</v>
      </c>
      <c r="E203" s="243" t="s">
        <v>1</v>
      </c>
      <c r="F203" s="244" t="s">
        <v>1640</v>
      </c>
      <c r="G203" s="242"/>
      <c r="H203" s="245">
        <v>67.5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1" t="s">
        <v>195</v>
      </c>
      <c r="AU203" s="251" t="s">
        <v>81</v>
      </c>
      <c r="AV203" s="14" t="s">
        <v>83</v>
      </c>
      <c r="AW203" s="14" t="s">
        <v>30</v>
      </c>
      <c r="AX203" s="14" t="s">
        <v>73</v>
      </c>
      <c r="AY203" s="251" t="s">
        <v>152</v>
      </c>
    </row>
    <row r="204" s="14" customFormat="1">
      <c r="A204" s="14"/>
      <c r="B204" s="241"/>
      <c r="C204" s="242"/>
      <c r="D204" s="232" t="s">
        <v>195</v>
      </c>
      <c r="E204" s="243" t="s">
        <v>1</v>
      </c>
      <c r="F204" s="244" t="s">
        <v>1641</v>
      </c>
      <c r="G204" s="242"/>
      <c r="H204" s="245">
        <v>27.719999999999999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1" t="s">
        <v>195</v>
      </c>
      <c r="AU204" s="251" t="s">
        <v>81</v>
      </c>
      <c r="AV204" s="14" t="s">
        <v>83</v>
      </c>
      <c r="AW204" s="14" t="s">
        <v>30</v>
      </c>
      <c r="AX204" s="14" t="s">
        <v>73</v>
      </c>
      <c r="AY204" s="251" t="s">
        <v>152</v>
      </c>
    </row>
    <row r="205" s="14" customFormat="1">
      <c r="A205" s="14"/>
      <c r="B205" s="241"/>
      <c r="C205" s="242"/>
      <c r="D205" s="232" t="s">
        <v>195</v>
      </c>
      <c r="E205" s="243" t="s">
        <v>1</v>
      </c>
      <c r="F205" s="244" t="s">
        <v>1642</v>
      </c>
      <c r="G205" s="242"/>
      <c r="H205" s="245">
        <v>10.805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195</v>
      </c>
      <c r="AU205" s="251" t="s">
        <v>81</v>
      </c>
      <c r="AV205" s="14" t="s">
        <v>83</v>
      </c>
      <c r="AW205" s="14" t="s">
        <v>30</v>
      </c>
      <c r="AX205" s="14" t="s">
        <v>73</v>
      </c>
      <c r="AY205" s="251" t="s">
        <v>152</v>
      </c>
    </row>
    <row r="206" s="14" customFormat="1">
      <c r="A206" s="14"/>
      <c r="B206" s="241"/>
      <c r="C206" s="242"/>
      <c r="D206" s="232" t="s">
        <v>195</v>
      </c>
      <c r="E206" s="243" t="s">
        <v>1</v>
      </c>
      <c r="F206" s="244" t="s">
        <v>1643</v>
      </c>
      <c r="G206" s="242"/>
      <c r="H206" s="245">
        <v>5.7359999999999998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1" t="s">
        <v>195</v>
      </c>
      <c r="AU206" s="251" t="s">
        <v>81</v>
      </c>
      <c r="AV206" s="14" t="s">
        <v>83</v>
      </c>
      <c r="AW206" s="14" t="s">
        <v>30</v>
      </c>
      <c r="AX206" s="14" t="s">
        <v>73</v>
      </c>
      <c r="AY206" s="251" t="s">
        <v>152</v>
      </c>
    </row>
    <row r="207" s="14" customFormat="1">
      <c r="A207" s="14"/>
      <c r="B207" s="241"/>
      <c r="C207" s="242"/>
      <c r="D207" s="232" t="s">
        <v>195</v>
      </c>
      <c r="E207" s="243" t="s">
        <v>1</v>
      </c>
      <c r="F207" s="244" t="s">
        <v>1644</v>
      </c>
      <c r="G207" s="242"/>
      <c r="H207" s="245">
        <v>7.8390000000000004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1" t="s">
        <v>195</v>
      </c>
      <c r="AU207" s="251" t="s">
        <v>81</v>
      </c>
      <c r="AV207" s="14" t="s">
        <v>83</v>
      </c>
      <c r="AW207" s="14" t="s">
        <v>30</v>
      </c>
      <c r="AX207" s="14" t="s">
        <v>73</v>
      </c>
      <c r="AY207" s="251" t="s">
        <v>152</v>
      </c>
    </row>
    <row r="208" s="14" customFormat="1">
      <c r="A208" s="14"/>
      <c r="B208" s="241"/>
      <c r="C208" s="242"/>
      <c r="D208" s="232" t="s">
        <v>195</v>
      </c>
      <c r="E208" s="243" t="s">
        <v>1</v>
      </c>
      <c r="F208" s="244" t="s">
        <v>1645</v>
      </c>
      <c r="G208" s="242"/>
      <c r="H208" s="245">
        <v>8.2560000000000002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1" t="s">
        <v>195</v>
      </c>
      <c r="AU208" s="251" t="s">
        <v>81</v>
      </c>
      <c r="AV208" s="14" t="s">
        <v>83</v>
      </c>
      <c r="AW208" s="14" t="s">
        <v>30</v>
      </c>
      <c r="AX208" s="14" t="s">
        <v>73</v>
      </c>
      <c r="AY208" s="251" t="s">
        <v>152</v>
      </c>
    </row>
    <row r="209" s="14" customFormat="1">
      <c r="A209" s="14"/>
      <c r="B209" s="241"/>
      <c r="C209" s="242"/>
      <c r="D209" s="232" t="s">
        <v>195</v>
      </c>
      <c r="E209" s="243" t="s">
        <v>1</v>
      </c>
      <c r="F209" s="244" t="s">
        <v>1640</v>
      </c>
      <c r="G209" s="242"/>
      <c r="H209" s="245">
        <v>67.5</v>
      </c>
      <c r="I209" s="246"/>
      <c r="J209" s="242"/>
      <c r="K209" s="242"/>
      <c r="L209" s="247"/>
      <c r="M209" s="248"/>
      <c r="N209" s="249"/>
      <c r="O209" s="249"/>
      <c r="P209" s="249"/>
      <c r="Q209" s="249"/>
      <c r="R209" s="249"/>
      <c r="S209" s="249"/>
      <c r="T209" s="25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1" t="s">
        <v>195</v>
      </c>
      <c r="AU209" s="251" t="s">
        <v>81</v>
      </c>
      <c r="AV209" s="14" t="s">
        <v>83</v>
      </c>
      <c r="AW209" s="14" t="s">
        <v>30</v>
      </c>
      <c r="AX209" s="14" t="s">
        <v>73</v>
      </c>
      <c r="AY209" s="251" t="s">
        <v>152</v>
      </c>
    </row>
    <row r="210" s="14" customFormat="1">
      <c r="A210" s="14"/>
      <c r="B210" s="241"/>
      <c r="C210" s="242"/>
      <c r="D210" s="232" t="s">
        <v>195</v>
      </c>
      <c r="E210" s="243" t="s">
        <v>1</v>
      </c>
      <c r="F210" s="244" t="s">
        <v>1641</v>
      </c>
      <c r="G210" s="242"/>
      <c r="H210" s="245">
        <v>27.719999999999999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1" t="s">
        <v>195</v>
      </c>
      <c r="AU210" s="251" t="s">
        <v>81</v>
      </c>
      <c r="AV210" s="14" t="s">
        <v>83</v>
      </c>
      <c r="AW210" s="14" t="s">
        <v>30</v>
      </c>
      <c r="AX210" s="14" t="s">
        <v>73</v>
      </c>
      <c r="AY210" s="251" t="s">
        <v>152</v>
      </c>
    </row>
    <row r="211" s="14" customFormat="1">
      <c r="A211" s="14"/>
      <c r="B211" s="241"/>
      <c r="C211" s="242"/>
      <c r="D211" s="232" t="s">
        <v>195</v>
      </c>
      <c r="E211" s="243" t="s">
        <v>1</v>
      </c>
      <c r="F211" s="244" t="s">
        <v>1642</v>
      </c>
      <c r="G211" s="242"/>
      <c r="H211" s="245">
        <v>10.805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1" t="s">
        <v>195</v>
      </c>
      <c r="AU211" s="251" t="s">
        <v>81</v>
      </c>
      <c r="AV211" s="14" t="s">
        <v>83</v>
      </c>
      <c r="AW211" s="14" t="s">
        <v>30</v>
      </c>
      <c r="AX211" s="14" t="s">
        <v>73</v>
      </c>
      <c r="AY211" s="251" t="s">
        <v>152</v>
      </c>
    </row>
    <row r="212" s="14" customFormat="1">
      <c r="A212" s="14"/>
      <c r="B212" s="241"/>
      <c r="C212" s="242"/>
      <c r="D212" s="232" t="s">
        <v>195</v>
      </c>
      <c r="E212" s="243" t="s">
        <v>1</v>
      </c>
      <c r="F212" s="244" t="s">
        <v>1643</v>
      </c>
      <c r="G212" s="242"/>
      <c r="H212" s="245">
        <v>5.7359999999999998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195</v>
      </c>
      <c r="AU212" s="251" t="s">
        <v>81</v>
      </c>
      <c r="AV212" s="14" t="s">
        <v>83</v>
      </c>
      <c r="AW212" s="14" t="s">
        <v>30</v>
      </c>
      <c r="AX212" s="14" t="s">
        <v>73</v>
      </c>
      <c r="AY212" s="251" t="s">
        <v>152</v>
      </c>
    </row>
    <row r="213" s="14" customFormat="1">
      <c r="A213" s="14"/>
      <c r="B213" s="241"/>
      <c r="C213" s="242"/>
      <c r="D213" s="232" t="s">
        <v>195</v>
      </c>
      <c r="E213" s="243" t="s">
        <v>1</v>
      </c>
      <c r="F213" s="244" t="s">
        <v>1644</v>
      </c>
      <c r="G213" s="242"/>
      <c r="H213" s="245">
        <v>7.8390000000000004</v>
      </c>
      <c r="I213" s="246"/>
      <c r="J213" s="242"/>
      <c r="K213" s="242"/>
      <c r="L213" s="247"/>
      <c r="M213" s="248"/>
      <c r="N213" s="249"/>
      <c r="O213" s="249"/>
      <c r="P213" s="249"/>
      <c r="Q213" s="249"/>
      <c r="R213" s="249"/>
      <c r="S213" s="249"/>
      <c r="T213" s="25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1" t="s">
        <v>195</v>
      </c>
      <c r="AU213" s="251" t="s">
        <v>81</v>
      </c>
      <c r="AV213" s="14" t="s">
        <v>83</v>
      </c>
      <c r="AW213" s="14" t="s">
        <v>30</v>
      </c>
      <c r="AX213" s="14" t="s">
        <v>73</v>
      </c>
      <c r="AY213" s="251" t="s">
        <v>152</v>
      </c>
    </row>
    <row r="214" s="14" customFormat="1">
      <c r="A214" s="14"/>
      <c r="B214" s="241"/>
      <c r="C214" s="242"/>
      <c r="D214" s="232" t="s">
        <v>195</v>
      </c>
      <c r="E214" s="243" t="s">
        <v>1</v>
      </c>
      <c r="F214" s="244" t="s">
        <v>1645</v>
      </c>
      <c r="G214" s="242"/>
      <c r="H214" s="245">
        <v>8.2560000000000002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1" t="s">
        <v>195</v>
      </c>
      <c r="AU214" s="251" t="s">
        <v>81</v>
      </c>
      <c r="AV214" s="14" t="s">
        <v>83</v>
      </c>
      <c r="AW214" s="14" t="s">
        <v>30</v>
      </c>
      <c r="AX214" s="14" t="s">
        <v>73</v>
      </c>
      <c r="AY214" s="251" t="s">
        <v>152</v>
      </c>
    </row>
    <row r="215" s="14" customFormat="1">
      <c r="A215" s="14"/>
      <c r="B215" s="241"/>
      <c r="C215" s="242"/>
      <c r="D215" s="232" t="s">
        <v>195</v>
      </c>
      <c r="E215" s="243" t="s">
        <v>1</v>
      </c>
      <c r="F215" s="244" t="s">
        <v>1646</v>
      </c>
      <c r="G215" s="242"/>
      <c r="H215" s="245">
        <v>80.400000000000006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1" t="s">
        <v>195</v>
      </c>
      <c r="AU215" s="251" t="s">
        <v>81</v>
      </c>
      <c r="AV215" s="14" t="s">
        <v>83</v>
      </c>
      <c r="AW215" s="14" t="s">
        <v>30</v>
      </c>
      <c r="AX215" s="14" t="s">
        <v>73</v>
      </c>
      <c r="AY215" s="251" t="s">
        <v>152</v>
      </c>
    </row>
    <row r="216" s="15" customFormat="1">
      <c r="A216" s="15"/>
      <c r="B216" s="252"/>
      <c r="C216" s="253"/>
      <c r="D216" s="232" t="s">
        <v>195</v>
      </c>
      <c r="E216" s="254" t="s">
        <v>1</v>
      </c>
      <c r="F216" s="255" t="s">
        <v>218</v>
      </c>
      <c r="G216" s="253"/>
      <c r="H216" s="256">
        <v>336.11200000000002</v>
      </c>
      <c r="I216" s="257"/>
      <c r="J216" s="253"/>
      <c r="K216" s="253"/>
      <c r="L216" s="258"/>
      <c r="M216" s="259"/>
      <c r="N216" s="260"/>
      <c r="O216" s="260"/>
      <c r="P216" s="260"/>
      <c r="Q216" s="260"/>
      <c r="R216" s="260"/>
      <c r="S216" s="260"/>
      <c r="T216" s="261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2" t="s">
        <v>195</v>
      </c>
      <c r="AU216" s="262" t="s">
        <v>81</v>
      </c>
      <c r="AV216" s="15" t="s">
        <v>157</v>
      </c>
      <c r="AW216" s="15" t="s">
        <v>30</v>
      </c>
      <c r="AX216" s="15" t="s">
        <v>81</v>
      </c>
      <c r="AY216" s="262" t="s">
        <v>152</v>
      </c>
    </row>
    <row r="217" s="2" customFormat="1" ht="24.15" customHeight="1">
      <c r="A217" s="39"/>
      <c r="B217" s="40"/>
      <c r="C217" s="217" t="s">
        <v>233</v>
      </c>
      <c r="D217" s="217" t="s">
        <v>153</v>
      </c>
      <c r="E217" s="218" t="s">
        <v>380</v>
      </c>
      <c r="F217" s="219" t="s">
        <v>381</v>
      </c>
      <c r="G217" s="220" t="s">
        <v>175</v>
      </c>
      <c r="H217" s="221">
        <v>672.22400000000005</v>
      </c>
      <c r="I217" s="222"/>
      <c r="J217" s="223">
        <f>ROUND(I217*H217,2)</f>
        <v>0</v>
      </c>
      <c r="K217" s="219" t="s">
        <v>160</v>
      </c>
      <c r="L217" s="45"/>
      <c r="M217" s="224" t="s">
        <v>1</v>
      </c>
      <c r="N217" s="225" t="s">
        <v>38</v>
      </c>
      <c r="O217" s="92"/>
      <c r="P217" s="226">
        <f>O217*H217</f>
        <v>0</v>
      </c>
      <c r="Q217" s="226">
        <v>2.0000000000000002E-05</v>
      </c>
      <c r="R217" s="226">
        <f>Q217*H217</f>
        <v>0.013444480000000002</v>
      </c>
      <c r="S217" s="226">
        <v>0</v>
      </c>
      <c r="T217" s="22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8" t="s">
        <v>157</v>
      </c>
      <c r="AT217" s="228" t="s">
        <v>153</v>
      </c>
      <c r="AU217" s="228" t="s">
        <v>81</v>
      </c>
      <c r="AY217" s="18" t="s">
        <v>152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8" t="s">
        <v>81</v>
      </c>
      <c r="BK217" s="229">
        <f>ROUND(I217*H217,2)</f>
        <v>0</v>
      </c>
      <c r="BL217" s="18" t="s">
        <v>157</v>
      </c>
      <c r="BM217" s="228" t="s">
        <v>1647</v>
      </c>
    </row>
    <row r="218" s="14" customFormat="1">
      <c r="A218" s="14"/>
      <c r="B218" s="241"/>
      <c r="C218" s="242"/>
      <c r="D218" s="232" t="s">
        <v>195</v>
      </c>
      <c r="E218" s="243" t="s">
        <v>1</v>
      </c>
      <c r="F218" s="244" t="s">
        <v>1648</v>
      </c>
      <c r="G218" s="242"/>
      <c r="H218" s="245">
        <v>672.22400000000005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1" t="s">
        <v>195</v>
      </c>
      <c r="AU218" s="251" t="s">
        <v>81</v>
      </c>
      <c r="AV218" s="14" t="s">
        <v>83</v>
      </c>
      <c r="AW218" s="14" t="s">
        <v>30</v>
      </c>
      <c r="AX218" s="14" t="s">
        <v>81</v>
      </c>
      <c r="AY218" s="251" t="s">
        <v>152</v>
      </c>
    </row>
    <row r="219" s="2" customFormat="1" ht="37.8" customHeight="1">
      <c r="A219" s="39"/>
      <c r="B219" s="40"/>
      <c r="C219" s="217" t="s">
        <v>274</v>
      </c>
      <c r="D219" s="217" t="s">
        <v>153</v>
      </c>
      <c r="E219" s="218" t="s">
        <v>286</v>
      </c>
      <c r="F219" s="219" t="s">
        <v>1649</v>
      </c>
      <c r="G219" s="220" t="s">
        <v>175</v>
      </c>
      <c r="H219" s="221">
        <v>935.36400000000003</v>
      </c>
      <c r="I219" s="222"/>
      <c r="J219" s="223">
        <f>ROUND(I219*H219,2)</f>
        <v>0</v>
      </c>
      <c r="K219" s="219" t="s">
        <v>1</v>
      </c>
      <c r="L219" s="45"/>
      <c r="M219" s="224" t="s">
        <v>1</v>
      </c>
      <c r="N219" s="225" t="s">
        <v>38</v>
      </c>
      <c r="O219" s="92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8" t="s">
        <v>157</v>
      </c>
      <c r="AT219" s="228" t="s">
        <v>153</v>
      </c>
      <c r="AU219" s="228" t="s">
        <v>81</v>
      </c>
      <c r="AY219" s="18" t="s">
        <v>152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8" t="s">
        <v>81</v>
      </c>
      <c r="BK219" s="229">
        <f>ROUND(I219*H219,2)</f>
        <v>0</v>
      </c>
      <c r="BL219" s="18" t="s">
        <v>157</v>
      </c>
      <c r="BM219" s="228" t="s">
        <v>226</v>
      </c>
    </row>
    <row r="220" s="13" customFormat="1">
      <c r="A220" s="13"/>
      <c r="B220" s="230"/>
      <c r="C220" s="231"/>
      <c r="D220" s="232" t="s">
        <v>195</v>
      </c>
      <c r="E220" s="233" t="s">
        <v>1</v>
      </c>
      <c r="F220" s="234" t="s">
        <v>1598</v>
      </c>
      <c r="G220" s="231"/>
      <c r="H220" s="233" t="s">
        <v>1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0" t="s">
        <v>195</v>
      </c>
      <c r="AU220" s="240" t="s">
        <v>81</v>
      </c>
      <c r="AV220" s="13" t="s">
        <v>81</v>
      </c>
      <c r="AW220" s="13" t="s">
        <v>30</v>
      </c>
      <c r="AX220" s="13" t="s">
        <v>73</v>
      </c>
      <c r="AY220" s="240" t="s">
        <v>152</v>
      </c>
    </row>
    <row r="221" s="13" customFormat="1">
      <c r="A221" s="13"/>
      <c r="B221" s="230"/>
      <c r="C221" s="231"/>
      <c r="D221" s="232" t="s">
        <v>195</v>
      </c>
      <c r="E221" s="233" t="s">
        <v>1</v>
      </c>
      <c r="F221" s="234" t="s">
        <v>1599</v>
      </c>
      <c r="G221" s="231"/>
      <c r="H221" s="233" t="s">
        <v>1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0" t="s">
        <v>195</v>
      </c>
      <c r="AU221" s="240" t="s">
        <v>81</v>
      </c>
      <c r="AV221" s="13" t="s">
        <v>81</v>
      </c>
      <c r="AW221" s="13" t="s">
        <v>30</v>
      </c>
      <c r="AX221" s="13" t="s">
        <v>73</v>
      </c>
      <c r="AY221" s="240" t="s">
        <v>152</v>
      </c>
    </row>
    <row r="222" s="14" customFormat="1">
      <c r="A222" s="14"/>
      <c r="B222" s="241"/>
      <c r="C222" s="242"/>
      <c r="D222" s="232" t="s">
        <v>195</v>
      </c>
      <c r="E222" s="243" t="s">
        <v>1</v>
      </c>
      <c r="F222" s="244" t="s">
        <v>1650</v>
      </c>
      <c r="G222" s="242"/>
      <c r="H222" s="245">
        <v>295.30000000000001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1" t="s">
        <v>195</v>
      </c>
      <c r="AU222" s="251" t="s">
        <v>81</v>
      </c>
      <c r="AV222" s="14" t="s">
        <v>83</v>
      </c>
      <c r="AW222" s="14" t="s">
        <v>30</v>
      </c>
      <c r="AX222" s="14" t="s">
        <v>73</v>
      </c>
      <c r="AY222" s="251" t="s">
        <v>152</v>
      </c>
    </row>
    <row r="223" s="13" customFormat="1">
      <c r="A223" s="13"/>
      <c r="B223" s="230"/>
      <c r="C223" s="231"/>
      <c r="D223" s="232" t="s">
        <v>195</v>
      </c>
      <c r="E223" s="233" t="s">
        <v>1</v>
      </c>
      <c r="F223" s="234" t="s">
        <v>1601</v>
      </c>
      <c r="G223" s="231"/>
      <c r="H223" s="233" t="s">
        <v>1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195</v>
      </c>
      <c r="AU223" s="240" t="s">
        <v>81</v>
      </c>
      <c r="AV223" s="13" t="s">
        <v>81</v>
      </c>
      <c r="AW223" s="13" t="s">
        <v>30</v>
      </c>
      <c r="AX223" s="13" t="s">
        <v>73</v>
      </c>
      <c r="AY223" s="240" t="s">
        <v>152</v>
      </c>
    </row>
    <row r="224" s="14" customFormat="1">
      <c r="A224" s="14"/>
      <c r="B224" s="241"/>
      <c r="C224" s="242"/>
      <c r="D224" s="232" t="s">
        <v>195</v>
      </c>
      <c r="E224" s="243" t="s">
        <v>1</v>
      </c>
      <c r="F224" s="244" t="s">
        <v>1651</v>
      </c>
      <c r="G224" s="242"/>
      <c r="H224" s="245">
        <v>420.51999999999998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1" t="s">
        <v>195</v>
      </c>
      <c r="AU224" s="251" t="s">
        <v>81</v>
      </c>
      <c r="AV224" s="14" t="s">
        <v>83</v>
      </c>
      <c r="AW224" s="14" t="s">
        <v>30</v>
      </c>
      <c r="AX224" s="14" t="s">
        <v>73</v>
      </c>
      <c r="AY224" s="251" t="s">
        <v>152</v>
      </c>
    </row>
    <row r="225" s="13" customFormat="1">
      <c r="A225" s="13"/>
      <c r="B225" s="230"/>
      <c r="C225" s="231"/>
      <c r="D225" s="232" t="s">
        <v>195</v>
      </c>
      <c r="E225" s="233" t="s">
        <v>1</v>
      </c>
      <c r="F225" s="234" t="s">
        <v>1603</v>
      </c>
      <c r="G225" s="231"/>
      <c r="H225" s="233" t="s">
        <v>1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0" t="s">
        <v>195</v>
      </c>
      <c r="AU225" s="240" t="s">
        <v>81</v>
      </c>
      <c r="AV225" s="13" t="s">
        <v>81</v>
      </c>
      <c r="AW225" s="13" t="s">
        <v>30</v>
      </c>
      <c r="AX225" s="13" t="s">
        <v>73</v>
      </c>
      <c r="AY225" s="240" t="s">
        <v>152</v>
      </c>
    </row>
    <row r="226" s="14" customFormat="1">
      <c r="A226" s="14"/>
      <c r="B226" s="241"/>
      <c r="C226" s="242"/>
      <c r="D226" s="232" t="s">
        <v>195</v>
      </c>
      <c r="E226" s="243" t="s">
        <v>1</v>
      </c>
      <c r="F226" s="244" t="s">
        <v>1604</v>
      </c>
      <c r="G226" s="242"/>
      <c r="H226" s="245">
        <v>35.5</v>
      </c>
      <c r="I226" s="246"/>
      <c r="J226" s="242"/>
      <c r="K226" s="242"/>
      <c r="L226" s="247"/>
      <c r="M226" s="248"/>
      <c r="N226" s="249"/>
      <c r="O226" s="249"/>
      <c r="P226" s="249"/>
      <c r="Q226" s="249"/>
      <c r="R226" s="249"/>
      <c r="S226" s="249"/>
      <c r="T226" s="25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1" t="s">
        <v>195</v>
      </c>
      <c r="AU226" s="251" t="s">
        <v>81</v>
      </c>
      <c r="AV226" s="14" t="s">
        <v>83</v>
      </c>
      <c r="AW226" s="14" t="s">
        <v>30</v>
      </c>
      <c r="AX226" s="14" t="s">
        <v>73</v>
      </c>
      <c r="AY226" s="251" t="s">
        <v>152</v>
      </c>
    </row>
    <row r="227" s="14" customFormat="1">
      <c r="A227" s="14"/>
      <c r="B227" s="241"/>
      <c r="C227" s="242"/>
      <c r="D227" s="232" t="s">
        <v>195</v>
      </c>
      <c r="E227" s="243" t="s">
        <v>1</v>
      </c>
      <c r="F227" s="244" t="s">
        <v>1652</v>
      </c>
      <c r="G227" s="242"/>
      <c r="H227" s="245">
        <v>149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1" t="s">
        <v>195</v>
      </c>
      <c r="AU227" s="251" t="s">
        <v>81</v>
      </c>
      <c r="AV227" s="14" t="s">
        <v>83</v>
      </c>
      <c r="AW227" s="14" t="s">
        <v>30</v>
      </c>
      <c r="AX227" s="14" t="s">
        <v>73</v>
      </c>
      <c r="AY227" s="251" t="s">
        <v>152</v>
      </c>
    </row>
    <row r="228" s="13" customFormat="1">
      <c r="A228" s="13"/>
      <c r="B228" s="230"/>
      <c r="C228" s="231"/>
      <c r="D228" s="232" t="s">
        <v>195</v>
      </c>
      <c r="E228" s="233" t="s">
        <v>1</v>
      </c>
      <c r="F228" s="234" t="s">
        <v>1605</v>
      </c>
      <c r="G228" s="231"/>
      <c r="H228" s="233" t="s">
        <v>1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0" t="s">
        <v>195</v>
      </c>
      <c r="AU228" s="240" t="s">
        <v>81</v>
      </c>
      <c r="AV228" s="13" t="s">
        <v>81</v>
      </c>
      <c r="AW228" s="13" t="s">
        <v>30</v>
      </c>
      <c r="AX228" s="13" t="s">
        <v>73</v>
      </c>
      <c r="AY228" s="240" t="s">
        <v>152</v>
      </c>
    </row>
    <row r="229" s="14" customFormat="1">
      <c r="A229" s="14"/>
      <c r="B229" s="241"/>
      <c r="C229" s="242"/>
      <c r="D229" s="232" t="s">
        <v>195</v>
      </c>
      <c r="E229" s="243" t="s">
        <v>1</v>
      </c>
      <c r="F229" s="244" t="s">
        <v>1606</v>
      </c>
      <c r="G229" s="242"/>
      <c r="H229" s="245">
        <v>-67.5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1" t="s">
        <v>195</v>
      </c>
      <c r="AU229" s="251" t="s">
        <v>81</v>
      </c>
      <c r="AV229" s="14" t="s">
        <v>83</v>
      </c>
      <c r="AW229" s="14" t="s">
        <v>30</v>
      </c>
      <c r="AX229" s="14" t="s">
        <v>73</v>
      </c>
      <c r="AY229" s="251" t="s">
        <v>152</v>
      </c>
    </row>
    <row r="230" s="14" customFormat="1">
      <c r="A230" s="14"/>
      <c r="B230" s="241"/>
      <c r="C230" s="242"/>
      <c r="D230" s="232" t="s">
        <v>195</v>
      </c>
      <c r="E230" s="243" t="s">
        <v>1</v>
      </c>
      <c r="F230" s="244" t="s">
        <v>1653</v>
      </c>
      <c r="G230" s="242"/>
      <c r="H230" s="245">
        <v>-27.719999999999999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1" t="s">
        <v>195</v>
      </c>
      <c r="AU230" s="251" t="s">
        <v>81</v>
      </c>
      <c r="AV230" s="14" t="s">
        <v>83</v>
      </c>
      <c r="AW230" s="14" t="s">
        <v>30</v>
      </c>
      <c r="AX230" s="14" t="s">
        <v>73</v>
      </c>
      <c r="AY230" s="251" t="s">
        <v>152</v>
      </c>
    </row>
    <row r="231" s="14" customFormat="1">
      <c r="A231" s="14"/>
      <c r="B231" s="241"/>
      <c r="C231" s="242"/>
      <c r="D231" s="232" t="s">
        <v>195</v>
      </c>
      <c r="E231" s="243" t="s">
        <v>1</v>
      </c>
      <c r="F231" s="244" t="s">
        <v>1654</v>
      </c>
      <c r="G231" s="242"/>
      <c r="H231" s="245">
        <v>-10.805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1" t="s">
        <v>195</v>
      </c>
      <c r="AU231" s="251" t="s">
        <v>81</v>
      </c>
      <c r="AV231" s="14" t="s">
        <v>83</v>
      </c>
      <c r="AW231" s="14" t="s">
        <v>30</v>
      </c>
      <c r="AX231" s="14" t="s">
        <v>73</v>
      </c>
      <c r="AY231" s="251" t="s">
        <v>152</v>
      </c>
    </row>
    <row r="232" s="14" customFormat="1">
      <c r="A232" s="14"/>
      <c r="B232" s="241"/>
      <c r="C232" s="242"/>
      <c r="D232" s="232" t="s">
        <v>195</v>
      </c>
      <c r="E232" s="243" t="s">
        <v>1</v>
      </c>
      <c r="F232" s="244" t="s">
        <v>1655</v>
      </c>
      <c r="G232" s="242"/>
      <c r="H232" s="245">
        <v>-5.7359999999999998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1" t="s">
        <v>195</v>
      </c>
      <c r="AU232" s="251" t="s">
        <v>81</v>
      </c>
      <c r="AV232" s="14" t="s">
        <v>83</v>
      </c>
      <c r="AW232" s="14" t="s">
        <v>30</v>
      </c>
      <c r="AX232" s="14" t="s">
        <v>73</v>
      </c>
      <c r="AY232" s="251" t="s">
        <v>152</v>
      </c>
    </row>
    <row r="233" s="14" customFormat="1">
      <c r="A233" s="14"/>
      <c r="B233" s="241"/>
      <c r="C233" s="242"/>
      <c r="D233" s="232" t="s">
        <v>195</v>
      </c>
      <c r="E233" s="243" t="s">
        <v>1</v>
      </c>
      <c r="F233" s="244" t="s">
        <v>1607</v>
      </c>
      <c r="G233" s="242"/>
      <c r="H233" s="245">
        <v>-7.8390000000000004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1" t="s">
        <v>195</v>
      </c>
      <c r="AU233" s="251" t="s">
        <v>81</v>
      </c>
      <c r="AV233" s="14" t="s">
        <v>83</v>
      </c>
      <c r="AW233" s="14" t="s">
        <v>30</v>
      </c>
      <c r="AX233" s="14" t="s">
        <v>73</v>
      </c>
      <c r="AY233" s="251" t="s">
        <v>152</v>
      </c>
    </row>
    <row r="234" s="14" customFormat="1">
      <c r="A234" s="14"/>
      <c r="B234" s="241"/>
      <c r="C234" s="242"/>
      <c r="D234" s="232" t="s">
        <v>195</v>
      </c>
      <c r="E234" s="243" t="s">
        <v>1</v>
      </c>
      <c r="F234" s="244" t="s">
        <v>1608</v>
      </c>
      <c r="G234" s="242"/>
      <c r="H234" s="245">
        <v>-8.2560000000000002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1" t="s">
        <v>195</v>
      </c>
      <c r="AU234" s="251" t="s">
        <v>81</v>
      </c>
      <c r="AV234" s="14" t="s">
        <v>83</v>
      </c>
      <c r="AW234" s="14" t="s">
        <v>30</v>
      </c>
      <c r="AX234" s="14" t="s">
        <v>73</v>
      </c>
      <c r="AY234" s="251" t="s">
        <v>152</v>
      </c>
    </row>
    <row r="235" s="14" customFormat="1">
      <c r="A235" s="14"/>
      <c r="B235" s="241"/>
      <c r="C235" s="242"/>
      <c r="D235" s="232" t="s">
        <v>195</v>
      </c>
      <c r="E235" s="243" t="s">
        <v>1</v>
      </c>
      <c r="F235" s="244" t="s">
        <v>1646</v>
      </c>
      <c r="G235" s="242"/>
      <c r="H235" s="245">
        <v>80.400000000000006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1" t="s">
        <v>195</v>
      </c>
      <c r="AU235" s="251" t="s">
        <v>81</v>
      </c>
      <c r="AV235" s="14" t="s">
        <v>83</v>
      </c>
      <c r="AW235" s="14" t="s">
        <v>30</v>
      </c>
      <c r="AX235" s="14" t="s">
        <v>73</v>
      </c>
      <c r="AY235" s="251" t="s">
        <v>152</v>
      </c>
    </row>
    <row r="236" s="14" customFormat="1">
      <c r="A236" s="14"/>
      <c r="B236" s="241"/>
      <c r="C236" s="242"/>
      <c r="D236" s="232" t="s">
        <v>195</v>
      </c>
      <c r="E236" s="243" t="s">
        <v>1</v>
      </c>
      <c r="F236" s="244" t="s">
        <v>1609</v>
      </c>
      <c r="G236" s="242"/>
      <c r="H236" s="245">
        <v>82.5</v>
      </c>
      <c r="I236" s="246"/>
      <c r="J236" s="242"/>
      <c r="K236" s="242"/>
      <c r="L236" s="247"/>
      <c r="M236" s="248"/>
      <c r="N236" s="249"/>
      <c r="O236" s="249"/>
      <c r="P236" s="249"/>
      <c r="Q236" s="249"/>
      <c r="R236" s="249"/>
      <c r="S236" s="249"/>
      <c r="T236" s="25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1" t="s">
        <v>195</v>
      </c>
      <c r="AU236" s="251" t="s">
        <v>81</v>
      </c>
      <c r="AV236" s="14" t="s">
        <v>83</v>
      </c>
      <c r="AW236" s="14" t="s">
        <v>30</v>
      </c>
      <c r="AX236" s="14" t="s">
        <v>73</v>
      </c>
      <c r="AY236" s="251" t="s">
        <v>152</v>
      </c>
    </row>
    <row r="237" s="15" customFormat="1">
      <c r="A237" s="15"/>
      <c r="B237" s="252"/>
      <c r="C237" s="253"/>
      <c r="D237" s="232" t="s">
        <v>195</v>
      </c>
      <c r="E237" s="254" t="s">
        <v>1</v>
      </c>
      <c r="F237" s="255" t="s">
        <v>218</v>
      </c>
      <c r="G237" s="253"/>
      <c r="H237" s="256">
        <v>935.36400000000003</v>
      </c>
      <c r="I237" s="257"/>
      <c r="J237" s="253"/>
      <c r="K237" s="253"/>
      <c r="L237" s="258"/>
      <c r="M237" s="259"/>
      <c r="N237" s="260"/>
      <c r="O237" s="260"/>
      <c r="P237" s="260"/>
      <c r="Q237" s="260"/>
      <c r="R237" s="260"/>
      <c r="S237" s="260"/>
      <c r="T237" s="261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2" t="s">
        <v>195</v>
      </c>
      <c r="AU237" s="262" t="s">
        <v>81</v>
      </c>
      <c r="AV237" s="15" t="s">
        <v>157</v>
      </c>
      <c r="AW237" s="15" t="s">
        <v>30</v>
      </c>
      <c r="AX237" s="15" t="s">
        <v>81</v>
      </c>
      <c r="AY237" s="262" t="s">
        <v>152</v>
      </c>
    </row>
    <row r="238" s="2" customFormat="1" ht="37.8" customHeight="1">
      <c r="A238" s="39"/>
      <c r="B238" s="40"/>
      <c r="C238" s="217" t="s">
        <v>238</v>
      </c>
      <c r="D238" s="217" t="s">
        <v>153</v>
      </c>
      <c r="E238" s="218" t="s">
        <v>1656</v>
      </c>
      <c r="F238" s="219" t="s">
        <v>1657</v>
      </c>
      <c r="G238" s="220" t="s">
        <v>175</v>
      </c>
      <c r="H238" s="221">
        <v>23.760000000000002</v>
      </c>
      <c r="I238" s="222"/>
      <c r="J238" s="223">
        <f>ROUND(I238*H238,2)</f>
        <v>0</v>
      </c>
      <c r="K238" s="219" t="s">
        <v>1</v>
      </c>
      <c r="L238" s="45"/>
      <c r="M238" s="224" t="s">
        <v>1</v>
      </c>
      <c r="N238" s="225" t="s">
        <v>38</v>
      </c>
      <c r="O238" s="92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8" t="s">
        <v>157</v>
      </c>
      <c r="AT238" s="228" t="s">
        <v>153</v>
      </c>
      <c r="AU238" s="228" t="s">
        <v>81</v>
      </c>
      <c r="AY238" s="18" t="s">
        <v>152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8" t="s">
        <v>81</v>
      </c>
      <c r="BK238" s="229">
        <f>ROUND(I238*H238,2)</f>
        <v>0</v>
      </c>
      <c r="BL238" s="18" t="s">
        <v>157</v>
      </c>
      <c r="BM238" s="228" t="s">
        <v>1658</v>
      </c>
    </row>
    <row r="239" s="13" customFormat="1">
      <c r="A239" s="13"/>
      <c r="B239" s="230"/>
      <c r="C239" s="231"/>
      <c r="D239" s="232" t="s">
        <v>195</v>
      </c>
      <c r="E239" s="233" t="s">
        <v>1</v>
      </c>
      <c r="F239" s="234" t="s">
        <v>1598</v>
      </c>
      <c r="G239" s="231"/>
      <c r="H239" s="233" t="s">
        <v>1</v>
      </c>
      <c r="I239" s="235"/>
      <c r="J239" s="231"/>
      <c r="K239" s="231"/>
      <c r="L239" s="236"/>
      <c r="M239" s="237"/>
      <c r="N239" s="238"/>
      <c r="O239" s="238"/>
      <c r="P239" s="238"/>
      <c r="Q239" s="238"/>
      <c r="R239" s="238"/>
      <c r="S239" s="238"/>
      <c r="T239" s="23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0" t="s">
        <v>195</v>
      </c>
      <c r="AU239" s="240" t="s">
        <v>81</v>
      </c>
      <c r="AV239" s="13" t="s">
        <v>81</v>
      </c>
      <c r="AW239" s="13" t="s">
        <v>30</v>
      </c>
      <c r="AX239" s="13" t="s">
        <v>73</v>
      </c>
      <c r="AY239" s="240" t="s">
        <v>152</v>
      </c>
    </row>
    <row r="240" s="13" customFormat="1">
      <c r="A240" s="13"/>
      <c r="B240" s="230"/>
      <c r="C240" s="231"/>
      <c r="D240" s="232" t="s">
        <v>195</v>
      </c>
      <c r="E240" s="233" t="s">
        <v>1</v>
      </c>
      <c r="F240" s="234" t="s">
        <v>1599</v>
      </c>
      <c r="G240" s="231"/>
      <c r="H240" s="233" t="s">
        <v>1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195</v>
      </c>
      <c r="AU240" s="240" t="s">
        <v>81</v>
      </c>
      <c r="AV240" s="13" t="s">
        <v>81</v>
      </c>
      <c r="AW240" s="13" t="s">
        <v>30</v>
      </c>
      <c r="AX240" s="13" t="s">
        <v>73</v>
      </c>
      <c r="AY240" s="240" t="s">
        <v>152</v>
      </c>
    </row>
    <row r="241" s="14" customFormat="1">
      <c r="A241" s="14"/>
      <c r="B241" s="241"/>
      <c r="C241" s="242"/>
      <c r="D241" s="232" t="s">
        <v>195</v>
      </c>
      <c r="E241" s="243" t="s">
        <v>1</v>
      </c>
      <c r="F241" s="244" t="s">
        <v>1659</v>
      </c>
      <c r="G241" s="242"/>
      <c r="H241" s="245">
        <v>8.1300000000000008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1" t="s">
        <v>195</v>
      </c>
      <c r="AU241" s="251" t="s">
        <v>81</v>
      </c>
      <c r="AV241" s="14" t="s">
        <v>83</v>
      </c>
      <c r="AW241" s="14" t="s">
        <v>30</v>
      </c>
      <c r="AX241" s="14" t="s">
        <v>73</v>
      </c>
      <c r="AY241" s="251" t="s">
        <v>152</v>
      </c>
    </row>
    <row r="242" s="13" customFormat="1">
      <c r="A242" s="13"/>
      <c r="B242" s="230"/>
      <c r="C242" s="231"/>
      <c r="D242" s="232" t="s">
        <v>195</v>
      </c>
      <c r="E242" s="233" t="s">
        <v>1</v>
      </c>
      <c r="F242" s="234" t="s">
        <v>1601</v>
      </c>
      <c r="G242" s="231"/>
      <c r="H242" s="233" t="s">
        <v>1</v>
      </c>
      <c r="I242" s="235"/>
      <c r="J242" s="231"/>
      <c r="K242" s="231"/>
      <c r="L242" s="236"/>
      <c r="M242" s="237"/>
      <c r="N242" s="238"/>
      <c r="O242" s="238"/>
      <c r="P242" s="238"/>
      <c r="Q242" s="238"/>
      <c r="R242" s="238"/>
      <c r="S242" s="238"/>
      <c r="T242" s="23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0" t="s">
        <v>195</v>
      </c>
      <c r="AU242" s="240" t="s">
        <v>81</v>
      </c>
      <c r="AV242" s="13" t="s">
        <v>81</v>
      </c>
      <c r="AW242" s="13" t="s">
        <v>30</v>
      </c>
      <c r="AX242" s="13" t="s">
        <v>73</v>
      </c>
      <c r="AY242" s="240" t="s">
        <v>152</v>
      </c>
    </row>
    <row r="243" s="14" customFormat="1">
      <c r="A243" s="14"/>
      <c r="B243" s="241"/>
      <c r="C243" s="242"/>
      <c r="D243" s="232" t="s">
        <v>195</v>
      </c>
      <c r="E243" s="243" t="s">
        <v>1</v>
      </c>
      <c r="F243" s="244" t="s">
        <v>1659</v>
      </c>
      <c r="G243" s="242"/>
      <c r="H243" s="245">
        <v>8.1300000000000008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1" t="s">
        <v>195</v>
      </c>
      <c r="AU243" s="251" t="s">
        <v>81</v>
      </c>
      <c r="AV243" s="14" t="s">
        <v>83</v>
      </c>
      <c r="AW243" s="14" t="s">
        <v>30</v>
      </c>
      <c r="AX243" s="14" t="s">
        <v>73</v>
      </c>
      <c r="AY243" s="251" t="s">
        <v>152</v>
      </c>
    </row>
    <row r="244" s="13" customFormat="1">
      <c r="A244" s="13"/>
      <c r="B244" s="230"/>
      <c r="C244" s="231"/>
      <c r="D244" s="232" t="s">
        <v>195</v>
      </c>
      <c r="E244" s="233" t="s">
        <v>1</v>
      </c>
      <c r="F244" s="234" t="s">
        <v>1603</v>
      </c>
      <c r="G244" s="231"/>
      <c r="H244" s="233" t="s">
        <v>1</v>
      </c>
      <c r="I244" s="235"/>
      <c r="J244" s="231"/>
      <c r="K244" s="231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195</v>
      </c>
      <c r="AU244" s="240" t="s">
        <v>81</v>
      </c>
      <c r="AV244" s="13" t="s">
        <v>81</v>
      </c>
      <c r="AW244" s="13" t="s">
        <v>30</v>
      </c>
      <c r="AX244" s="13" t="s">
        <v>73</v>
      </c>
      <c r="AY244" s="240" t="s">
        <v>152</v>
      </c>
    </row>
    <row r="245" s="14" customFormat="1">
      <c r="A245" s="14"/>
      <c r="B245" s="241"/>
      <c r="C245" s="242"/>
      <c r="D245" s="232" t="s">
        <v>195</v>
      </c>
      <c r="E245" s="243" t="s">
        <v>1</v>
      </c>
      <c r="F245" s="244" t="s">
        <v>1660</v>
      </c>
      <c r="G245" s="242"/>
      <c r="H245" s="245">
        <v>3.75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1" t="s">
        <v>195</v>
      </c>
      <c r="AU245" s="251" t="s">
        <v>81</v>
      </c>
      <c r="AV245" s="14" t="s">
        <v>83</v>
      </c>
      <c r="AW245" s="14" t="s">
        <v>30</v>
      </c>
      <c r="AX245" s="14" t="s">
        <v>73</v>
      </c>
      <c r="AY245" s="251" t="s">
        <v>152</v>
      </c>
    </row>
    <row r="246" s="14" customFormat="1">
      <c r="A246" s="14"/>
      <c r="B246" s="241"/>
      <c r="C246" s="242"/>
      <c r="D246" s="232" t="s">
        <v>195</v>
      </c>
      <c r="E246" s="243" t="s">
        <v>1</v>
      </c>
      <c r="F246" s="244" t="s">
        <v>1660</v>
      </c>
      <c r="G246" s="242"/>
      <c r="H246" s="245">
        <v>3.75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1" t="s">
        <v>195</v>
      </c>
      <c r="AU246" s="251" t="s">
        <v>81</v>
      </c>
      <c r="AV246" s="14" t="s">
        <v>83</v>
      </c>
      <c r="AW246" s="14" t="s">
        <v>30</v>
      </c>
      <c r="AX246" s="14" t="s">
        <v>73</v>
      </c>
      <c r="AY246" s="251" t="s">
        <v>152</v>
      </c>
    </row>
    <row r="247" s="15" customFormat="1">
      <c r="A247" s="15"/>
      <c r="B247" s="252"/>
      <c r="C247" s="253"/>
      <c r="D247" s="232" t="s">
        <v>195</v>
      </c>
      <c r="E247" s="254" t="s">
        <v>1</v>
      </c>
      <c r="F247" s="255" t="s">
        <v>218</v>
      </c>
      <c r="G247" s="253"/>
      <c r="H247" s="256">
        <v>23.760000000000002</v>
      </c>
      <c r="I247" s="257"/>
      <c r="J247" s="253"/>
      <c r="K247" s="253"/>
      <c r="L247" s="258"/>
      <c r="M247" s="259"/>
      <c r="N247" s="260"/>
      <c r="O247" s="260"/>
      <c r="P247" s="260"/>
      <c r="Q247" s="260"/>
      <c r="R247" s="260"/>
      <c r="S247" s="260"/>
      <c r="T247" s="261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2" t="s">
        <v>195</v>
      </c>
      <c r="AU247" s="262" t="s">
        <v>81</v>
      </c>
      <c r="AV247" s="15" t="s">
        <v>157</v>
      </c>
      <c r="AW247" s="15" t="s">
        <v>30</v>
      </c>
      <c r="AX247" s="15" t="s">
        <v>81</v>
      </c>
      <c r="AY247" s="262" t="s">
        <v>152</v>
      </c>
    </row>
    <row r="248" s="2" customFormat="1" ht="62.7" customHeight="1">
      <c r="A248" s="39"/>
      <c r="B248" s="40"/>
      <c r="C248" s="217" t="s">
        <v>285</v>
      </c>
      <c r="D248" s="217" t="s">
        <v>153</v>
      </c>
      <c r="E248" s="218" t="s">
        <v>1006</v>
      </c>
      <c r="F248" s="219" t="s">
        <v>1661</v>
      </c>
      <c r="G248" s="220" t="s">
        <v>181</v>
      </c>
      <c r="H248" s="221">
        <v>356.45999999999998</v>
      </c>
      <c r="I248" s="222"/>
      <c r="J248" s="223">
        <f>ROUND(I248*H248,2)</f>
        <v>0</v>
      </c>
      <c r="K248" s="219" t="s">
        <v>1</v>
      </c>
      <c r="L248" s="45"/>
      <c r="M248" s="224" t="s">
        <v>1</v>
      </c>
      <c r="N248" s="225" t="s">
        <v>38</v>
      </c>
      <c r="O248" s="92"/>
      <c r="P248" s="226">
        <f>O248*H248</f>
        <v>0</v>
      </c>
      <c r="Q248" s="226">
        <v>0</v>
      </c>
      <c r="R248" s="226">
        <f>Q248*H248</f>
        <v>0</v>
      </c>
      <c r="S248" s="226">
        <v>0</v>
      </c>
      <c r="T248" s="22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8" t="s">
        <v>157</v>
      </c>
      <c r="AT248" s="228" t="s">
        <v>153</v>
      </c>
      <c r="AU248" s="228" t="s">
        <v>81</v>
      </c>
      <c r="AY248" s="18" t="s">
        <v>152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8" t="s">
        <v>81</v>
      </c>
      <c r="BK248" s="229">
        <f>ROUND(I248*H248,2)</f>
        <v>0</v>
      </c>
      <c r="BL248" s="18" t="s">
        <v>157</v>
      </c>
      <c r="BM248" s="228" t="s">
        <v>229</v>
      </c>
    </row>
    <row r="249" s="14" customFormat="1">
      <c r="A249" s="14"/>
      <c r="B249" s="241"/>
      <c r="C249" s="242"/>
      <c r="D249" s="232" t="s">
        <v>195</v>
      </c>
      <c r="E249" s="243" t="s">
        <v>1</v>
      </c>
      <c r="F249" s="244" t="s">
        <v>1662</v>
      </c>
      <c r="G249" s="242"/>
      <c r="H249" s="245">
        <v>184.80000000000001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1" t="s">
        <v>195</v>
      </c>
      <c r="AU249" s="251" t="s">
        <v>81</v>
      </c>
      <c r="AV249" s="14" t="s">
        <v>83</v>
      </c>
      <c r="AW249" s="14" t="s">
        <v>30</v>
      </c>
      <c r="AX249" s="14" t="s">
        <v>73</v>
      </c>
      <c r="AY249" s="251" t="s">
        <v>152</v>
      </c>
    </row>
    <row r="250" s="14" customFormat="1">
      <c r="A250" s="14"/>
      <c r="B250" s="241"/>
      <c r="C250" s="242"/>
      <c r="D250" s="232" t="s">
        <v>195</v>
      </c>
      <c r="E250" s="243" t="s">
        <v>1</v>
      </c>
      <c r="F250" s="244" t="s">
        <v>1663</v>
      </c>
      <c r="G250" s="242"/>
      <c r="H250" s="245">
        <v>57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1" t="s">
        <v>195</v>
      </c>
      <c r="AU250" s="251" t="s">
        <v>81</v>
      </c>
      <c r="AV250" s="14" t="s">
        <v>83</v>
      </c>
      <c r="AW250" s="14" t="s">
        <v>30</v>
      </c>
      <c r="AX250" s="14" t="s">
        <v>73</v>
      </c>
      <c r="AY250" s="251" t="s">
        <v>152</v>
      </c>
    </row>
    <row r="251" s="14" customFormat="1">
      <c r="A251" s="14"/>
      <c r="B251" s="241"/>
      <c r="C251" s="242"/>
      <c r="D251" s="232" t="s">
        <v>195</v>
      </c>
      <c r="E251" s="243" t="s">
        <v>1</v>
      </c>
      <c r="F251" s="244" t="s">
        <v>1664</v>
      </c>
      <c r="G251" s="242"/>
      <c r="H251" s="245">
        <v>30.059999999999999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1" t="s">
        <v>195</v>
      </c>
      <c r="AU251" s="251" t="s">
        <v>81</v>
      </c>
      <c r="AV251" s="14" t="s">
        <v>83</v>
      </c>
      <c r="AW251" s="14" t="s">
        <v>30</v>
      </c>
      <c r="AX251" s="14" t="s">
        <v>73</v>
      </c>
      <c r="AY251" s="251" t="s">
        <v>152</v>
      </c>
    </row>
    <row r="252" s="14" customFormat="1">
      <c r="A252" s="14"/>
      <c r="B252" s="241"/>
      <c r="C252" s="242"/>
      <c r="D252" s="232" t="s">
        <v>195</v>
      </c>
      <c r="E252" s="243" t="s">
        <v>1</v>
      </c>
      <c r="F252" s="244" t="s">
        <v>1665</v>
      </c>
      <c r="G252" s="242"/>
      <c r="H252" s="245">
        <v>21.859999999999999</v>
      </c>
      <c r="I252" s="246"/>
      <c r="J252" s="242"/>
      <c r="K252" s="242"/>
      <c r="L252" s="247"/>
      <c r="M252" s="248"/>
      <c r="N252" s="249"/>
      <c r="O252" s="249"/>
      <c r="P252" s="249"/>
      <c r="Q252" s="249"/>
      <c r="R252" s="249"/>
      <c r="S252" s="249"/>
      <c r="T252" s="25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1" t="s">
        <v>195</v>
      </c>
      <c r="AU252" s="251" t="s">
        <v>81</v>
      </c>
      <c r="AV252" s="14" t="s">
        <v>83</v>
      </c>
      <c r="AW252" s="14" t="s">
        <v>30</v>
      </c>
      <c r="AX252" s="14" t="s">
        <v>73</v>
      </c>
      <c r="AY252" s="251" t="s">
        <v>152</v>
      </c>
    </row>
    <row r="253" s="14" customFormat="1">
      <c r="A253" s="14"/>
      <c r="B253" s="241"/>
      <c r="C253" s="242"/>
      <c r="D253" s="232" t="s">
        <v>195</v>
      </c>
      <c r="E253" s="243" t="s">
        <v>1</v>
      </c>
      <c r="F253" s="244" t="s">
        <v>1666</v>
      </c>
      <c r="G253" s="242"/>
      <c r="H253" s="245">
        <v>26.82</v>
      </c>
      <c r="I253" s="246"/>
      <c r="J253" s="242"/>
      <c r="K253" s="242"/>
      <c r="L253" s="247"/>
      <c r="M253" s="248"/>
      <c r="N253" s="249"/>
      <c r="O253" s="249"/>
      <c r="P253" s="249"/>
      <c r="Q253" s="249"/>
      <c r="R253" s="249"/>
      <c r="S253" s="249"/>
      <c r="T253" s="25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1" t="s">
        <v>195</v>
      </c>
      <c r="AU253" s="251" t="s">
        <v>81</v>
      </c>
      <c r="AV253" s="14" t="s">
        <v>83</v>
      </c>
      <c r="AW253" s="14" t="s">
        <v>30</v>
      </c>
      <c r="AX253" s="14" t="s">
        <v>73</v>
      </c>
      <c r="AY253" s="251" t="s">
        <v>152</v>
      </c>
    </row>
    <row r="254" s="14" customFormat="1">
      <c r="A254" s="14"/>
      <c r="B254" s="241"/>
      <c r="C254" s="242"/>
      <c r="D254" s="232" t="s">
        <v>195</v>
      </c>
      <c r="E254" s="243" t="s">
        <v>1</v>
      </c>
      <c r="F254" s="244" t="s">
        <v>1667</v>
      </c>
      <c r="G254" s="242"/>
      <c r="H254" s="245">
        <v>35.920000000000002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1" t="s">
        <v>195</v>
      </c>
      <c r="AU254" s="251" t="s">
        <v>81</v>
      </c>
      <c r="AV254" s="14" t="s">
        <v>83</v>
      </c>
      <c r="AW254" s="14" t="s">
        <v>30</v>
      </c>
      <c r="AX254" s="14" t="s">
        <v>73</v>
      </c>
      <c r="AY254" s="251" t="s">
        <v>152</v>
      </c>
    </row>
    <row r="255" s="15" customFormat="1">
      <c r="A255" s="15"/>
      <c r="B255" s="252"/>
      <c r="C255" s="253"/>
      <c r="D255" s="232" t="s">
        <v>195</v>
      </c>
      <c r="E255" s="254" t="s">
        <v>1</v>
      </c>
      <c r="F255" s="255" t="s">
        <v>218</v>
      </c>
      <c r="G255" s="253"/>
      <c r="H255" s="256">
        <v>356.45999999999998</v>
      </c>
      <c r="I255" s="257"/>
      <c r="J255" s="253"/>
      <c r="K255" s="253"/>
      <c r="L255" s="258"/>
      <c r="M255" s="259"/>
      <c r="N255" s="260"/>
      <c r="O255" s="260"/>
      <c r="P255" s="260"/>
      <c r="Q255" s="260"/>
      <c r="R255" s="260"/>
      <c r="S255" s="260"/>
      <c r="T255" s="261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2" t="s">
        <v>195</v>
      </c>
      <c r="AU255" s="262" t="s">
        <v>81</v>
      </c>
      <c r="AV255" s="15" t="s">
        <v>157</v>
      </c>
      <c r="AW255" s="15" t="s">
        <v>30</v>
      </c>
      <c r="AX255" s="15" t="s">
        <v>81</v>
      </c>
      <c r="AY255" s="262" t="s">
        <v>152</v>
      </c>
    </row>
    <row r="256" s="2" customFormat="1" ht="14.4" customHeight="1">
      <c r="A256" s="39"/>
      <c r="B256" s="40"/>
      <c r="C256" s="217" t="s">
        <v>244</v>
      </c>
      <c r="D256" s="217" t="s">
        <v>153</v>
      </c>
      <c r="E256" s="218" t="s">
        <v>338</v>
      </c>
      <c r="F256" s="219" t="s">
        <v>1319</v>
      </c>
      <c r="G256" s="220" t="s">
        <v>181</v>
      </c>
      <c r="H256" s="221">
        <v>87.049999999999997</v>
      </c>
      <c r="I256" s="222"/>
      <c r="J256" s="223">
        <f>ROUND(I256*H256,2)</f>
        <v>0</v>
      </c>
      <c r="K256" s="219" t="s">
        <v>1</v>
      </c>
      <c r="L256" s="45"/>
      <c r="M256" s="224" t="s">
        <v>1</v>
      </c>
      <c r="N256" s="225" t="s">
        <v>38</v>
      </c>
      <c r="O256" s="92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8" t="s">
        <v>157</v>
      </c>
      <c r="AT256" s="228" t="s">
        <v>153</v>
      </c>
      <c r="AU256" s="228" t="s">
        <v>81</v>
      </c>
      <c r="AY256" s="18" t="s">
        <v>152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8" t="s">
        <v>81</v>
      </c>
      <c r="BK256" s="229">
        <f>ROUND(I256*H256,2)</f>
        <v>0</v>
      </c>
      <c r="BL256" s="18" t="s">
        <v>157</v>
      </c>
      <c r="BM256" s="228" t="s">
        <v>238</v>
      </c>
    </row>
    <row r="257" s="14" customFormat="1">
      <c r="A257" s="14"/>
      <c r="B257" s="241"/>
      <c r="C257" s="242"/>
      <c r="D257" s="232" t="s">
        <v>195</v>
      </c>
      <c r="E257" s="243" t="s">
        <v>1</v>
      </c>
      <c r="F257" s="244" t="s">
        <v>1668</v>
      </c>
      <c r="G257" s="242"/>
      <c r="H257" s="245">
        <v>87.049999999999997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1" t="s">
        <v>195</v>
      </c>
      <c r="AU257" s="251" t="s">
        <v>81</v>
      </c>
      <c r="AV257" s="14" t="s">
        <v>83</v>
      </c>
      <c r="AW257" s="14" t="s">
        <v>30</v>
      </c>
      <c r="AX257" s="14" t="s">
        <v>73</v>
      </c>
      <c r="AY257" s="251" t="s">
        <v>152</v>
      </c>
    </row>
    <row r="258" s="15" customFormat="1">
      <c r="A258" s="15"/>
      <c r="B258" s="252"/>
      <c r="C258" s="253"/>
      <c r="D258" s="232" t="s">
        <v>195</v>
      </c>
      <c r="E258" s="254" t="s">
        <v>1</v>
      </c>
      <c r="F258" s="255" t="s">
        <v>218</v>
      </c>
      <c r="G258" s="253"/>
      <c r="H258" s="256">
        <v>87.049999999999997</v>
      </c>
      <c r="I258" s="257"/>
      <c r="J258" s="253"/>
      <c r="K258" s="253"/>
      <c r="L258" s="258"/>
      <c r="M258" s="259"/>
      <c r="N258" s="260"/>
      <c r="O258" s="260"/>
      <c r="P258" s="260"/>
      <c r="Q258" s="260"/>
      <c r="R258" s="260"/>
      <c r="S258" s="260"/>
      <c r="T258" s="261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2" t="s">
        <v>195</v>
      </c>
      <c r="AU258" s="262" t="s">
        <v>81</v>
      </c>
      <c r="AV258" s="15" t="s">
        <v>157</v>
      </c>
      <c r="AW258" s="15" t="s">
        <v>30</v>
      </c>
      <c r="AX258" s="15" t="s">
        <v>81</v>
      </c>
      <c r="AY258" s="262" t="s">
        <v>152</v>
      </c>
    </row>
    <row r="259" s="2" customFormat="1" ht="14.4" customHeight="1">
      <c r="A259" s="39"/>
      <c r="B259" s="40"/>
      <c r="C259" s="217" t="s">
        <v>306</v>
      </c>
      <c r="D259" s="217" t="s">
        <v>153</v>
      </c>
      <c r="E259" s="218" t="s">
        <v>345</v>
      </c>
      <c r="F259" s="219" t="s">
        <v>1324</v>
      </c>
      <c r="G259" s="220" t="s">
        <v>181</v>
      </c>
      <c r="H259" s="221">
        <v>412.45999999999998</v>
      </c>
      <c r="I259" s="222"/>
      <c r="J259" s="223">
        <f>ROUND(I259*H259,2)</f>
        <v>0</v>
      </c>
      <c r="K259" s="219" t="s">
        <v>1</v>
      </c>
      <c r="L259" s="45"/>
      <c r="M259" s="224" t="s">
        <v>1</v>
      </c>
      <c r="N259" s="225" t="s">
        <v>38</v>
      </c>
      <c r="O259" s="92"/>
      <c r="P259" s="226">
        <f>O259*H259</f>
        <v>0</v>
      </c>
      <c r="Q259" s="226">
        <v>0</v>
      </c>
      <c r="R259" s="226">
        <f>Q259*H259</f>
        <v>0</v>
      </c>
      <c r="S259" s="226">
        <v>0</v>
      </c>
      <c r="T259" s="22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8" t="s">
        <v>157</v>
      </c>
      <c r="AT259" s="228" t="s">
        <v>153</v>
      </c>
      <c r="AU259" s="228" t="s">
        <v>81</v>
      </c>
      <c r="AY259" s="18" t="s">
        <v>152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8" t="s">
        <v>81</v>
      </c>
      <c r="BK259" s="229">
        <f>ROUND(I259*H259,2)</f>
        <v>0</v>
      </c>
      <c r="BL259" s="18" t="s">
        <v>157</v>
      </c>
      <c r="BM259" s="228" t="s">
        <v>244</v>
      </c>
    </row>
    <row r="260" s="14" customFormat="1">
      <c r="A260" s="14"/>
      <c r="B260" s="241"/>
      <c r="C260" s="242"/>
      <c r="D260" s="232" t="s">
        <v>195</v>
      </c>
      <c r="E260" s="243" t="s">
        <v>1</v>
      </c>
      <c r="F260" s="244" t="s">
        <v>1669</v>
      </c>
      <c r="G260" s="242"/>
      <c r="H260" s="245">
        <v>356.45999999999998</v>
      </c>
      <c r="I260" s="246"/>
      <c r="J260" s="242"/>
      <c r="K260" s="242"/>
      <c r="L260" s="247"/>
      <c r="M260" s="248"/>
      <c r="N260" s="249"/>
      <c r="O260" s="249"/>
      <c r="P260" s="249"/>
      <c r="Q260" s="249"/>
      <c r="R260" s="249"/>
      <c r="S260" s="249"/>
      <c r="T260" s="25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1" t="s">
        <v>195</v>
      </c>
      <c r="AU260" s="251" t="s">
        <v>81</v>
      </c>
      <c r="AV260" s="14" t="s">
        <v>83</v>
      </c>
      <c r="AW260" s="14" t="s">
        <v>30</v>
      </c>
      <c r="AX260" s="14" t="s">
        <v>73</v>
      </c>
      <c r="AY260" s="251" t="s">
        <v>152</v>
      </c>
    </row>
    <row r="261" s="13" customFormat="1">
      <c r="A261" s="13"/>
      <c r="B261" s="230"/>
      <c r="C261" s="231"/>
      <c r="D261" s="232" t="s">
        <v>195</v>
      </c>
      <c r="E261" s="233" t="s">
        <v>1</v>
      </c>
      <c r="F261" s="234" t="s">
        <v>1326</v>
      </c>
      <c r="G261" s="231"/>
      <c r="H261" s="233" t="s">
        <v>1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0" t="s">
        <v>195</v>
      </c>
      <c r="AU261" s="240" t="s">
        <v>81</v>
      </c>
      <c r="AV261" s="13" t="s">
        <v>81</v>
      </c>
      <c r="AW261" s="13" t="s">
        <v>30</v>
      </c>
      <c r="AX261" s="13" t="s">
        <v>73</v>
      </c>
      <c r="AY261" s="240" t="s">
        <v>152</v>
      </c>
    </row>
    <row r="262" s="14" customFormat="1">
      <c r="A262" s="14"/>
      <c r="B262" s="241"/>
      <c r="C262" s="242"/>
      <c r="D262" s="232" t="s">
        <v>195</v>
      </c>
      <c r="E262" s="243" t="s">
        <v>1</v>
      </c>
      <c r="F262" s="244" t="s">
        <v>1670</v>
      </c>
      <c r="G262" s="242"/>
      <c r="H262" s="245">
        <v>56</v>
      </c>
      <c r="I262" s="246"/>
      <c r="J262" s="242"/>
      <c r="K262" s="242"/>
      <c r="L262" s="247"/>
      <c r="M262" s="248"/>
      <c r="N262" s="249"/>
      <c r="O262" s="249"/>
      <c r="P262" s="249"/>
      <c r="Q262" s="249"/>
      <c r="R262" s="249"/>
      <c r="S262" s="249"/>
      <c r="T262" s="25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1" t="s">
        <v>195</v>
      </c>
      <c r="AU262" s="251" t="s">
        <v>81</v>
      </c>
      <c r="AV262" s="14" t="s">
        <v>83</v>
      </c>
      <c r="AW262" s="14" t="s">
        <v>30</v>
      </c>
      <c r="AX262" s="14" t="s">
        <v>73</v>
      </c>
      <c r="AY262" s="251" t="s">
        <v>152</v>
      </c>
    </row>
    <row r="263" s="15" customFormat="1">
      <c r="A263" s="15"/>
      <c r="B263" s="252"/>
      <c r="C263" s="253"/>
      <c r="D263" s="232" t="s">
        <v>195</v>
      </c>
      <c r="E263" s="254" t="s">
        <v>1</v>
      </c>
      <c r="F263" s="255" t="s">
        <v>218</v>
      </c>
      <c r="G263" s="253"/>
      <c r="H263" s="256">
        <v>412.45999999999998</v>
      </c>
      <c r="I263" s="257"/>
      <c r="J263" s="253"/>
      <c r="K263" s="253"/>
      <c r="L263" s="258"/>
      <c r="M263" s="259"/>
      <c r="N263" s="260"/>
      <c r="O263" s="260"/>
      <c r="P263" s="260"/>
      <c r="Q263" s="260"/>
      <c r="R263" s="260"/>
      <c r="S263" s="260"/>
      <c r="T263" s="261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2" t="s">
        <v>195</v>
      </c>
      <c r="AU263" s="262" t="s">
        <v>81</v>
      </c>
      <c r="AV263" s="15" t="s">
        <v>157</v>
      </c>
      <c r="AW263" s="15" t="s">
        <v>30</v>
      </c>
      <c r="AX263" s="15" t="s">
        <v>81</v>
      </c>
      <c r="AY263" s="262" t="s">
        <v>152</v>
      </c>
    </row>
    <row r="264" s="2" customFormat="1" ht="24.15" customHeight="1">
      <c r="A264" s="39"/>
      <c r="B264" s="40"/>
      <c r="C264" s="217" t="s">
        <v>318</v>
      </c>
      <c r="D264" s="217" t="s">
        <v>153</v>
      </c>
      <c r="E264" s="218" t="s">
        <v>1671</v>
      </c>
      <c r="F264" s="219" t="s">
        <v>1672</v>
      </c>
      <c r="G264" s="220" t="s">
        <v>175</v>
      </c>
      <c r="H264" s="221">
        <v>1101.7080000000001</v>
      </c>
      <c r="I264" s="222"/>
      <c r="J264" s="223">
        <f>ROUND(I264*H264,2)</f>
        <v>0</v>
      </c>
      <c r="K264" s="219" t="s">
        <v>160</v>
      </c>
      <c r="L264" s="45"/>
      <c r="M264" s="224" t="s">
        <v>1</v>
      </c>
      <c r="N264" s="225" t="s">
        <v>38</v>
      </c>
      <c r="O264" s="92"/>
      <c r="P264" s="226">
        <f>O264*H264</f>
        <v>0</v>
      </c>
      <c r="Q264" s="226">
        <v>0</v>
      </c>
      <c r="R264" s="226">
        <f>Q264*H264</f>
        <v>0</v>
      </c>
      <c r="S264" s="226">
        <v>0</v>
      </c>
      <c r="T264" s="22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8" t="s">
        <v>157</v>
      </c>
      <c r="AT264" s="228" t="s">
        <v>153</v>
      </c>
      <c r="AU264" s="228" t="s">
        <v>81</v>
      </c>
      <c r="AY264" s="18" t="s">
        <v>152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8" t="s">
        <v>81</v>
      </c>
      <c r="BK264" s="229">
        <f>ROUND(I264*H264,2)</f>
        <v>0</v>
      </c>
      <c r="BL264" s="18" t="s">
        <v>157</v>
      </c>
      <c r="BM264" s="228" t="s">
        <v>318</v>
      </c>
    </row>
    <row r="265" s="14" customFormat="1">
      <c r="A265" s="14"/>
      <c r="B265" s="241"/>
      <c r="C265" s="242"/>
      <c r="D265" s="232" t="s">
        <v>195</v>
      </c>
      <c r="E265" s="243" t="s">
        <v>1</v>
      </c>
      <c r="F265" s="244" t="s">
        <v>1673</v>
      </c>
      <c r="G265" s="242"/>
      <c r="H265" s="245">
        <v>1101.7080000000001</v>
      </c>
      <c r="I265" s="246"/>
      <c r="J265" s="242"/>
      <c r="K265" s="242"/>
      <c r="L265" s="247"/>
      <c r="M265" s="248"/>
      <c r="N265" s="249"/>
      <c r="O265" s="249"/>
      <c r="P265" s="249"/>
      <c r="Q265" s="249"/>
      <c r="R265" s="249"/>
      <c r="S265" s="249"/>
      <c r="T265" s="25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1" t="s">
        <v>195</v>
      </c>
      <c r="AU265" s="251" t="s">
        <v>81</v>
      </c>
      <c r="AV265" s="14" t="s">
        <v>83</v>
      </c>
      <c r="AW265" s="14" t="s">
        <v>30</v>
      </c>
      <c r="AX265" s="14" t="s">
        <v>81</v>
      </c>
      <c r="AY265" s="251" t="s">
        <v>152</v>
      </c>
    </row>
    <row r="266" s="2" customFormat="1" ht="14.4" customHeight="1">
      <c r="A266" s="39"/>
      <c r="B266" s="40"/>
      <c r="C266" s="217" t="s">
        <v>323</v>
      </c>
      <c r="D266" s="217" t="s">
        <v>153</v>
      </c>
      <c r="E266" s="218" t="s">
        <v>1674</v>
      </c>
      <c r="F266" s="219" t="s">
        <v>1675</v>
      </c>
      <c r="G266" s="220" t="s">
        <v>181</v>
      </c>
      <c r="H266" s="221">
        <v>155.80000000000001</v>
      </c>
      <c r="I266" s="222"/>
      <c r="J266" s="223">
        <f>ROUND(I266*H266,2)</f>
        <v>0</v>
      </c>
      <c r="K266" s="219" t="s">
        <v>1</v>
      </c>
      <c r="L266" s="45"/>
      <c r="M266" s="224" t="s">
        <v>1</v>
      </c>
      <c r="N266" s="225" t="s">
        <v>38</v>
      </c>
      <c r="O266" s="92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8" t="s">
        <v>157</v>
      </c>
      <c r="AT266" s="228" t="s">
        <v>153</v>
      </c>
      <c r="AU266" s="228" t="s">
        <v>81</v>
      </c>
      <c r="AY266" s="18" t="s">
        <v>152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8" t="s">
        <v>81</v>
      </c>
      <c r="BK266" s="229">
        <f>ROUND(I266*H266,2)</f>
        <v>0</v>
      </c>
      <c r="BL266" s="18" t="s">
        <v>157</v>
      </c>
      <c r="BM266" s="228" t="s">
        <v>327</v>
      </c>
    </row>
    <row r="267" s="14" customFormat="1">
      <c r="A267" s="14"/>
      <c r="B267" s="241"/>
      <c r="C267" s="242"/>
      <c r="D267" s="232" t="s">
        <v>195</v>
      </c>
      <c r="E267" s="243" t="s">
        <v>1</v>
      </c>
      <c r="F267" s="244" t="s">
        <v>1676</v>
      </c>
      <c r="G267" s="242"/>
      <c r="H267" s="245">
        <v>155.80000000000001</v>
      </c>
      <c r="I267" s="246"/>
      <c r="J267" s="242"/>
      <c r="K267" s="242"/>
      <c r="L267" s="247"/>
      <c r="M267" s="248"/>
      <c r="N267" s="249"/>
      <c r="O267" s="249"/>
      <c r="P267" s="249"/>
      <c r="Q267" s="249"/>
      <c r="R267" s="249"/>
      <c r="S267" s="249"/>
      <c r="T267" s="25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1" t="s">
        <v>195</v>
      </c>
      <c r="AU267" s="251" t="s">
        <v>81</v>
      </c>
      <c r="AV267" s="14" t="s">
        <v>83</v>
      </c>
      <c r="AW267" s="14" t="s">
        <v>30</v>
      </c>
      <c r="AX267" s="14" t="s">
        <v>73</v>
      </c>
      <c r="AY267" s="251" t="s">
        <v>152</v>
      </c>
    </row>
    <row r="268" s="15" customFormat="1">
      <c r="A268" s="15"/>
      <c r="B268" s="252"/>
      <c r="C268" s="253"/>
      <c r="D268" s="232" t="s">
        <v>195</v>
      </c>
      <c r="E268" s="254" t="s">
        <v>1</v>
      </c>
      <c r="F268" s="255" t="s">
        <v>218</v>
      </c>
      <c r="G268" s="253"/>
      <c r="H268" s="256">
        <v>155.80000000000001</v>
      </c>
      <c r="I268" s="257"/>
      <c r="J268" s="253"/>
      <c r="K268" s="253"/>
      <c r="L268" s="258"/>
      <c r="M268" s="259"/>
      <c r="N268" s="260"/>
      <c r="O268" s="260"/>
      <c r="P268" s="260"/>
      <c r="Q268" s="260"/>
      <c r="R268" s="260"/>
      <c r="S268" s="260"/>
      <c r="T268" s="261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2" t="s">
        <v>195</v>
      </c>
      <c r="AU268" s="262" t="s">
        <v>81</v>
      </c>
      <c r="AV268" s="15" t="s">
        <v>157</v>
      </c>
      <c r="AW268" s="15" t="s">
        <v>30</v>
      </c>
      <c r="AX268" s="15" t="s">
        <v>81</v>
      </c>
      <c r="AY268" s="262" t="s">
        <v>152</v>
      </c>
    </row>
    <row r="269" s="2" customFormat="1" ht="24.15" customHeight="1">
      <c r="A269" s="39"/>
      <c r="B269" s="40"/>
      <c r="C269" s="217" t="s">
        <v>327</v>
      </c>
      <c r="D269" s="217" t="s">
        <v>153</v>
      </c>
      <c r="E269" s="218" t="s">
        <v>389</v>
      </c>
      <c r="F269" s="219" t="s">
        <v>1677</v>
      </c>
      <c r="G269" s="220" t="s">
        <v>175</v>
      </c>
      <c r="H269" s="221">
        <v>78.292000000000002</v>
      </c>
      <c r="I269" s="222"/>
      <c r="J269" s="223">
        <f>ROUND(I269*H269,2)</f>
        <v>0</v>
      </c>
      <c r="K269" s="219" t="s">
        <v>1</v>
      </c>
      <c r="L269" s="45"/>
      <c r="M269" s="224" t="s">
        <v>1</v>
      </c>
      <c r="N269" s="225" t="s">
        <v>38</v>
      </c>
      <c r="O269" s="92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8" t="s">
        <v>157</v>
      </c>
      <c r="AT269" s="228" t="s">
        <v>153</v>
      </c>
      <c r="AU269" s="228" t="s">
        <v>81</v>
      </c>
      <c r="AY269" s="18" t="s">
        <v>152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8" t="s">
        <v>81</v>
      </c>
      <c r="BK269" s="229">
        <f>ROUND(I269*H269,2)</f>
        <v>0</v>
      </c>
      <c r="BL269" s="18" t="s">
        <v>157</v>
      </c>
      <c r="BM269" s="228" t="s">
        <v>337</v>
      </c>
    </row>
    <row r="270" s="14" customFormat="1">
      <c r="A270" s="14"/>
      <c r="B270" s="241"/>
      <c r="C270" s="242"/>
      <c r="D270" s="232" t="s">
        <v>195</v>
      </c>
      <c r="E270" s="243" t="s">
        <v>1</v>
      </c>
      <c r="F270" s="244" t="s">
        <v>1678</v>
      </c>
      <c r="G270" s="242"/>
      <c r="H270" s="245">
        <v>37.399999999999999</v>
      </c>
      <c r="I270" s="246"/>
      <c r="J270" s="242"/>
      <c r="K270" s="242"/>
      <c r="L270" s="247"/>
      <c r="M270" s="248"/>
      <c r="N270" s="249"/>
      <c r="O270" s="249"/>
      <c r="P270" s="249"/>
      <c r="Q270" s="249"/>
      <c r="R270" s="249"/>
      <c r="S270" s="249"/>
      <c r="T270" s="25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1" t="s">
        <v>195</v>
      </c>
      <c r="AU270" s="251" t="s">
        <v>81</v>
      </c>
      <c r="AV270" s="14" t="s">
        <v>83</v>
      </c>
      <c r="AW270" s="14" t="s">
        <v>30</v>
      </c>
      <c r="AX270" s="14" t="s">
        <v>73</v>
      </c>
      <c r="AY270" s="251" t="s">
        <v>152</v>
      </c>
    </row>
    <row r="271" s="14" customFormat="1">
      <c r="A271" s="14"/>
      <c r="B271" s="241"/>
      <c r="C271" s="242"/>
      <c r="D271" s="232" t="s">
        <v>195</v>
      </c>
      <c r="E271" s="243" t="s">
        <v>1</v>
      </c>
      <c r="F271" s="244" t="s">
        <v>1679</v>
      </c>
      <c r="G271" s="242"/>
      <c r="H271" s="245">
        <v>9.9600000000000009</v>
      </c>
      <c r="I271" s="246"/>
      <c r="J271" s="242"/>
      <c r="K271" s="242"/>
      <c r="L271" s="247"/>
      <c r="M271" s="248"/>
      <c r="N271" s="249"/>
      <c r="O271" s="249"/>
      <c r="P271" s="249"/>
      <c r="Q271" s="249"/>
      <c r="R271" s="249"/>
      <c r="S271" s="249"/>
      <c r="T271" s="25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1" t="s">
        <v>195</v>
      </c>
      <c r="AU271" s="251" t="s">
        <v>81</v>
      </c>
      <c r="AV271" s="14" t="s">
        <v>83</v>
      </c>
      <c r="AW271" s="14" t="s">
        <v>30</v>
      </c>
      <c r="AX271" s="14" t="s">
        <v>73</v>
      </c>
      <c r="AY271" s="251" t="s">
        <v>152</v>
      </c>
    </row>
    <row r="272" s="14" customFormat="1">
      <c r="A272" s="14"/>
      <c r="B272" s="241"/>
      <c r="C272" s="242"/>
      <c r="D272" s="232" t="s">
        <v>195</v>
      </c>
      <c r="E272" s="243" t="s">
        <v>1</v>
      </c>
      <c r="F272" s="244" t="s">
        <v>1680</v>
      </c>
      <c r="G272" s="242"/>
      <c r="H272" s="245">
        <v>8.0120000000000005</v>
      </c>
      <c r="I272" s="246"/>
      <c r="J272" s="242"/>
      <c r="K272" s="242"/>
      <c r="L272" s="247"/>
      <c r="M272" s="248"/>
      <c r="N272" s="249"/>
      <c r="O272" s="249"/>
      <c r="P272" s="249"/>
      <c r="Q272" s="249"/>
      <c r="R272" s="249"/>
      <c r="S272" s="249"/>
      <c r="T272" s="25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1" t="s">
        <v>195</v>
      </c>
      <c r="AU272" s="251" t="s">
        <v>81</v>
      </c>
      <c r="AV272" s="14" t="s">
        <v>83</v>
      </c>
      <c r="AW272" s="14" t="s">
        <v>30</v>
      </c>
      <c r="AX272" s="14" t="s">
        <v>73</v>
      </c>
      <c r="AY272" s="251" t="s">
        <v>152</v>
      </c>
    </row>
    <row r="273" s="14" customFormat="1">
      <c r="A273" s="14"/>
      <c r="B273" s="241"/>
      <c r="C273" s="242"/>
      <c r="D273" s="232" t="s">
        <v>195</v>
      </c>
      <c r="E273" s="243" t="s">
        <v>1</v>
      </c>
      <c r="F273" s="244" t="s">
        <v>1681</v>
      </c>
      <c r="G273" s="242"/>
      <c r="H273" s="245">
        <v>5.5720000000000001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1" t="s">
        <v>195</v>
      </c>
      <c r="AU273" s="251" t="s">
        <v>81</v>
      </c>
      <c r="AV273" s="14" t="s">
        <v>83</v>
      </c>
      <c r="AW273" s="14" t="s">
        <v>30</v>
      </c>
      <c r="AX273" s="14" t="s">
        <v>73</v>
      </c>
      <c r="AY273" s="251" t="s">
        <v>152</v>
      </c>
    </row>
    <row r="274" s="14" customFormat="1">
      <c r="A274" s="14"/>
      <c r="B274" s="241"/>
      <c r="C274" s="242"/>
      <c r="D274" s="232" t="s">
        <v>195</v>
      </c>
      <c r="E274" s="243" t="s">
        <v>1</v>
      </c>
      <c r="F274" s="244" t="s">
        <v>1682</v>
      </c>
      <c r="G274" s="242"/>
      <c r="H274" s="245">
        <v>7.3639999999999999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1" t="s">
        <v>195</v>
      </c>
      <c r="AU274" s="251" t="s">
        <v>81</v>
      </c>
      <c r="AV274" s="14" t="s">
        <v>83</v>
      </c>
      <c r="AW274" s="14" t="s">
        <v>30</v>
      </c>
      <c r="AX274" s="14" t="s">
        <v>73</v>
      </c>
      <c r="AY274" s="251" t="s">
        <v>152</v>
      </c>
    </row>
    <row r="275" s="14" customFormat="1">
      <c r="A275" s="14"/>
      <c r="B275" s="241"/>
      <c r="C275" s="242"/>
      <c r="D275" s="232" t="s">
        <v>195</v>
      </c>
      <c r="E275" s="243" t="s">
        <v>1</v>
      </c>
      <c r="F275" s="244" t="s">
        <v>1683</v>
      </c>
      <c r="G275" s="242"/>
      <c r="H275" s="245">
        <v>9.984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1" t="s">
        <v>195</v>
      </c>
      <c r="AU275" s="251" t="s">
        <v>81</v>
      </c>
      <c r="AV275" s="14" t="s">
        <v>83</v>
      </c>
      <c r="AW275" s="14" t="s">
        <v>30</v>
      </c>
      <c r="AX275" s="14" t="s">
        <v>73</v>
      </c>
      <c r="AY275" s="251" t="s">
        <v>152</v>
      </c>
    </row>
    <row r="276" s="15" customFormat="1">
      <c r="A276" s="15"/>
      <c r="B276" s="252"/>
      <c r="C276" s="253"/>
      <c r="D276" s="232" t="s">
        <v>195</v>
      </c>
      <c r="E276" s="254" t="s">
        <v>1</v>
      </c>
      <c r="F276" s="255" t="s">
        <v>218</v>
      </c>
      <c r="G276" s="253"/>
      <c r="H276" s="256">
        <v>78.292000000000002</v>
      </c>
      <c r="I276" s="257"/>
      <c r="J276" s="253"/>
      <c r="K276" s="253"/>
      <c r="L276" s="258"/>
      <c r="M276" s="259"/>
      <c r="N276" s="260"/>
      <c r="O276" s="260"/>
      <c r="P276" s="260"/>
      <c r="Q276" s="260"/>
      <c r="R276" s="260"/>
      <c r="S276" s="260"/>
      <c r="T276" s="261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2" t="s">
        <v>195</v>
      </c>
      <c r="AU276" s="262" t="s">
        <v>81</v>
      </c>
      <c r="AV276" s="15" t="s">
        <v>157</v>
      </c>
      <c r="AW276" s="15" t="s">
        <v>30</v>
      </c>
      <c r="AX276" s="15" t="s">
        <v>81</v>
      </c>
      <c r="AY276" s="262" t="s">
        <v>152</v>
      </c>
    </row>
    <row r="277" s="2" customFormat="1" ht="24.15" customHeight="1">
      <c r="A277" s="39"/>
      <c r="B277" s="40"/>
      <c r="C277" s="217" t="s">
        <v>331</v>
      </c>
      <c r="D277" s="217" t="s">
        <v>153</v>
      </c>
      <c r="E277" s="218" t="s">
        <v>402</v>
      </c>
      <c r="F277" s="219" t="s">
        <v>1337</v>
      </c>
      <c r="G277" s="220" t="s">
        <v>175</v>
      </c>
      <c r="H277" s="221">
        <v>47.454000000000001</v>
      </c>
      <c r="I277" s="222"/>
      <c r="J277" s="223">
        <f>ROUND(I277*H277,2)</f>
        <v>0</v>
      </c>
      <c r="K277" s="219" t="s">
        <v>160</v>
      </c>
      <c r="L277" s="45"/>
      <c r="M277" s="224" t="s">
        <v>1</v>
      </c>
      <c r="N277" s="225" t="s">
        <v>38</v>
      </c>
      <c r="O277" s="92"/>
      <c r="P277" s="226">
        <f>O277*H277</f>
        <v>0</v>
      </c>
      <c r="Q277" s="226">
        <v>0</v>
      </c>
      <c r="R277" s="226">
        <f>Q277*H277</f>
        <v>0</v>
      </c>
      <c r="S277" s="226">
        <v>0</v>
      </c>
      <c r="T277" s="22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8" t="s">
        <v>157</v>
      </c>
      <c r="AT277" s="228" t="s">
        <v>153</v>
      </c>
      <c r="AU277" s="228" t="s">
        <v>81</v>
      </c>
      <c r="AY277" s="18" t="s">
        <v>152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8" t="s">
        <v>81</v>
      </c>
      <c r="BK277" s="229">
        <f>ROUND(I277*H277,2)</f>
        <v>0</v>
      </c>
      <c r="BL277" s="18" t="s">
        <v>157</v>
      </c>
      <c r="BM277" s="228" t="s">
        <v>288</v>
      </c>
    </row>
    <row r="278" s="14" customFormat="1">
      <c r="A278" s="14"/>
      <c r="B278" s="241"/>
      <c r="C278" s="242"/>
      <c r="D278" s="232" t="s">
        <v>195</v>
      </c>
      <c r="E278" s="243" t="s">
        <v>1</v>
      </c>
      <c r="F278" s="244" t="s">
        <v>1684</v>
      </c>
      <c r="G278" s="242"/>
      <c r="H278" s="245">
        <v>35.628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1" t="s">
        <v>195</v>
      </c>
      <c r="AU278" s="251" t="s">
        <v>81</v>
      </c>
      <c r="AV278" s="14" t="s">
        <v>83</v>
      </c>
      <c r="AW278" s="14" t="s">
        <v>30</v>
      </c>
      <c r="AX278" s="14" t="s">
        <v>73</v>
      </c>
      <c r="AY278" s="251" t="s">
        <v>152</v>
      </c>
    </row>
    <row r="279" s="14" customFormat="1">
      <c r="A279" s="14"/>
      <c r="B279" s="241"/>
      <c r="C279" s="242"/>
      <c r="D279" s="232" t="s">
        <v>195</v>
      </c>
      <c r="E279" s="243" t="s">
        <v>1</v>
      </c>
      <c r="F279" s="244" t="s">
        <v>1685</v>
      </c>
      <c r="G279" s="242"/>
      <c r="H279" s="245">
        <v>11.826000000000001</v>
      </c>
      <c r="I279" s="246"/>
      <c r="J279" s="242"/>
      <c r="K279" s="242"/>
      <c r="L279" s="247"/>
      <c r="M279" s="248"/>
      <c r="N279" s="249"/>
      <c r="O279" s="249"/>
      <c r="P279" s="249"/>
      <c r="Q279" s="249"/>
      <c r="R279" s="249"/>
      <c r="S279" s="249"/>
      <c r="T279" s="25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1" t="s">
        <v>195</v>
      </c>
      <c r="AU279" s="251" t="s">
        <v>81</v>
      </c>
      <c r="AV279" s="14" t="s">
        <v>83</v>
      </c>
      <c r="AW279" s="14" t="s">
        <v>30</v>
      </c>
      <c r="AX279" s="14" t="s">
        <v>73</v>
      </c>
      <c r="AY279" s="251" t="s">
        <v>152</v>
      </c>
    </row>
    <row r="280" s="15" customFormat="1">
      <c r="A280" s="15"/>
      <c r="B280" s="252"/>
      <c r="C280" s="253"/>
      <c r="D280" s="232" t="s">
        <v>195</v>
      </c>
      <c r="E280" s="254" t="s">
        <v>1</v>
      </c>
      <c r="F280" s="255" t="s">
        <v>218</v>
      </c>
      <c r="G280" s="253"/>
      <c r="H280" s="256">
        <v>47.454000000000001</v>
      </c>
      <c r="I280" s="257"/>
      <c r="J280" s="253"/>
      <c r="K280" s="253"/>
      <c r="L280" s="258"/>
      <c r="M280" s="259"/>
      <c r="N280" s="260"/>
      <c r="O280" s="260"/>
      <c r="P280" s="260"/>
      <c r="Q280" s="260"/>
      <c r="R280" s="260"/>
      <c r="S280" s="260"/>
      <c r="T280" s="261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2" t="s">
        <v>195</v>
      </c>
      <c r="AU280" s="262" t="s">
        <v>81</v>
      </c>
      <c r="AV280" s="15" t="s">
        <v>157</v>
      </c>
      <c r="AW280" s="15" t="s">
        <v>30</v>
      </c>
      <c r="AX280" s="15" t="s">
        <v>81</v>
      </c>
      <c r="AY280" s="262" t="s">
        <v>152</v>
      </c>
    </row>
    <row r="281" s="2" customFormat="1" ht="24.15" customHeight="1">
      <c r="A281" s="39"/>
      <c r="B281" s="40"/>
      <c r="C281" s="217" t="s">
        <v>337</v>
      </c>
      <c r="D281" s="217" t="s">
        <v>153</v>
      </c>
      <c r="E281" s="218" t="s">
        <v>1686</v>
      </c>
      <c r="F281" s="219" t="s">
        <v>1687</v>
      </c>
      <c r="G281" s="220" t="s">
        <v>175</v>
      </c>
      <c r="H281" s="221">
        <v>275.99000000000001</v>
      </c>
      <c r="I281" s="222"/>
      <c r="J281" s="223">
        <f>ROUND(I281*H281,2)</f>
        <v>0</v>
      </c>
      <c r="K281" s="219" t="s">
        <v>1</v>
      </c>
      <c r="L281" s="45"/>
      <c r="M281" s="224" t="s">
        <v>1</v>
      </c>
      <c r="N281" s="225" t="s">
        <v>38</v>
      </c>
      <c r="O281" s="92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8" t="s">
        <v>157</v>
      </c>
      <c r="AT281" s="228" t="s">
        <v>153</v>
      </c>
      <c r="AU281" s="228" t="s">
        <v>81</v>
      </c>
      <c r="AY281" s="18" t="s">
        <v>152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8" t="s">
        <v>81</v>
      </c>
      <c r="BK281" s="229">
        <f>ROUND(I281*H281,2)</f>
        <v>0</v>
      </c>
      <c r="BL281" s="18" t="s">
        <v>157</v>
      </c>
      <c r="BM281" s="228" t="s">
        <v>388</v>
      </c>
    </row>
    <row r="282" s="13" customFormat="1">
      <c r="A282" s="13"/>
      <c r="B282" s="230"/>
      <c r="C282" s="231"/>
      <c r="D282" s="232" t="s">
        <v>195</v>
      </c>
      <c r="E282" s="233" t="s">
        <v>1</v>
      </c>
      <c r="F282" s="234" t="s">
        <v>1688</v>
      </c>
      <c r="G282" s="231"/>
      <c r="H282" s="233" t="s">
        <v>1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0" t="s">
        <v>195</v>
      </c>
      <c r="AU282" s="240" t="s">
        <v>81</v>
      </c>
      <c r="AV282" s="13" t="s">
        <v>81</v>
      </c>
      <c r="AW282" s="13" t="s">
        <v>30</v>
      </c>
      <c r="AX282" s="13" t="s">
        <v>73</v>
      </c>
      <c r="AY282" s="240" t="s">
        <v>152</v>
      </c>
    </row>
    <row r="283" s="14" customFormat="1">
      <c r="A283" s="14"/>
      <c r="B283" s="241"/>
      <c r="C283" s="242"/>
      <c r="D283" s="232" t="s">
        <v>195</v>
      </c>
      <c r="E283" s="243" t="s">
        <v>1</v>
      </c>
      <c r="F283" s="244" t="s">
        <v>1689</v>
      </c>
      <c r="G283" s="242"/>
      <c r="H283" s="245">
        <v>168.505</v>
      </c>
      <c r="I283" s="246"/>
      <c r="J283" s="242"/>
      <c r="K283" s="242"/>
      <c r="L283" s="247"/>
      <c r="M283" s="248"/>
      <c r="N283" s="249"/>
      <c r="O283" s="249"/>
      <c r="P283" s="249"/>
      <c r="Q283" s="249"/>
      <c r="R283" s="249"/>
      <c r="S283" s="249"/>
      <c r="T283" s="25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1" t="s">
        <v>195</v>
      </c>
      <c r="AU283" s="251" t="s">
        <v>81</v>
      </c>
      <c r="AV283" s="14" t="s">
        <v>83</v>
      </c>
      <c r="AW283" s="14" t="s">
        <v>30</v>
      </c>
      <c r="AX283" s="14" t="s">
        <v>73</v>
      </c>
      <c r="AY283" s="251" t="s">
        <v>152</v>
      </c>
    </row>
    <row r="284" s="14" customFormat="1">
      <c r="A284" s="14"/>
      <c r="B284" s="241"/>
      <c r="C284" s="242"/>
      <c r="D284" s="232" t="s">
        <v>195</v>
      </c>
      <c r="E284" s="243" t="s">
        <v>1</v>
      </c>
      <c r="F284" s="244" t="s">
        <v>1690</v>
      </c>
      <c r="G284" s="242"/>
      <c r="H284" s="245">
        <v>107.485</v>
      </c>
      <c r="I284" s="246"/>
      <c r="J284" s="242"/>
      <c r="K284" s="242"/>
      <c r="L284" s="247"/>
      <c r="M284" s="248"/>
      <c r="N284" s="249"/>
      <c r="O284" s="249"/>
      <c r="P284" s="249"/>
      <c r="Q284" s="249"/>
      <c r="R284" s="249"/>
      <c r="S284" s="249"/>
      <c r="T284" s="25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1" t="s">
        <v>195</v>
      </c>
      <c r="AU284" s="251" t="s">
        <v>81</v>
      </c>
      <c r="AV284" s="14" t="s">
        <v>83</v>
      </c>
      <c r="AW284" s="14" t="s">
        <v>30</v>
      </c>
      <c r="AX284" s="14" t="s">
        <v>73</v>
      </c>
      <c r="AY284" s="251" t="s">
        <v>152</v>
      </c>
    </row>
    <row r="285" s="15" customFormat="1">
      <c r="A285" s="15"/>
      <c r="B285" s="252"/>
      <c r="C285" s="253"/>
      <c r="D285" s="232" t="s">
        <v>195</v>
      </c>
      <c r="E285" s="254" t="s">
        <v>1</v>
      </c>
      <c r="F285" s="255" t="s">
        <v>218</v>
      </c>
      <c r="G285" s="253"/>
      <c r="H285" s="256">
        <v>275.99000000000001</v>
      </c>
      <c r="I285" s="257"/>
      <c r="J285" s="253"/>
      <c r="K285" s="253"/>
      <c r="L285" s="258"/>
      <c r="M285" s="259"/>
      <c r="N285" s="260"/>
      <c r="O285" s="260"/>
      <c r="P285" s="260"/>
      <c r="Q285" s="260"/>
      <c r="R285" s="260"/>
      <c r="S285" s="260"/>
      <c r="T285" s="261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2" t="s">
        <v>195</v>
      </c>
      <c r="AU285" s="262" t="s">
        <v>81</v>
      </c>
      <c r="AV285" s="15" t="s">
        <v>157</v>
      </c>
      <c r="AW285" s="15" t="s">
        <v>30</v>
      </c>
      <c r="AX285" s="15" t="s">
        <v>81</v>
      </c>
      <c r="AY285" s="262" t="s">
        <v>152</v>
      </c>
    </row>
    <row r="286" s="2" customFormat="1" ht="24.15" customHeight="1">
      <c r="A286" s="39"/>
      <c r="B286" s="40"/>
      <c r="C286" s="217" t="s">
        <v>344</v>
      </c>
      <c r="D286" s="217" t="s">
        <v>153</v>
      </c>
      <c r="E286" s="218" t="s">
        <v>408</v>
      </c>
      <c r="F286" s="219" t="s">
        <v>409</v>
      </c>
      <c r="G286" s="220" t="s">
        <v>185</v>
      </c>
      <c r="H286" s="221">
        <v>1</v>
      </c>
      <c r="I286" s="222"/>
      <c r="J286" s="223">
        <f>ROUND(I286*H286,2)</f>
        <v>0</v>
      </c>
      <c r="K286" s="219" t="s">
        <v>1</v>
      </c>
      <c r="L286" s="45"/>
      <c r="M286" s="224" t="s">
        <v>1</v>
      </c>
      <c r="N286" s="225" t="s">
        <v>38</v>
      </c>
      <c r="O286" s="92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8" t="s">
        <v>157</v>
      </c>
      <c r="AT286" s="228" t="s">
        <v>153</v>
      </c>
      <c r="AU286" s="228" t="s">
        <v>81</v>
      </c>
      <c r="AY286" s="18" t="s">
        <v>152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8" t="s">
        <v>81</v>
      </c>
      <c r="BK286" s="229">
        <f>ROUND(I286*H286,2)</f>
        <v>0</v>
      </c>
      <c r="BL286" s="18" t="s">
        <v>157</v>
      </c>
      <c r="BM286" s="228" t="s">
        <v>1691</v>
      </c>
    </row>
    <row r="287" s="2" customFormat="1" ht="24.15" customHeight="1">
      <c r="A287" s="39"/>
      <c r="B287" s="40"/>
      <c r="C287" s="217" t="s">
        <v>288</v>
      </c>
      <c r="D287" s="217" t="s">
        <v>153</v>
      </c>
      <c r="E287" s="218" t="s">
        <v>412</v>
      </c>
      <c r="F287" s="219" t="s">
        <v>413</v>
      </c>
      <c r="G287" s="220" t="s">
        <v>185</v>
      </c>
      <c r="H287" s="221">
        <v>1</v>
      </c>
      <c r="I287" s="222"/>
      <c r="J287" s="223">
        <f>ROUND(I287*H287,2)</f>
        <v>0</v>
      </c>
      <c r="K287" s="219" t="s">
        <v>1</v>
      </c>
      <c r="L287" s="45"/>
      <c r="M287" s="224" t="s">
        <v>1</v>
      </c>
      <c r="N287" s="225" t="s">
        <v>38</v>
      </c>
      <c r="O287" s="92"/>
      <c r="P287" s="226">
        <f>O287*H287</f>
        <v>0</v>
      </c>
      <c r="Q287" s="226">
        <v>0</v>
      </c>
      <c r="R287" s="226">
        <f>Q287*H287</f>
        <v>0</v>
      </c>
      <c r="S287" s="226">
        <v>0</v>
      </c>
      <c r="T287" s="227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8" t="s">
        <v>157</v>
      </c>
      <c r="AT287" s="228" t="s">
        <v>153</v>
      </c>
      <c r="AU287" s="228" t="s">
        <v>81</v>
      </c>
      <c r="AY287" s="18" t="s">
        <v>152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8" t="s">
        <v>81</v>
      </c>
      <c r="BK287" s="229">
        <f>ROUND(I287*H287,2)</f>
        <v>0</v>
      </c>
      <c r="BL287" s="18" t="s">
        <v>157</v>
      </c>
      <c r="BM287" s="228" t="s">
        <v>1692</v>
      </c>
    </row>
    <row r="288" s="2" customFormat="1" ht="24.15" customHeight="1">
      <c r="A288" s="39"/>
      <c r="B288" s="40"/>
      <c r="C288" s="217" t="s">
        <v>353</v>
      </c>
      <c r="D288" s="217" t="s">
        <v>153</v>
      </c>
      <c r="E288" s="218" t="s">
        <v>416</v>
      </c>
      <c r="F288" s="219" t="s">
        <v>417</v>
      </c>
      <c r="G288" s="220" t="s">
        <v>185</v>
      </c>
      <c r="H288" s="221">
        <v>1</v>
      </c>
      <c r="I288" s="222"/>
      <c r="J288" s="223">
        <f>ROUND(I288*H288,2)</f>
        <v>0</v>
      </c>
      <c r="K288" s="219" t="s">
        <v>1</v>
      </c>
      <c r="L288" s="45"/>
      <c r="M288" s="224" t="s">
        <v>1</v>
      </c>
      <c r="N288" s="225" t="s">
        <v>38</v>
      </c>
      <c r="O288" s="92"/>
      <c r="P288" s="226">
        <f>O288*H288</f>
        <v>0</v>
      </c>
      <c r="Q288" s="226">
        <v>0</v>
      </c>
      <c r="R288" s="226">
        <f>Q288*H288</f>
        <v>0</v>
      </c>
      <c r="S288" s="226">
        <v>0</v>
      </c>
      <c r="T288" s="22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8" t="s">
        <v>157</v>
      </c>
      <c r="AT288" s="228" t="s">
        <v>153</v>
      </c>
      <c r="AU288" s="228" t="s">
        <v>81</v>
      </c>
      <c r="AY288" s="18" t="s">
        <v>152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8" t="s">
        <v>81</v>
      </c>
      <c r="BK288" s="229">
        <f>ROUND(I288*H288,2)</f>
        <v>0</v>
      </c>
      <c r="BL288" s="18" t="s">
        <v>157</v>
      </c>
      <c r="BM288" s="228" t="s">
        <v>1693</v>
      </c>
    </row>
    <row r="289" s="2" customFormat="1" ht="14.4" customHeight="1">
      <c r="A289" s="39"/>
      <c r="B289" s="40"/>
      <c r="C289" s="217" t="s">
        <v>359</v>
      </c>
      <c r="D289" s="217" t="s">
        <v>153</v>
      </c>
      <c r="E289" s="218" t="s">
        <v>420</v>
      </c>
      <c r="F289" s="219" t="s">
        <v>421</v>
      </c>
      <c r="G289" s="220" t="s">
        <v>185</v>
      </c>
      <c r="H289" s="221">
        <v>5</v>
      </c>
      <c r="I289" s="222"/>
      <c r="J289" s="223">
        <f>ROUND(I289*H289,2)</f>
        <v>0</v>
      </c>
      <c r="K289" s="219" t="s">
        <v>1</v>
      </c>
      <c r="L289" s="45"/>
      <c r="M289" s="224" t="s">
        <v>1</v>
      </c>
      <c r="N289" s="225" t="s">
        <v>38</v>
      </c>
      <c r="O289" s="92"/>
      <c r="P289" s="226">
        <f>O289*H289</f>
        <v>0</v>
      </c>
      <c r="Q289" s="226">
        <v>0</v>
      </c>
      <c r="R289" s="226">
        <f>Q289*H289</f>
        <v>0</v>
      </c>
      <c r="S289" s="226">
        <v>0</v>
      </c>
      <c r="T289" s="22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8" t="s">
        <v>157</v>
      </c>
      <c r="AT289" s="228" t="s">
        <v>153</v>
      </c>
      <c r="AU289" s="228" t="s">
        <v>81</v>
      </c>
      <c r="AY289" s="18" t="s">
        <v>152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8" t="s">
        <v>81</v>
      </c>
      <c r="BK289" s="229">
        <f>ROUND(I289*H289,2)</f>
        <v>0</v>
      </c>
      <c r="BL289" s="18" t="s">
        <v>157</v>
      </c>
      <c r="BM289" s="228" t="s">
        <v>1694</v>
      </c>
    </row>
    <row r="290" s="2" customFormat="1" ht="14.4" customHeight="1">
      <c r="A290" s="39"/>
      <c r="B290" s="40"/>
      <c r="C290" s="217" t="s">
        <v>363</v>
      </c>
      <c r="D290" s="217" t="s">
        <v>153</v>
      </c>
      <c r="E290" s="218" t="s">
        <v>1695</v>
      </c>
      <c r="F290" s="219" t="s">
        <v>1696</v>
      </c>
      <c r="G290" s="220" t="s">
        <v>185</v>
      </c>
      <c r="H290" s="221">
        <v>4</v>
      </c>
      <c r="I290" s="222"/>
      <c r="J290" s="223">
        <f>ROUND(I290*H290,2)</f>
        <v>0</v>
      </c>
      <c r="K290" s="219" t="s">
        <v>1</v>
      </c>
      <c r="L290" s="45"/>
      <c r="M290" s="224" t="s">
        <v>1</v>
      </c>
      <c r="N290" s="225" t="s">
        <v>38</v>
      </c>
      <c r="O290" s="92"/>
      <c r="P290" s="226">
        <f>O290*H290</f>
        <v>0</v>
      </c>
      <c r="Q290" s="226">
        <v>0</v>
      </c>
      <c r="R290" s="226">
        <f>Q290*H290</f>
        <v>0</v>
      </c>
      <c r="S290" s="226">
        <v>0.00012999999999999999</v>
      </c>
      <c r="T290" s="227">
        <f>S290*H290</f>
        <v>0.00051999999999999995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8" t="s">
        <v>176</v>
      </c>
      <c r="AT290" s="228" t="s">
        <v>153</v>
      </c>
      <c r="AU290" s="228" t="s">
        <v>81</v>
      </c>
      <c r="AY290" s="18" t="s">
        <v>152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8" t="s">
        <v>81</v>
      </c>
      <c r="BK290" s="229">
        <f>ROUND(I290*H290,2)</f>
        <v>0</v>
      </c>
      <c r="BL290" s="18" t="s">
        <v>176</v>
      </c>
      <c r="BM290" s="228" t="s">
        <v>1697</v>
      </c>
    </row>
    <row r="291" s="13" customFormat="1">
      <c r="A291" s="13"/>
      <c r="B291" s="230"/>
      <c r="C291" s="231"/>
      <c r="D291" s="232" t="s">
        <v>195</v>
      </c>
      <c r="E291" s="233" t="s">
        <v>1</v>
      </c>
      <c r="F291" s="234" t="s">
        <v>1698</v>
      </c>
      <c r="G291" s="231"/>
      <c r="H291" s="233" t="s">
        <v>1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0" t="s">
        <v>195</v>
      </c>
      <c r="AU291" s="240" t="s">
        <v>81</v>
      </c>
      <c r="AV291" s="13" t="s">
        <v>81</v>
      </c>
      <c r="AW291" s="13" t="s">
        <v>30</v>
      </c>
      <c r="AX291" s="13" t="s">
        <v>73</v>
      </c>
      <c r="AY291" s="240" t="s">
        <v>152</v>
      </c>
    </row>
    <row r="292" s="13" customFormat="1">
      <c r="A292" s="13"/>
      <c r="B292" s="230"/>
      <c r="C292" s="231"/>
      <c r="D292" s="232" t="s">
        <v>195</v>
      </c>
      <c r="E292" s="233" t="s">
        <v>1</v>
      </c>
      <c r="F292" s="234" t="s">
        <v>1699</v>
      </c>
      <c r="G292" s="231"/>
      <c r="H292" s="233" t="s">
        <v>1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0" t="s">
        <v>195</v>
      </c>
      <c r="AU292" s="240" t="s">
        <v>81</v>
      </c>
      <c r="AV292" s="13" t="s">
        <v>81</v>
      </c>
      <c r="AW292" s="13" t="s">
        <v>30</v>
      </c>
      <c r="AX292" s="13" t="s">
        <v>73</v>
      </c>
      <c r="AY292" s="240" t="s">
        <v>152</v>
      </c>
    </row>
    <row r="293" s="13" customFormat="1">
      <c r="A293" s="13"/>
      <c r="B293" s="230"/>
      <c r="C293" s="231"/>
      <c r="D293" s="232" t="s">
        <v>195</v>
      </c>
      <c r="E293" s="233" t="s">
        <v>1</v>
      </c>
      <c r="F293" s="234" t="s">
        <v>1700</v>
      </c>
      <c r="G293" s="231"/>
      <c r="H293" s="233" t="s">
        <v>1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0" t="s">
        <v>195</v>
      </c>
      <c r="AU293" s="240" t="s">
        <v>81</v>
      </c>
      <c r="AV293" s="13" t="s">
        <v>81</v>
      </c>
      <c r="AW293" s="13" t="s">
        <v>30</v>
      </c>
      <c r="AX293" s="13" t="s">
        <v>73</v>
      </c>
      <c r="AY293" s="240" t="s">
        <v>152</v>
      </c>
    </row>
    <row r="294" s="14" customFormat="1">
      <c r="A294" s="14"/>
      <c r="B294" s="241"/>
      <c r="C294" s="242"/>
      <c r="D294" s="232" t="s">
        <v>195</v>
      </c>
      <c r="E294" s="243" t="s">
        <v>1</v>
      </c>
      <c r="F294" s="244" t="s">
        <v>157</v>
      </c>
      <c r="G294" s="242"/>
      <c r="H294" s="245">
        <v>4</v>
      </c>
      <c r="I294" s="246"/>
      <c r="J294" s="242"/>
      <c r="K294" s="242"/>
      <c r="L294" s="247"/>
      <c r="M294" s="248"/>
      <c r="N294" s="249"/>
      <c r="O294" s="249"/>
      <c r="P294" s="249"/>
      <c r="Q294" s="249"/>
      <c r="R294" s="249"/>
      <c r="S294" s="249"/>
      <c r="T294" s="25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1" t="s">
        <v>195</v>
      </c>
      <c r="AU294" s="251" t="s">
        <v>81</v>
      </c>
      <c r="AV294" s="14" t="s">
        <v>83</v>
      </c>
      <c r="AW294" s="14" t="s">
        <v>30</v>
      </c>
      <c r="AX294" s="14" t="s">
        <v>81</v>
      </c>
      <c r="AY294" s="251" t="s">
        <v>152</v>
      </c>
    </row>
    <row r="295" s="2" customFormat="1" ht="14.4" customHeight="1">
      <c r="A295" s="39"/>
      <c r="B295" s="40"/>
      <c r="C295" s="217" t="s">
        <v>379</v>
      </c>
      <c r="D295" s="217" t="s">
        <v>153</v>
      </c>
      <c r="E295" s="218" t="s">
        <v>1701</v>
      </c>
      <c r="F295" s="219" t="s">
        <v>1702</v>
      </c>
      <c r="G295" s="220" t="s">
        <v>185</v>
      </c>
      <c r="H295" s="221">
        <v>2</v>
      </c>
      <c r="I295" s="222"/>
      <c r="J295" s="223">
        <f>ROUND(I295*H295,2)</f>
        <v>0</v>
      </c>
      <c r="K295" s="219" t="s">
        <v>1</v>
      </c>
      <c r="L295" s="45"/>
      <c r="M295" s="224" t="s">
        <v>1</v>
      </c>
      <c r="N295" s="225" t="s">
        <v>38</v>
      </c>
      <c r="O295" s="92"/>
      <c r="P295" s="226">
        <f>O295*H295</f>
        <v>0</v>
      </c>
      <c r="Q295" s="226">
        <v>0</v>
      </c>
      <c r="R295" s="226">
        <f>Q295*H295</f>
        <v>0</v>
      </c>
      <c r="S295" s="226">
        <v>0.00012999999999999999</v>
      </c>
      <c r="T295" s="227">
        <f>S295*H295</f>
        <v>0.00025999999999999998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8" t="s">
        <v>176</v>
      </c>
      <c r="AT295" s="228" t="s">
        <v>153</v>
      </c>
      <c r="AU295" s="228" t="s">
        <v>81</v>
      </c>
      <c r="AY295" s="18" t="s">
        <v>152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8" t="s">
        <v>81</v>
      </c>
      <c r="BK295" s="229">
        <f>ROUND(I295*H295,2)</f>
        <v>0</v>
      </c>
      <c r="BL295" s="18" t="s">
        <v>176</v>
      </c>
      <c r="BM295" s="228" t="s">
        <v>1703</v>
      </c>
    </row>
    <row r="296" s="14" customFormat="1">
      <c r="A296" s="14"/>
      <c r="B296" s="241"/>
      <c r="C296" s="242"/>
      <c r="D296" s="232" t="s">
        <v>195</v>
      </c>
      <c r="E296" s="243" t="s">
        <v>1</v>
      </c>
      <c r="F296" s="244" t="s">
        <v>83</v>
      </c>
      <c r="G296" s="242"/>
      <c r="H296" s="245">
        <v>2</v>
      </c>
      <c r="I296" s="246"/>
      <c r="J296" s="242"/>
      <c r="K296" s="242"/>
      <c r="L296" s="247"/>
      <c r="M296" s="248"/>
      <c r="N296" s="249"/>
      <c r="O296" s="249"/>
      <c r="P296" s="249"/>
      <c r="Q296" s="249"/>
      <c r="R296" s="249"/>
      <c r="S296" s="249"/>
      <c r="T296" s="25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1" t="s">
        <v>195</v>
      </c>
      <c r="AU296" s="251" t="s">
        <v>81</v>
      </c>
      <c r="AV296" s="14" t="s">
        <v>83</v>
      </c>
      <c r="AW296" s="14" t="s">
        <v>30</v>
      </c>
      <c r="AX296" s="14" t="s">
        <v>81</v>
      </c>
      <c r="AY296" s="251" t="s">
        <v>152</v>
      </c>
    </row>
    <row r="297" s="12" customFormat="1" ht="25.92" customHeight="1">
      <c r="A297" s="12"/>
      <c r="B297" s="203"/>
      <c r="C297" s="204"/>
      <c r="D297" s="205" t="s">
        <v>72</v>
      </c>
      <c r="E297" s="206" t="s">
        <v>1243</v>
      </c>
      <c r="F297" s="206" t="s">
        <v>1704</v>
      </c>
      <c r="G297" s="204"/>
      <c r="H297" s="204"/>
      <c r="I297" s="207"/>
      <c r="J297" s="208">
        <f>BK297</f>
        <v>0</v>
      </c>
      <c r="K297" s="204"/>
      <c r="L297" s="209"/>
      <c r="M297" s="210"/>
      <c r="N297" s="211"/>
      <c r="O297" s="211"/>
      <c r="P297" s="212">
        <f>SUM(P298:P324)</f>
        <v>0</v>
      </c>
      <c r="Q297" s="211"/>
      <c r="R297" s="212">
        <f>SUM(R298:R324)</f>
        <v>0</v>
      </c>
      <c r="S297" s="211"/>
      <c r="T297" s="213">
        <f>SUM(T298:T324)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4" t="s">
        <v>81</v>
      </c>
      <c r="AT297" s="215" t="s">
        <v>72</v>
      </c>
      <c r="AU297" s="215" t="s">
        <v>73</v>
      </c>
      <c r="AY297" s="214" t="s">
        <v>152</v>
      </c>
      <c r="BK297" s="216">
        <f>SUM(BK298:BK324)</f>
        <v>0</v>
      </c>
    </row>
    <row r="298" s="2" customFormat="1" ht="14.4" customHeight="1">
      <c r="A298" s="39"/>
      <c r="B298" s="40"/>
      <c r="C298" s="217" t="s">
        <v>384</v>
      </c>
      <c r="D298" s="217" t="s">
        <v>153</v>
      </c>
      <c r="E298" s="218" t="s">
        <v>208</v>
      </c>
      <c r="F298" s="219" t="s">
        <v>209</v>
      </c>
      <c r="G298" s="220" t="s">
        <v>210</v>
      </c>
      <c r="H298" s="221">
        <v>1</v>
      </c>
      <c r="I298" s="222"/>
      <c r="J298" s="223">
        <f>ROUND(I298*H298,2)</f>
        <v>0</v>
      </c>
      <c r="K298" s="219" t="s">
        <v>1</v>
      </c>
      <c r="L298" s="45"/>
      <c r="M298" s="224" t="s">
        <v>1</v>
      </c>
      <c r="N298" s="225" t="s">
        <v>38</v>
      </c>
      <c r="O298" s="92"/>
      <c r="P298" s="226">
        <f>O298*H298</f>
        <v>0</v>
      </c>
      <c r="Q298" s="226">
        <v>0</v>
      </c>
      <c r="R298" s="226">
        <f>Q298*H298</f>
        <v>0</v>
      </c>
      <c r="S298" s="226">
        <v>0</v>
      </c>
      <c r="T298" s="22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8" t="s">
        <v>157</v>
      </c>
      <c r="AT298" s="228" t="s">
        <v>153</v>
      </c>
      <c r="AU298" s="228" t="s">
        <v>81</v>
      </c>
      <c r="AY298" s="18" t="s">
        <v>152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8" t="s">
        <v>81</v>
      </c>
      <c r="BK298" s="229">
        <f>ROUND(I298*H298,2)</f>
        <v>0</v>
      </c>
      <c r="BL298" s="18" t="s">
        <v>157</v>
      </c>
      <c r="BM298" s="228" t="s">
        <v>1705</v>
      </c>
    </row>
    <row r="299" s="2" customFormat="1" ht="14.4" customHeight="1">
      <c r="A299" s="39"/>
      <c r="B299" s="40"/>
      <c r="C299" s="217" t="s">
        <v>388</v>
      </c>
      <c r="D299" s="217" t="s">
        <v>153</v>
      </c>
      <c r="E299" s="218" t="s">
        <v>213</v>
      </c>
      <c r="F299" s="219" t="s">
        <v>214</v>
      </c>
      <c r="G299" s="220" t="s">
        <v>193</v>
      </c>
      <c r="H299" s="221">
        <v>1084.52</v>
      </c>
      <c r="I299" s="222"/>
      <c r="J299" s="223">
        <f>ROUND(I299*H299,2)</f>
        <v>0</v>
      </c>
      <c r="K299" s="219" t="s">
        <v>1</v>
      </c>
      <c r="L299" s="45"/>
      <c r="M299" s="224" t="s">
        <v>1</v>
      </c>
      <c r="N299" s="225" t="s">
        <v>38</v>
      </c>
      <c r="O299" s="92"/>
      <c r="P299" s="226">
        <f>O299*H299</f>
        <v>0</v>
      </c>
      <c r="Q299" s="226">
        <v>0</v>
      </c>
      <c r="R299" s="226">
        <f>Q299*H299</f>
        <v>0</v>
      </c>
      <c r="S299" s="226">
        <v>0</v>
      </c>
      <c r="T299" s="22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8" t="s">
        <v>157</v>
      </c>
      <c r="AT299" s="228" t="s">
        <v>153</v>
      </c>
      <c r="AU299" s="228" t="s">
        <v>81</v>
      </c>
      <c r="AY299" s="18" t="s">
        <v>152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8" t="s">
        <v>81</v>
      </c>
      <c r="BK299" s="229">
        <f>ROUND(I299*H299,2)</f>
        <v>0</v>
      </c>
      <c r="BL299" s="18" t="s">
        <v>157</v>
      </c>
      <c r="BM299" s="228" t="s">
        <v>396</v>
      </c>
    </row>
    <row r="300" s="13" customFormat="1">
      <c r="A300" s="13"/>
      <c r="B300" s="230"/>
      <c r="C300" s="231"/>
      <c r="D300" s="232" t="s">
        <v>195</v>
      </c>
      <c r="E300" s="233" t="s">
        <v>1</v>
      </c>
      <c r="F300" s="234" t="s">
        <v>1598</v>
      </c>
      <c r="G300" s="231"/>
      <c r="H300" s="233" t="s">
        <v>1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0" t="s">
        <v>195</v>
      </c>
      <c r="AU300" s="240" t="s">
        <v>81</v>
      </c>
      <c r="AV300" s="13" t="s">
        <v>81</v>
      </c>
      <c r="AW300" s="13" t="s">
        <v>30</v>
      </c>
      <c r="AX300" s="13" t="s">
        <v>73</v>
      </c>
      <c r="AY300" s="240" t="s">
        <v>152</v>
      </c>
    </row>
    <row r="301" s="13" customFormat="1">
      <c r="A301" s="13"/>
      <c r="B301" s="230"/>
      <c r="C301" s="231"/>
      <c r="D301" s="232" t="s">
        <v>195</v>
      </c>
      <c r="E301" s="233" t="s">
        <v>1</v>
      </c>
      <c r="F301" s="234" t="s">
        <v>1599</v>
      </c>
      <c r="G301" s="231"/>
      <c r="H301" s="233" t="s">
        <v>1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0" t="s">
        <v>195</v>
      </c>
      <c r="AU301" s="240" t="s">
        <v>81</v>
      </c>
      <c r="AV301" s="13" t="s">
        <v>81</v>
      </c>
      <c r="AW301" s="13" t="s">
        <v>30</v>
      </c>
      <c r="AX301" s="13" t="s">
        <v>73</v>
      </c>
      <c r="AY301" s="240" t="s">
        <v>152</v>
      </c>
    </row>
    <row r="302" s="14" customFormat="1">
      <c r="A302" s="14"/>
      <c r="B302" s="241"/>
      <c r="C302" s="242"/>
      <c r="D302" s="232" t="s">
        <v>195</v>
      </c>
      <c r="E302" s="243" t="s">
        <v>1</v>
      </c>
      <c r="F302" s="244" t="s">
        <v>1706</v>
      </c>
      <c r="G302" s="242"/>
      <c r="H302" s="245">
        <v>338.5</v>
      </c>
      <c r="I302" s="246"/>
      <c r="J302" s="242"/>
      <c r="K302" s="242"/>
      <c r="L302" s="247"/>
      <c r="M302" s="248"/>
      <c r="N302" s="249"/>
      <c r="O302" s="249"/>
      <c r="P302" s="249"/>
      <c r="Q302" s="249"/>
      <c r="R302" s="249"/>
      <c r="S302" s="249"/>
      <c r="T302" s="25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1" t="s">
        <v>195</v>
      </c>
      <c r="AU302" s="251" t="s">
        <v>81</v>
      </c>
      <c r="AV302" s="14" t="s">
        <v>83</v>
      </c>
      <c r="AW302" s="14" t="s">
        <v>30</v>
      </c>
      <c r="AX302" s="14" t="s">
        <v>73</v>
      </c>
      <c r="AY302" s="251" t="s">
        <v>152</v>
      </c>
    </row>
    <row r="303" s="13" customFormat="1">
      <c r="A303" s="13"/>
      <c r="B303" s="230"/>
      <c r="C303" s="231"/>
      <c r="D303" s="232" t="s">
        <v>195</v>
      </c>
      <c r="E303" s="233" t="s">
        <v>1</v>
      </c>
      <c r="F303" s="234" t="s">
        <v>1601</v>
      </c>
      <c r="G303" s="231"/>
      <c r="H303" s="233" t="s">
        <v>1</v>
      </c>
      <c r="I303" s="235"/>
      <c r="J303" s="231"/>
      <c r="K303" s="231"/>
      <c r="L303" s="236"/>
      <c r="M303" s="237"/>
      <c r="N303" s="238"/>
      <c r="O303" s="238"/>
      <c r="P303" s="238"/>
      <c r="Q303" s="238"/>
      <c r="R303" s="238"/>
      <c r="S303" s="238"/>
      <c r="T303" s="23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0" t="s">
        <v>195</v>
      </c>
      <c r="AU303" s="240" t="s">
        <v>81</v>
      </c>
      <c r="AV303" s="13" t="s">
        <v>81</v>
      </c>
      <c r="AW303" s="13" t="s">
        <v>30</v>
      </c>
      <c r="AX303" s="13" t="s">
        <v>73</v>
      </c>
      <c r="AY303" s="240" t="s">
        <v>152</v>
      </c>
    </row>
    <row r="304" s="14" customFormat="1">
      <c r="A304" s="14"/>
      <c r="B304" s="241"/>
      <c r="C304" s="242"/>
      <c r="D304" s="232" t="s">
        <v>195</v>
      </c>
      <c r="E304" s="243" t="s">
        <v>1</v>
      </c>
      <c r="F304" s="244" t="s">
        <v>1707</v>
      </c>
      <c r="G304" s="242"/>
      <c r="H304" s="245">
        <v>350.60000000000002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1" t="s">
        <v>195</v>
      </c>
      <c r="AU304" s="251" t="s">
        <v>81</v>
      </c>
      <c r="AV304" s="14" t="s">
        <v>83</v>
      </c>
      <c r="AW304" s="14" t="s">
        <v>30</v>
      </c>
      <c r="AX304" s="14" t="s">
        <v>73</v>
      </c>
      <c r="AY304" s="251" t="s">
        <v>152</v>
      </c>
    </row>
    <row r="305" s="13" customFormat="1">
      <c r="A305" s="13"/>
      <c r="B305" s="230"/>
      <c r="C305" s="231"/>
      <c r="D305" s="232" t="s">
        <v>195</v>
      </c>
      <c r="E305" s="233" t="s">
        <v>1</v>
      </c>
      <c r="F305" s="234" t="s">
        <v>1603</v>
      </c>
      <c r="G305" s="231"/>
      <c r="H305" s="233" t="s">
        <v>1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0" t="s">
        <v>195</v>
      </c>
      <c r="AU305" s="240" t="s">
        <v>81</v>
      </c>
      <c r="AV305" s="13" t="s">
        <v>81</v>
      </c>
      <c r="AW305" s="13" t="s">
        <v>30</v>
      </c>
      <c r="AX305" s="13" t="s">
        <v>73</v>
      </c>
      <c r="AY305" s="240" t="s">
        <v>152</v>
      </c>
    </row>
    <row r="306" s="14" customFormat="1">
      <c r="A306" s="14"/>
      <c r="B306" s="241"/>
      <c r="C306" s="242"/>
      <c r="D306" s="232" t="s">
        <v>195</v>
      </c>
      <c r="E306" s="243" t="s">
        <v>1</v>
      </c>
      <c r="F306" s="244" t="s">
        <v>1604</v>
      </c>
      <c r="G306" s="242"/>
      <c r="H306" s="245">
        <v>35.5</v>
      </c>
      <c r="I306" s="246"/>
      <c r="J306" s="242"/>
      <c r="K306" s="242"/>
      <c r="L306" s="247"/>
      <c r="M306" s="248"/>
      <c r="N306" s="249"/>
      <c r="O306" s="249"/>
      <c r="P306" s="249"/>
      <c r="Q306" s="249"/>
      <c r="R306" s="249"/>
      <c r="S306" s="249"/>
      <c r="T306" s="25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1" t="s">
        <v>195</v>
      </c>
      <c r="AU306" s="251" t="s">
        <v>81</v>
      </c>
      <c r="AV306" s="14" t="s">
        <v>83</v>
      </c>
      <c r="AW306" s="14" t="s">
        <v>30</v>
      </c>
      <c r="AX306" s="14" t="s">
        <v>73</v>
      </c>
      <c r="AY306" s="251" t="s">
        <v>152</v>
      </c>
    </row>
    <row r="307" s="14" customFormat="1">
      <c r="A307" s="14"/>
      <c r="B307" s="241"/>
      <c r="C307" s="242"/>
      <c r="D307" s="232" t="s">
        <v>195</v>
      </c>
      <c r="E307" s="243" t="s">
        <v>1</v>
      </c>
      <c r="F307" s="244" t="s">
        <v>1652</v>
      </c>
      <c r="G307" s="242"/>
      <c r="H307" s="245">
        <v>149</v>
      </c>
      <c r="I307" s="246"/>
      <c r="J307" s="242"/>
      <c r="K307" s="242"/>
      <c r="L307" s="247"/>
      <c r="M307" s="248"/>
      <c r="N307" s="249"/>
      <c r="O307" s="249"/>
      <c r="P307" s="249"/>
      <c r="Q307" s="249"/>
      <c r="R307" s="249"/>
      <c r="S307" s="249"/>
      <c r="T307" s="25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1" t="s">
        <v>195</v>
      </c>
      <c r="AU307" s="251" t="s">
        <v>81</v>
      </c>
      <c r="AV307" s="14" t="s">
        <v>83</v>
      </c>
      <c r="AW307" s="14" t="s">
        <v>30</v>
      </c>
      <c r="AX307" s="14" t="s">
        <v>73</v>
      </c>
      <c r="AY307" s="251" t="s">
        <v>152</v>
      </c>
    </row>
    <row r="308" s="13" customFormat="1">
      <c r="A308" s="13"/>
      <c r="B308" s="230"/>
      <c r="C308" s="231"/>
      <c r="D308" s="232" t="s">
        <v>195</v>
      </c>
      <c r="E308" s="233" t="s">
        <v>1</v>
      </c>
      <c r="F308" s="234" t="s">
        <v>1708</v>
      </c>
      <c r="G308" s="231"/>
      <c r="H308" s="233" t="s">
        <v>1</v>
      </c>
      <c r="I308" s="235"/>
      <c r="J308" s="231"/>
      <c r="K308" s="231"/>
      <c r="L308" s="236"/>
      <c r="M308" s="237"/>
      <c r="N308" s="238"/>
      <c r="O308" s="238"/>
      <c r="P308" s="238"/>
      <c r="Q308" s="238"/>
      <c r="R308" s="238"/>
      <c r="S308" s="238"/>
      <c r="T308" s="23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0" t="s">
        <v>195</v>
      </c>
      <c r="AU308" s="240" t="s">
        <v>81</v>
      </c>
      <c r="AV308" s="13" t="s">
        <v>81</v>
      </c>
      <c r="AW308" s="13" t="s">
        <v>30</v>
      </c>
      <c r="AX308" s="13" t="s">
        <v>73</v>
      </c>
      <c r="AY308" s="240" t="s">
        <v>152</v>
      </c>
    </row>
    <row r="309" s="13" customFormat="1">
      <c r="A309" s="13"/>
      <c r="B309" s="230"/>
      <c r="C309" s="231"/>
      <c r="D309" s="232" t="s">
        <v>195</v>
      </c>
      <c r="E309" s="233" t="s">
        <v>1</v>
      </c>
      <c r="F309" s="234" t="s">
        <v>1614</v>
      </c>
      <c r="G309" s="231"/>
      <c r="H309" s="233" t="s">
        <v>1</v>
      </c>
      <c r="I309" s="235"/>
      <c r="J309" s="231"/>
      <c r="K309" s="231"/>
      <c r="L309" s="236"/>
      <c r="M309" s="237"/>
      <c r="N309" s="238"/>
      <c r="O309" s="238"/>
      <c r="P309" s="238"/>
      <c r="Q309" s="238"/>
      <c r="R309" s="238"/>
      <c r="S309" s="238"/>
      <c r="T309" s="23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0" t="s">
        <v>195</v>
      </c>
      <c r="AU309" s="240" t="s">
        <v>81</v>
      </c>
      <c r="AV309" s="13" t="s">
        <v>81</v>
      </c>
      <c r="AW309" s="13" t="s">
        <v>30</v>
      </c>
      <c r="AX309" s="13" t="s">
        <v>73</v>
      </c>
      <c r="AY309" s="240" t="s">
        <v>152</v>
      </c>
    </row>
    <row r="310" s="14" customFormat="1">
      <c r="A310" s="14"/>
      <c r="B310" s="241"/>
      <c r="C310" s="242"/>
      <c r="D310" s="232" t="s">
        <v>195</v>
      </c>
      <c r="E310" s="243" t="s">
        <v>1</v>
      </c>
      <c r="F310" s="244" t="s">
        <v>1615</v>
      </c>
      <c r="G310" s="242"/>
      <c r="H310" s="245">
        <v>64.019999999999996</v>
      </c>
      <c r="I310" s="246"/>
      <c r="J310" s="242"/>
      <c r="K310" s="242"/>
      <c r="L310" s="247"/>
      <c r="M310" s="248"/>
      <c r="N310" s="249"/>
      <c r="O310" s="249"/>
      <c r="P310" s="249"/>
      <c r="Q310" s="249"/>
      <c r="R310" s="249"/>
      <c r="S310" s="249"/>
      <c r="T310" s="25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1" t="s">
        <v>195</v>
      </c>
      <c r="AU310" s="251" t="s">
        <v>81</v>
      </c>
      <c r="AV310" s="14" t="s">
        <v>83</v>
      </c>
      <c r="AW310" s="14" t="s">
        <v>30</v>
      </c>
      <c r="AX310" s="14" t="s">
        <v>73</v>
      </c>
      <c r="AY310" s="251" t="s">
        <v>152</v>
      </c>
    </row>
    <row r="311" s="14" customFormat="1">
      <c r="A311" s="14"/>
      <c r="B311" s="241"/>
      <c r="C311" s="242"/>
      <c r="D311" s="232" t="s">
        <v>195</v>
      </c>
      <c r="E311" s="243" t="s">
        <v>1</v>
      </c>
      <c r="F311" s="244" t="s">
        <v>1709</v>
      </c>
      <c r="G311" s="242"/>
      <c r="H311" s="245">
        <v>36.600000000000001</v>
      </c>
      <c r="I311" s="246"/>
      <c r="J311" s="242"/>
      <c r="K311" s="242"/>
      <c r="L311" s="247"/>
      <c r="M311" s="248"/>
      <c r="N311" s="249"/>
      <c r="O311" s="249"/>
      <c r="P311" s="249"/>
      <c r="Q311" s="249"/>
      <c r="R311" s="249"/>
      <c r="S311" s="249"/>
      <c r="T311" s="25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1" t="s">
        <v>195</v>
      </c>
      <c r="AU311" s="251" t="s">
        <v>81</v>
      </c>
      <c r="AV311" s="14" t="s">
        <v>83</v>
      </c>
      <c r="AW311" s="14" t="s">
        <v>30</v>
      </c>
      <c r="AX311" s="14" t="s">
        <v>73</v>
      </c>
      <c r="AY311" s="251" t="s">
        <v>152</v>
      </c>
    </row>
    <row r="312" s="14" customFormat="1">
      <c r="A312" s="14"/>
      <c r="B312" s="241"/>
      <c r="C312" s="242"/>
      <c r="D312" s="232" t="s">
        <v>195</v>
      </c>
      <c r="E312" s="243" t="s">
        <v>1</v>
      </c>
      <c r="F312" s="244" t="s">
        <v>1710</v>
      </c>
      <c r="G312" s="242"/>
      <c r="H312" s="245">
        <v>52.100000000000001</v>
      </c>
      <c r="I312" s="246"/>
      <c r="J312" s="242"/>
      <c r="K312" s="242"/>
      <c r="L312" s="247"/>
      <c r="M312" s="248"/>
      <c r="N312" s="249"/>
      <c r="O312" s="249"/>
      <c r="P312" s="249"/>
      <c r="Q312" s="249"/>
      <c r="R312" s="249"/>
      <c r="S312" s="249"/>
      <c r="T312" s="25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1" t="s">
        <v>195</v>
      </c>
      <c r="AU312" s="251" t="s">
        <v>81</v>
      </c>
      <c r="AV312" s="14" t="s">
        <v>83</v>
      </c>
      <c r="AW312" s="14" t="s">
        <v>30</v>
      </c>
      <c r="AX312" s="14" t="s">
        <v>73</v>
      </c>
      <c r="AY312" s="251" t="s">
        <v>152</v>
      </c>
    </row>
    <row r="313" s="13" customFormat="1">
      <c r="A313" s="13"/>
      <c r="B313" s="230"/>
      <c r="C313" s="231"/>
      <c r="D313" s="232" t="s">
        <v>195</v>
      </c>
      <c r="E313" s="233" t="s">
        <v>1</v>
      </c>
      <c r="F313" s="234" t="s">
        <v>1326</v>
      </c>
      <c r="G313" s="231"/>
      <c r="H313" s="233" t="s">
        <v>1</v>
      </c>
      <c r="I313" s="235"/>
      <c r="J313" s="231"/>
      <c r="K313" s="231"/>
      <c r="L313" s="236"/>
      <c r="M313" s="237"/>
      <c r="N313" s="238"/>
      <c r="O313" s="238"/>
      <c r="P313" s="238"/>
      <c r="Q313" s="238"/>
      <c r="R313" s="238"/>
      <c r="S313" s="238"/>
      <c r="T313" s="23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0" t="s">
        <v>195</v>
      </c>
      <c r="AU313" s="240" t="s">
        <v>81</v>
      </c>
      <c r="AV313" s="13" t="s">
        <v>81</v>
      </c>
      <c r="AW313" s="13" t="s">
        <v>30</v>
      </c>
      <c r="AX313" s="13" t="s">
        <v>73</v>
      </c>
      <c r="AY313" s="240" t="s">
        <v>152</v>
      </c>
    </row>
    <row r="314" s="14" customFormat="1">
      <c r="A314" s="14"/>
      <c r="B314" s="241"/>
      <c r="C314" s="242"/>
      <c r="D314" s="232" t="s">
        <v>195</v>
      </c>
      <c r="E314" s="243" t="s">
        <v>1</v>
      </c>
      <c r="F314" s="244" t="s">
        <v>1711</v>
      </c>
      <c r="G314" s="242"/>
      <c r="H314" s="245">
        <v>58.200000000000003</v>
      </c>
      <c r="I314" s="246"/>
      <c r="J314" s="242"/>
      <c r="K314" s="242"/>
      <c r="L314" s="247"/>
      <c r="M314" s="248"/>
      <c r="N314" s="249"/>
      <c r="O314" s="249"/>
      <c r="P314" s="249"/>
      <c r="Q314" s="249"/>
      <c r="R314" s="249"/>
      <c r="S314" s="249"/>
      <c r="T314" s="25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1" t="s">
        <v>195</v>
      </c>
      <c r="AU314" s="251" t="s">
        <v>81</v>
      </c>
      <c r="AV314" s="14" t="s">
        <v>83</v>
      </c>
      <c r="AW314" s="14" t="s">
        <v>30</v>
      </c>
      <c r="AX314" s="14" t="s">
        <v>73</v>
      </c>
      <c r="AY314" s="251" t="s">
        <v>152</v>
      </c>
    </row>
    <row r="315" s="15" customFormat="1">
      <c r="A315" s="15"/>
      <c r="B315" s="252"/>
      <c r="C315" s="253"/>
      <c r="D315" s="232" t="s">
        <v>195</v>
      </c>
      <c r="E315" s="254" t="s">
        <v>1</v>
      </c>
      <c r="F315" s="255" t="s">
        <v>218</v>
      </c>
      <c r="G315" s="253"/>
      <c r="H315" s="256">
        <v>1084.52</v>
      </c>
      <c r="I315" s="257"/>
      <c r="J315" s="253"/>
      <c r="K315" s="253"/>
      <c r="L315" s="258"/>
      <c r="M315" s="259"/>
      <c r="N315" s="260"/>
      <c r="O315" s="260"/>
      <c r="P315" s="260"/>
      <c r="Q315" s="260"/>
      <c r="R315" s="260"/>
      <c r="S315" s="260"/>
      <c r="T315" s="261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2" t="s">
        <v>195</v>
      </c>
      <c r="AU315" s="262" t="s">
        <v>81</v>
      </c>
      <c r="AV315" s="15" t="s">
        <v>157</v>
      </c>
      <c r="AW315" s="15" t="s">
        <v>30</v>
      </c>
      <c r="AX315" s="15" t="s">
        <v>81</v>
      </c>
      <c r="AY315" s="262" t="s">
        <v>152</v>
      </c>
    </row>
    <row r="316" s="2" customFormat="1" ht="24.15" customHeight="1">
      <c r="A316" s="39"/>
      <c r="B316" s="40"/>
      <c r="C316" s="217" t="s">
        <v>392</v>
      </c>
      <c r="D316" s="217" t="s">
        <v>153</v>
      </c>
      <c r="E316" s="218" t="s">
        <v>220</v>
      </c>
      <c r="F316" s="219" t="s">
        <v>1051</v>
      </c>
      <c r="G316" s="220" t="s">
        <v>193</v>
      </c>
      <c r="H316" s="221">
        <v>3253.5599999999999</v>
      </c>
      <c r="I316" s="222"/>
      <c r="J316" s="223">
        <f>ROUND(I316*H316,2)</f>
        <v>0</v>
      </c>
      <c r="K316" s="219" t="s">
        <v>1</v>
      </c>
      <c r="L316" s="45"/>
      <c r="M316" s="224" t="s">
        <v>1</v>
      </c>
      <c r="N316" s="225" t="s">
        <v>38</v>
      </c>
      <c r="O316" s="92"/>
      <c r="P316" s="226">
        <f>O316*H316</f>
        <v>0</v>
      </c>
      <c r="Q316" s="226">
        <v>0</v>
      </c>
      <c r="R316" s="226">
        <f>Q316*H316</f>
        <v>0</v>
      </c>
      <c r="S316" s="226">
        <v>0</v>
      </c>
      <c r="T316" s="227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8" t="s">
        <v>157</v>
      </c>
      <c r="AT316" s="228" t="s">
        <v>153</v>
      </c>
      <c r="AU316" s="228" t="s">
        <v>81</v>
      </c>
      <c r="AY316" s="18" t="s">
        <v>152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18" t="s">
        <v>81</v>
      </c>
      <c r="BK316" s="229">
        <f>ROUND(I316*H316,2)</f>
        <v>0</v>
      </c>
      <c r="BL316" s="18" t="s">
        <v>157</v>
      </c>
      <c r="BM316" s="228" t="s">
        <v>407</v>
      </c>
    </row>
    <row r="317" s="14" customFormat="1">
      <c r="A317" s="14"/>
      <c r="B317" s="241"/>
      <c r="C317" s="242"/>
      <c r="D317" s="232" t="s">
        <v>195</v>
      </c>
      <c r="E317" s="243" t="s">
        <v>1</v>
      </c>
      <c r="F317" s="244" t="s">
        <v>1712</v>
      </c>
      <c r="G317" s="242"/>
      <c r="H317" s="245">
        <v>3253.5599999999999</v>
      </c>
      <c r="I317" s="246"/>
      <c r="J317" s="242"/>
      <c r="K317" s="242"/>
      <c r="L317" s="247"/>
      <c r="M317" s="248"/>
      <c r="N317" s="249"/>
      <c r="O317" s="249"/>
      <c r="P317" s="249"/>
      <c r="Q317" s="249"/>
      <c r="R317" s="249"/>
      <c r="S317" s="249"/>
      <c r="T317" s="25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1" t="s">
        <v>195</v>
      </c>
      <c r="AU317" s="251" t="s">
        <v>81</v>
      </c>
      <c r="AV317" s="14" t="s">
        <v>83</v>
      </c>
      <c r="AW317" s="14" t="s">
        <v>30</v>
      </c>
      <c r="AX317" s="14" t="s">
        <v>73</v>
      </c>
      <c r="AY317" s="251" t="s">
        <v>152</v>
      </c>
    </row>
    <row r="318" s="15" customFormat="1">
      <c r="A318" s="15"/>
      <c r="B318" s="252"/>
      <c r="C318" s="253"/>
      <c r="D318" s="232" t="s">
        <v>195</v>
      </c>
      <c r="E318" s="254" t="s">
        <v>1</v>
      </c>
      <c r="F318" s="255" t="s">
        <v>218</v>
      </c>
      <c r="G318" s="253"/>
      <c r="H318" s="256">
        <v>3253.5599999999999</v>
      </c>
      <c r="I318" s="257"/>
      <c r="J318" s="253"/>
      <c r="K318" s="253"/>
      <c r="L318" s="258"/>
      <c r="M318" s="259"/>
      <c r="N318" s="260"/>
      <c r="O318" s="260"/>
      <c r="P318" s="260"/>
      <c r="Q318" s="260"/>
      <c r="R318" s="260"/>
      <c r="S318" s="260"/>
      <c r="T318" s="261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2" t="s">
        <v>195</v>
      </c>
      <c r="AU318" s="262" t="s">
        <v>81</v>
      </c>
      <c r="AV318" s="15" t="s">
        <v>157</v>
      </c>
      <c r="AW318" s="15" t="s">
        <v>30</v>
      </c>
      <c r="AX318" s="15" t="s">
        <v>81</v>
      </c>
      <c r="AY318" s="262" t="s">
        <v>152</v>
      </c>
    </row>
    <row r="319" s="2" customFormat="1" ht="14.4" customHeight="1">
      <c r="A319" s="39"/>
      <c r="B319" s="40"/>
      <c r="C319" s="217" t="s">
        <v>396</v>
      </c>
      <c r="D319" s="217" t="s">
        <v>153</v>
      </c>
      <c r="E319" s="218" t="s">
        <v>224</v>
      </c>
      <c r="F319" s="219" t="s">
        <v>225</v>
      </c>
      <c r="G319" s="220" t="s">
        <v>193</v>
      </c>
      <c r="H319" s="221">
        <v>1084.52</v>
      </c>
      <c r="I319" s="222"/>
      <c r="J319" s="223">
        <f>ROUND(I319*H319,2)</f>
        <v>0</v>
      </c>
      <c r="K319" s="219" t="s">
        <v>1</v>
      </c>
      <c r="L319" s="45"/>
      <c r="M319" s="224" t="s">
        <v>1</v>
      </c>
      <c r="N319" s="225" t="s">
        <v>38</v>
      </c>
      <c r="O319" s="92"/>
      <c r="P319" s="226">
        <f>O319*H319</f>
        <v>0</v>
      </c>
      <c r="Q319" s="226">
        <v>0</v>
      </c>
      <c r="R319" s="226">
        <f>Q319*H319</f>
        <v>0</v>
      </c>
      <c r="S319" s="226">
        <v>0</v>
      </c>
      <c r="T319" s="227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8" t="s">
        <v>157</v>
      </c>
      <c r="AT319" s="228" t="s">
        <v>153</v>
      </c>
      <c r="AU319" s="228" t="s">
        <v>81</v>
      </c>
      <c r="AY319" s="18" t="s">
        <v>152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8" t="s">
        <v>81</v>
      </c>
      <c r="BK319" s="229">
        <f>ROUND(I319*H319,2)</f>
        <v>0</v>
      </c>
      <c r="BL319" s="18" t="s">
        <v>157</v>
      </c>
      <c r="BM319" s="228" t="s">
        <v>415</v>
      </c>
    </row>
    <row r="320" s="2" customFormat="1" ht="14.4" customHeight="1">
      <c r="A320" s="39"/>
      <c r="B320" s="40"/>
      <c r="C320" s="217" t="s">
        <v>401</v>
      </c>
      <c r="D320" s="217" t="s">
        <v>153</v>
      </c>
      <c r="E320" s="218" t="s">
        <v>227</v>
      </c>
      <c r="F320" s="219" t="s">
        <v>228</v>
      </c>
      <c r="G320" s="220" t="s">
        <v>193</v>
      </c>
      <c r="H320" s="221">
        <v>1084.52</v>
      </c>
      <c r="I320" s="222"/>
      <c r="J320" s="223">
        <f>ROUND(I320*H320,2)</f>
        <v>0</v>
      </c>
      <c r="K320" s="219" t="s">
        <v>1</v>
      </c>
      <c r="L320" s="45"/>
      <c r="M320" s="224" t="s">
        <v>1</v>
      </c>
      <c r="N320" s="225" t="s">
        <v>38</v>
      </c>
      <c r="O320" s="92"/>
      <c r="P320" s="226">
        <f>O320*H320</f>
        <v>0</v>
      </c>
      <c r="Q320" s="226">
        <v>0</v>
      </c>
      <c r="R320" s="226">
        <f>Q320*H320</f>
        <v>0</v>
      </c>
      <c r="S320" s="226">
        <v>0</v>
      </c>
      <c r="T320" s="227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8" t="s">
        <v>157</v>
      </c>
      <c r="AT320" s="228" t="s">
        <v>153</v>
      </c>
      <c r="AU320" s="228" t="s">
        <v>81</v>
      </c>
      <c r="AY320" s="18" t="s">
        <v>152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18" t="s">
        <v>81</v>
      </c>
      <c r="BK320" s="229">
        <f>ROUND(I320*H320,2)</f>
        <v>0</v>
      </c>
      <c r="BL320" s="18" t="s">
        <v>157</v>
      </c>
      <c r="BM320" s="228" t="s">
        <v>425</v>
      </c>
    </row>
    <row r="321" s="2" customFormat="1" ht="14.4" customHeight="1">
      <c r="A321" s="39"/>
      <c r="B321" s="40"/>
      <c r="C321" s="217" t="s">
        <v>407</v>
      </c>
      <c r="D321" s="217" t="s">
        <v>153</v>
      </c>
      <c r="E321" s="218" t="s">
        <v>231</v>
      </c>
      <c r="F321" s="219" t="s">
        <v>1713</v>
      </c>
      <c r="G321" s="220" t="s">
        <v>193</v>
      </c>
      <c r="H321" s="221">
        <v>97606.800000000003</v>
      </c>
      <c r="I321" s="222"/>
      <c r="J321" s="223">
        <f>ROUND(I321*H321,2)</f>
        <v>0</v>
      </c>
      <c r="K321" s="219" t="s">
        <v>1</v>
      </c>
      <c r="L321" s="45"/>
      <c r="M321" s="224" t="s">
        <v>1</v>
      </c>
      <c r="N321" s="225" t="s">
        <v>38</v>
      </c>
      <c r="O321" s="92"/>
      <c r="P321" s="226">
        <f>O321*H321</f>
        <v>0</v>
      </c>
      <c r="Q321" s="226">
        <v>0</v>
      </c>
      <c r="R321" s="226">
        <f>Q321*H321</f>
        <v>0</v>
      </c>
      <c r="S321" s="226">
        <v>0</v>
      </c>
      <c r="T321" s="227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8" t="s">
        <v>157</v>
      </c>
      <c r="AT321" s="228" t="s">
        <v>153</v>
      </c>
      <c r="AU321" s="228" t="s">
        <v>81</v>
      </c>
      <c r="AY321" s="18" t="s">
        <v>152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8" t="s">
        <v>81</v>
      </c>
      <c r="BK321" s="229">
        <f>ROUND(I321*H321,2)</f>
        <v>0</v>
      </c>
      <c r="BL321" s="18" t="s">
        <v>157</v>
      </c>
      <c r="BM321" s="228" t="s">
        <v>433</v>
      </c>
    </row>
    <row r="322" s="14" customFormat="1">
      <c r="A322" s="14"/>
      <c r="B322" s="241"/>
      <c r="C322" s="242"/>
      <c r="D322" s="232" t="s">
        <v>195</v>
      </c>
      <c r="E322" s="243" t="s">
        <v>1</v>
      </c>
      <c r="F322" s="244" t="s">
        <v>1714</v>
      </c>
      <c r="G322" s="242"/>
      <c r="H322" s="245">
        <v>97606.800000000003</v>
      </c>
      <c r="I322" s="246"/>
      <c r="J322" s="242"/>
      <c r="K322" s="242"/>
      <c r="L322" s="247"/>
      <c r="M322" s="248"/>
      <c r="N322" s="249"/>
      <c r="O322" s="249"/>
      <c r="P322" s="249"/>
      <c r="Q322" s="249"/>
      <c r="R322" s="249"/>
      <c r="S322" s="249"/>
      <c r="T322" s="25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1" t="s">
        <v>195</v>
      </c>
      <c r="AU322" s="251" t="s">
        <v>81</v>
      </c>
      <c r="AV322" s="14" t="s">
        <v>83</v>
      </c>
      <c r="AW322" s="14" t="s">
        <v>30</v>
      </c>
      <c r="AX322" s="14" t="s">
        <v>73</v>
      </c>
      <c r="AY322" s="251" t="s">
        <v>152</v>
      </c>
    </row>
    <row r="323" s="15" customFormat="1">
      <c r="A323" s="15"/>
      <c r="B323" s="252"/>
      <c r="C323" s="253"/>
      <c r="D323" s="232" t="s">
        <v>195</v>
      </c>
      <c r="E323" s="254" t="s">
        <v>1</v>
      </c>
      <c r="F323" s="255" t="s">
        <v>218</v>
      </c>
      <c r="G323" s="253"/>
      <c r="H323" s="256">
        <v>97606.800000000003</v>
      </c>
      <c r="I323" s="257"/>
      <c r="J323" s="253"/>
      <c r="K323" s="253"/>
      <c r="L323" s="258"/>
      <c r="M323" s="259"/>
      <c r="N323" s="260"/>
      <c r="O323" s="260"/>
      <c r="P323" s="260"/>
      <c r="Q323" s="260"/>
      <c r="R323" s="260"/>
      <c r="S323" s="260"/>
      <c r="T323" s="261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2" t="s">
        <v>195</v>
      </c>
      <c r="AU323" s="262" t="s">
        <v>81</v>
      </c>
      <c r="AV323" s="15" t="s">
        <v>157</v>
      </c>
      <c r="AW323" s="15" t="s">
        <v>30</v>
      </c>
      <c r="AX323" s="15" t="s">
        <v>81</v>
      </c>
      <c r="AY323" s="262" t="s">
        <v>152</v>
      </c>
    </row>
    <row r="324" s="2" customFormat="1" ht="14.4" customHeight="1">
      <c r="A324" s="39"/>
      <c r="B324" s="40"/>
      <c r="C324" s="217" t="s">
        <v>411</v>
      </c>
      <c r="D324" s="217" t="s">
        <v>153</v>
      </c>
      <c r="E324" s="218" t="s">
        <v>236</v>
      </c>
      <c r="F324" s="219" t="s">
        <v>1715</v>
      </c>
      <c r="G324" s="220" t="s">
        <v>175</v>
      </c>
      <c r="H324" s="221">
        <v>1084.52</v>
      </c>
      <c r="I324" s="222"/>
      <c r="J324" s="223">
        <f>ROUND(I324*H324,2)</f>
        <v>0</v>
      </c>
      <c r="K324" s="219" t="s">
        <v>160</v>
      </c>
      <c r="L324" s="45"/>
      <c r="M324" s="224" t="s">
        <v>1</v>
      </c>
      <c r="N324" s="225" t="s">
        <v>38</v>
      </c>
      <c r="O324" s="92"/>
      <c r="P324" s="226">
        <f>O324*H324</f>
        <v>0</v>
      </c>
      <c r="Q324" s="226">
        <v>0</v>
      </c>
      <c r="R324" s="226">
        <f>Q324*H324</f>
        <v>0</v>
      </c>
      <c r="S324" s="226">
        <v>0</v>
      </c>
      <c r="T324" s="227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8" t="s">
        <v>157</v>
      </c>
      <c r="AT324" s="228" t="s">
        <v>153</v>
      </c>
      <c r="AU324" s="228" t="s">
        <v>81</v>
      </c>
      <c r="AY324" s="18" t="s">
        <v>152</v>
      </c>
      <c r="BE324" s="229">
        <f>IF(N324="základní",J324,0)</f>
        <v>0</v>
      </c>
      <c r="BF324" s="229">
        <f>IF(N324="snížená",J324,0)</f>
        <v>0</v>
      </c>
      <c r="BG324" s="229">
        <f>IF(N324="zákl. přenesená",J324,0)</f>
        <v>0</v>
      </c>
      <c r="BH324" s="229">
        <f>IF(N324="sníž. přenesená",J324,0)</f>
        <v>0</v>
      </c>
      <c r="BI324" s="229">
        <f>IF(N324="nulová",J324,0)</f>
        <v>0</v>
      </c>
      <c r="BJ324" s="18" t="s">
        <v>81</v>
      </c>
      <c r="BK324" s="229">
        <f>ROUND(I324*H324,2)</f>
        <v>0</v>
      </c>
      <c r="BL324" s="18" t="s">
        <v>157</v>
      </c>
      <c r="BM324" s="228" t="s">
        <v>441</v>
      </c>
    </row>
    <row r="325" s="12" customFormat="1" ht="25.92" customHeight="1">
      <c r="A325" s="12"/>
      <c r="B325" s="203"/>
      <c r="C325" s="204"/>
      <c r="D325" s="205" t="s">
        <v>72</v>
      </c>
      <c r="E325" s="206" t="s">
        <v>1251</v>
      </c>
      <c r="F325" s="206" t="s">
        <v>1716</v>
      </c>
      <c r="G325" s="204"/>
      <c r="H325" s="204"/>
      <c r="I325" s="207"/>
      <c r="J325" s="208">
        <f>BK325</f>
        <v>0</v>
      </c>
      <c r="K325" s="204"/>
      <c r="L325" s="209"/>
      <c r="M325" s="210"/>
      <c r="N325" s="211"/>
      <c r="O325" s="211"/>
      <c r="P325" s="212">
        <f>P326+SUM(P327:P362)</f>
        <v>0</v>
      </c>
      <c r="Q325" s="211"/>
      <c r="R325" s="212">
        <f>R326+SUM(R327:R362)</f>
        <v>0</v>
      </c>
      <c r="S325" s="211"/>
      <c r="T325" s="213">
        <f>T326+SUM(T327:T362)</f>
        <v>0.083506409999999989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4" t="s">
        <v>81</v>
      </c>
      <c r="AT325" s="215" t="s">
        <v>72</v>
      </c>
      <c r="AU325" s="215" t="s">
        <v>73</v>
      </c>
      <c r="AY325" s="214" t="s">
        <v>152</v>
      </c>
      <c r="BK325" s="216">
        <f>BK326+SUM(BK327:BK362)</f>
        <v>0</v>
      </c>
    </row>
    <row r="326" s="2" customFormat="1" ht="24.15" customHeight="1">
      <c r="A326" s="39"/>
      <c r="B326" s="40"/>
      <c r="C326" s="217" t="s">
        <v>415</v>
      </c>
      <c r="D326" s="217" t="s">
        <v>153</v>
      </c>
      <c r="E326" s="218" t="s">
        <v>1717</v>
      </c>
      <c r="F326" s="219" t="s">
        <v>1718</v>
      </c>
      <c r="G326" s="220" t="s">
        <v>175</v>
      </c>
      <c r="H326" s="221">
        <v>951.30799999999999</v>
      </c>
      <c r="I326" s="222"/>
      <c r="J326" s="223">
        <f>ROUND(I326*H326,2)</f>
        <v>0</v>
      </c>
      <c r="K326" s="219" t="s">
        <v>160</v>
      </c>
      <c r="L326" s="45"/>
      <c r="M326" s="224" t="s">
        <v>1</v>
      </c>
      <c r="N326" s="225" t="s">
        <v>38</v>
      </c>
      <c r="O326" s="92"/>
      <c r="P326" s="226">
        <f>O326*H326</f>
        <v>0</v>
      </c>
      <c r="Q326" s="226">
        <v>0</v>
      </c>
      <c r="R326" s="226">
        <f>Q326*H326</f>
        <v>0</v>
      </c>
      <c r="S326" s="226">
        <v>0</v>
      </c>
      <c r="T326" s="227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8" t="s">
        <v>157</v>
      </c>
      <c r="AT326" s="228" t="s">
        <v>153</v>
      </c>
      <c r="AU326" s="228" t="s">
        <v>81</v>
      </c>
      <c r="AY326" s="18" t="s">
        <v>152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18" t="s">
        <v>81</v>
      </c>
      <c r="BK326" s="229">
        <f>ROUND(I326*H326,2)</f>
        <v>0</v>
      </c>
      <c r="BL326" s="18" t="s">
        <v>157</v>
      </c>
      <c r="BM326" s="228" t="s">
        <v>449</v>
      </c>
    </row>
    <row r="327" s="14" customFormat="1">
      <c r="A327" s="14"/>
      <c r="B327" s="241"/>
      <c r="C327" s="242"/>
      <c r="D327" s="232" t="s">
        <v>195</v>
      </c>
      <c r="E327" s="243" t="s">
        <v>1</v>
      </c>
      <c r="F327" s="244" t="s">
        <v>1719</v>
      </c>
      <c r="G327" s="242"/>
      <c r="H327" s="245">
        <v>951.30799999999999</v>
      </c>
      <c r="I327" s="246"/>
      <c r="J327" s="242"/>
      <c r="K327" s="242"/>
      <c r="L327" s="247"/>
      <c r="M327" s="248"/>
      <c r="N327" s="249"/>
      <c r="O327" s="249"/>
      <c r="P327" s="249"/>
      <c r="Q327" s="249"/>
      <c r="R327" s="249"/>
      <c r="S327" s="249"/>
      <c r="T327" s="25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1" t="s">
        <v>195</v>
      </c>
      <c r="AU327" s="251" t="s">
        <v>81</v>
      </c>
      <c r="AV327" s="14" t="s">
        <v>83</v>
      </c>
      <c r="AW327" s="14" t="s">
        <v>30</v>
      </c>
      <c r="AX327" s="14" t="s">
        <v>73</v>
      </c>
      <c r="AY327" s="251" t="s">
        <v>152</v>
      </c>
    </row>
    <row r="328" s="15" customFormat="1">
      <c r="A328" s="15"/>
      <c r="B328" s="252"/>
      <c r="C328" s="253"/>
      <c r="D328" s="232" t="s">
        <v>195</v>
      </c>
      <c r="E328" s="254" t="s">
        <v>1</v>
      </c>
      <c r="F328" s="255" t="s">
        <v>218</v>
      </c>
      <c r="G328" s="253"/>
      <c r="H328" s="256">
        <v>951.30799999999999</v>
      </c>
      <c r="I328" s="257"/>
      <c r="J328" s="253"/>
      <c r="K328" s="253"/>
      <c r="L328" s="258"/>
      <c r="M328" s="259"/>
      <c r="N328" s="260"/>
      <c r="O328" s="260"/>
      <c r="P328" s="260"/>
      <c r="Q328" s="260"/>
      <c r="R328" s="260"/>
      <c r="S328" s="260"/>
      <c r="T328" s="261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2" t="s">
        <v>195</v>
      </c>
      <c r="AU328" s="262" t="s">
        <v>81</v>
      </c>
      <c r="AV328" s="15" t="s">
        <v>157</v>
      </c>
      <c r="AW328" s="15" t="s">
        <v>30</v>
      </c>
      <c r="AX328" s="15" t="s">
        <v>81</v>
      </c>
      <c r="AY328" s="262" t="s">
        <v>152</v>
      </c>
    </row>
    <row r="329" s="2" customFormat="1" ht="24.15" customHeight="1">
      <c r="A329" s="39"/>
      <c r="B329" s="40"/>
      <c r="C329" s="217" t="s">
        <v>419</v>
      </c>
      <c r="D329" s="217" t="s">
        <v>153</v>
      </c>
      <c r="E329" s="218" t="s">
        <v>442</v>
      </c>
      <c r="F329" s="219" t="s">
        <v>1359</v>
      </c>
      <c r="G329" s="220" t="s">
        <v>175</v>
      </c>
      <c r="H329" s="221">
        <v>119.791</v>
      </c>
      <c r="I329" s="222"/>
      <c r="J329" s="223">
        <f>ROUND(I329*H329,2)</f>
        <v>0</v>
      </c>
      <c r="K329" s="219" t="s">
        <v>160</v>
      </c>
      <c r="L329" s="45"/>
      <c r="M329" s="224" t="s">
        <v>1</v>
      </c>
      <c r="N329" s="225" t="s">
        <v>38</v>
      </c>
      <c r="O329" s="92"/>
      <c r="P329" s="226">
        <f>O329*H329</f>
        <v>0</v>
      </c>
      <c r="Q329" s="226">
        <v>0</v>
      </c>
      <c r="R329" s="226">
        <f>Q329*H329</f>
        <v>0</v>
      </c>
      <c r="S329" s="226">
        <v>0</v>
      </c>
      <c r="T329" s="22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8" t="s">
        <v>157</v>
      </c>
      <c r="AT329" s="228" t="s">
        <v>153</v>
      </c>
      <c r="AU329" s="228" t="s">
        <v>81</v>
      </c>
      <c r="AY329" s="18" t="s">
        <v>152</v>
      </c>
      <c r="BE329" s="229">
        <f>IF(N329="základní",J329,0)</f>
        <v>0</v>
      </c>
      <c r="BF329" s="229">
        <f>IF(N329="snížená",J329,0)</f>
        <v>0</v>
      </c>
      <c r="BG329" s="229">
        <f>IF(N329="zákl. přenesená",J329,0)</f>
        <v>0</v>
      </c>
      <c r="BH329" s="229">
        <f>IF(N329="sníž. přenesená",J329,0)</f>
        <v>0</v>
      </c>
      <c r="BI329" s="229">
        <f>IF(N329="nulová",J329,0)</f>
        <v>0</v>
      </c>
      <c r="BJ329" s="18" t="s">
        <v>81</v>
      </c>
      <c r="BK329" s="229">
        <f>ROUND(I329*H329,2)</f>
        <v>0</v>
      </c>
      <c r="BL329" s="18" t="s">
        <v>157</v>
      </c>
      <c r="BM329" s="228" t="s">
        <v>298</v>
      </c>
    </row>
    <row r="330" s="2" customFormat="1" ht="24.15" customHeight="1">
      <c r="A330" s="39"/>
      <c r="B330" s="40"/>
      <c r="C330" s="217" t="s">
        <v>425</v>
      </c>
      <c r="D330" s="217" t="s">
        <v>153</v>
      </c>
      <c r="E330" s="218" t="s">
        <v>450</v>
      </c>
      <c r="F330" s="219" t="s">
        <v>1357</v>
      </c>
      <c r="G330" s="220" t="s">
        <v>175</v>
      </c>
      <c r="H330" s="221">
        <v>23.742999999999999</v>
      </c>
      <c r="I330" s="222"/>
      <c r="J330" s="223">
        <f>ROUND(I330*H330,2)</f>
        <v>0</v>
      </c>
      <c r="K330" s="219" t="s">
        <v>160</v>
      </c>
      <c r="L330" s="45"/>
      <c r="M330" s="224" t="s">
        <v>1</v>
      </c>
      <c r="N330" s="225" t="s">
        <v>38</v>
      </c>
      <c r="O330" s="92"/>
      <c r="P330" s="226">
        <f>O330*H330</f>
        <v>0</v>
      </c>
      <c r="Q330" s="226">
        <v>0</v>
      </c>
      <c r="R330" s="226">
        <f>Q330*H330</f>
        <v>0</v>
      </c>
      <c r="S330" s="226">
        <v>0</v>
      </c>
      <c r="T330" s="227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8" t="s">
        <v>157</v>
      </c>
      <c r="AT330" s="228" t="s">
        <v>153</v>
      </c>
      <c r="AU330" s="228" t="s">
        <v>81</v>
      </c>
      <c r="AY330" s="18" t="s">
        <v>152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18" t="s">
        <v>81</v>
      </c>
      <c r="BK330" s="229">
        <f>ROUND(I330*H330,2)</f>
        <v>0</v>
      </c>
      <c r="BL330" s="18" t="s">
        <v>157</v>
      </c>
      <c r="BM330" s="228" t="s">
        <v>464</v>
      </c>
    </row>
    <row r="331" s="14" customFormat="1">
      <c r="A331" s="14"/>
      <c r="B331" s="241"/>
      <c r="C331" s="242"/>
      <c r="D331" s="232" t="s">
        <v>195</v>
      </c>
      <c r="E331" s="243" t="s">
        <v>1</v>
      </c>
      <c r="F331" s="244" t="s">
        <v>1720</v>
      </c>
      <c r="G331" s="242"/>
      <c r="H331" s="245">
        <v>4.8600000000000003</v>
      </c>
      <c r="I331" s="246"/>
      <c r="J331" s="242"/>
      <c r="K331" s="242"/>
      <c r="L331" s="247"/>
      <c r="M331" s="248"/>
      <c r="N331" s="249"/>
      <c r="O331" s="249"/>
      <c r="P331" s="249"/>
      <c r="Q331" s="249"/>
      <c r="R331" s="249"/>
      <c r="S331" s="249"/>
      <c r="T331" s="25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1" t="s">
        <v>195</v>
      </c>
      <c r="AU331" s="251" t="s">
        <v>81</v>
      </c>
      <c r="AV331" s="14" t="s">
        <v>83</v>
      </c>
      <c r="AW331" s="14" t="s">
        <v>30</v>
      </c>
      <c r="AX331" s="14" t="s">
        <v>73</v>
      </c>
      <c r="AY331" s="251" t="s">
        <v>152</v>
      </c>
    </row>
    <row r="332" s="14" customFormat="1">
      <c r="A332" s="14"/>
      <c r="B332" s="241"/>
      <c r="C332" s="242"/>
      <c r="D332" s="232" t="s">
        <v>195</v>
      </c>
      <c r="E332" s="243" t="s">
        <v>1</v>
      </c>
      <c r="F332" s="244" t="s">
        <v>1721</v>
      </c>
      <c r="G332" s="242"/>
      <c r="H332" s="245">
        <v>4.1159999999999997</v>
      </c>
      <c r="I332" s="246"/>
      <c r="J332" s="242"/>
      <c r="K332" s="242"/>
      <c r="L332" s="247"/>
      <c r="M332" s="248"/>
      <c r="N332" s="249"/>
      <c r="O332" s="249"/>
      <c r="P332" s="249"/>
      <c r="Q332" s="249"/>
      <c r="R332" s="249"/>
      <c r="S332" s="249"/>
      <c r="T332" s="25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1" t="s">
        <v>195</v>
      </c>
      <c r="AU332" s="251" t="s">
        <v>81</v>
      </c>
      <c r="AV332" s="14" t="s">
        <v>83</v>
      </c>
      <c r="AW332" s="14" t="s">
        <v>30</v>
      </c>
      <c r="AX332" s="14" t="s">
        <v>73</v>
      </c>
      <c r="AY332" s="251" t="s">
        <v>152</v>
      </c>
    </row>
    <row r="333" s="14" customFormat="1">
      <c r="A333" s="14"/>
      <c r="B333" s="241"/>
      <c r="C333" s="242"/>
      <c r="D333" s="232" t="s">
        <v>195</v>
      </c>
      <c r="E333" s="243" t="s">
        <v>1</v>
      </c>
      <c r="F333" s="244" t="s">
        <v>1722</v>
      </c>
      <c r="G333" s="242"/>
      <c r="H333" s="245">
        <v>1.44</v>
      </c>
      <c r="I333" s="246"/>
      <c r="J333" s="242"/>
      <c r="K333" s="242"/>
      <c r="L333" s="247"/>
      <c r="M333" s="248"/>
      <c r="N333" s="249"/>
      <c r="O333" s="249"/>
      <c r="P333" s="249"/>
      <c r="Q333" s="249"/>
      <c r="R333" s="249"/>
      <c r="S333" s="249"/>
      <c r="T333" s="25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1" t="s">
        <v>195</v>
      </c>
      <c r="AU333" s="251" t="s">
        <v>81</v>
      </c>
      <c r="AV333" s="14" t="s">
        <v>83</v>
      </c>
      <c r="AW333" s="14" t="s">
        <v>30</v>
      </c>
      <c r="AX333" s="14" t="s">
        <v>73</v>
      </c>
      <c r="AY333" s="251" t="s">
        <v>152</v>
      </c>
    </row>
    <row r="334" s="14" customFormat="1">
      <c r="A334" s="14"/>
      <c r="B334" s="241"/>
      <c r="C334" s="242"/>
      <c r="D334" s="232" t="s">
        <v>195</v>
      </c>
      <c r="E334" s="243" t="s">
        <v>1</v>
      </c>
      <c r="F334" s="244" t="s">
        <v>1645</v>
      </c>
      <c r="G334" s="242"/>
      <c r="H334" s="245">
        <v>8.2560000000000002</v>
      </c>
      <c r="I334" s="246"/>
      <c r="J334" s="242"/>
      <c r="K334" s="242"/>
      <c r="L334" s="247"/>
      <c r="M334" s="248"/>
      <c r="N334" s="249"/>
      <c r="O334" s="249"/>
      <c r="P334" s="249"/>
      <c r="Q334" s="249"/>
      <c r="R334" s="249"/>
      <c r="S334" s="249"/>
      <c r="T334" s="25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1" t="s">
        <v>195</v>
      </c>
      <c r="AU334" s="251" t="s">
        <v>81</v>
      </c>
      <c r="AV334" s="14" t="s">
        <v>83</v>
      </c>
      <c r="AW334" s="14" t="s">
        <v>30</v>
      </c>
      <c r="AX334" s="14" t="s">
        <v>73</v>
      </c>
      <c r="AY334" s="251" t="s">
        <v>152</v>
      </c>
    </row>
    <row r="335" s="14" customFormat="1">
      <c r="A335" s="14"/>
      <c r="B335" s="241"/>
      <c r="C335" s="242"/>
      <c r="D335" s="232" t="s">
        <v>195</v>
      </c>
      <c r="E335" s="243" t="s">
        <v>1</v>
      </c>
      <c r="F335" s="244" t="s">
        <v>1723</v>
      </c>
      <c r="G335" s="242"/>
      <c r="H335" s="245">
        <v>2.2850000000000001</v>
      </c>
      <c r="I335" s="246"/>
      <c r="J335" s="242"/>
      <c r="K335" s="242"/>
      <c r="L335" s="247"/>
      <c r="M335" s="248"/>
      <c r="N335" s="249"/>
      <c r="O335" s="249"/>
      <c r="P335" s="249"/>
      <c r="Q335" s="249"/>
      <c r="R335" s="249"/>
      <c r="S335" s="249"/>
      <c r="T335" s="25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1" t="s">
        <v>195</v>
      </c>
      <c r="AU335" s="251" t="s">
        <v>81</v>
      </c>
      <c r="AV335" s="14" t="s">
        <v>83</v>
      </c>
      <c r="AW335" s="14" t="s">
        <v>30</v>
      </c>
      <c r="AX335" s="14" t="s">
        <v>73</v>
      </c>
      <c r="AY335" s="251" t="s">
        <v>152</v>
      </c>
    </row>
    <row r="336" s="14" customFormat="1">
      <c r="A336" s="14"/>
      <c r="B336" s="241"/>
      <c r="C336" s="242"/>
      <c r="D336" s="232" t="s">
        <v>195</v>
      </c>
      <c r="E336" s="243" t="s">
        <v>1</v>
      </c>
      <c r="F336" s="244" t="s">
        <v>1724</v>
      </c>
      <c r="G336" s="242"/>
      <c r="H336" s="245">
        <v>1.53</v>
      </c>
      <c r="I336" s="246"/>
      <c r="J336" s="242"/>
      <c r="K336" s="242"/>
      <c r="L336" s="247"/>
      <c r="M336" s="248"/>
      <c r="N336" s="249"/>
      <c r="O336" s="249"/>
      <c r="P336" s="249"/>
      <c r="Q336" s="249"/>
      <c r="R336" s="249"/>
      <c r="S336" s="249"/>
      <c r="T336" s="25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1" t="s">
        <v>195</v>
      </c>
      <c r="AU336" s="251" t="s">
        <v>81</v>
      </c>
      <c r="AV336" s="14" t="s">
        <v>83</v>
      </c>
      <c r="AW336" s="14" t="s">
        <v>30</v>
      </c>
      <c r="AX336" s="14" t="s">
        <v>73</v>
      </c>
      <c r="AY336" s="251" t="s">
        <v>152</v>
      </c>
    </row>
    <row r="337" s="14" customFormat="1">
      <c r="A337" s="14"/>
      <c r="B337" s="241"/>
      <c r="C337" s="242"/>
      <c r="D337" s="232" t="s">
        <v>195</v>
      </c>
      <c r="E337" s="243" t="s">
        <v>1</v>
      </c>
      <c r="F337" s="244" t="s">
        <v>1725</v>
      </c>
      <c r="G337" s="242"/>
      <c r="H337" s="245">
        <v>1.256</v>
      </c>
      <c r="I337" s="246"/>
      <c r="J337" s="242"/>
      <c r="K337" s="242"/>
      <c r="L337" s="247"/>
      <c r="M337" s="248"/>
      <c r="N337" s="249"/>
      <c r="O337" s="249"/>
      <c r="P337" s="249"/>
      <c r="Q337" s="249"/>
      <c r="R337" s="249"/>
      <c r="S337" s="249"/>
      <c r="T337" s="25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1" t="s">
        <v>195</v>
      </c>
      <c r="AU337" s="251" t="s">
        <v>81</v>
      </c>
      <c r="AV337" s="14" t="s">
        <v>83</v>
      </c>
      <c r="AW337" s="14" t="s">
        <v>30</v>
      </c>
      <c r="AX337" s="14" t="s">
        <v>73</v>
      </c>
      <c r="AY337" s="251" t="s">
        <v>152</v>
      </c>
    </row>
    <row r="338" s="15" customFormat="1">
      <c r="A338" s="15"/>
      <c r="B338" s="252"/>
      <c r="C338" s="253"/>
      <c r="D338" s="232" t="s">
        <v>195</v>
      </c>
      <c r="E338" s="254" t="s">
        <v>1</v>
      </c>
      <c r="F338" s="255" t="s">
        <v>218</v>
      </c>
      <c r="G338" s="253"/>
      <c r="H338" s="256">
        <v>23.742999999999999</v>
      </c>
      <c r="I338" s="257"/>
      <c r="J338" s="253"/>
      <c r="K338" s="253"/>
      <c r="L338" s="258"/>
      <c r="M338" s="259"/>
      <c r="N338" s="260"/>
      <c r="O338" s="260"/>
      <c r="P338" s="260"/>
      <c r="Q338" s="260"/>
      <c r="R338" s="260"/>
      <c r="S338" s="260"/>
      <c r="T338" s="261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2" t="s">
        <v>195</v>
      </c>
      <c r="AU338" s="262" t="s">
        <v>81</v>
      </c>
      <c r="AV338" s="15" t="s">
        <v>157</v>
      </c>
      <c r="AW338" s="15" t="s">
        <v>30</v>
      </c>
      <c r="AX338" s="15" t="s">
        <v>81</v>
      </c>
      <c r="AY338" s="262" t="s">
        <v>152</v>
      </c>
    </row>
    <row r="339" s="2" customFormat="1" ht="14.4" customHeight="1">
      <c r="A339" s="39"/>
      <c r="B339" s="40"/>
      <c r="C339" s="217" t="s">
        <v>429</v>
      </c>
      <c r="D339" s="217" t="s">
        <v>153</v>
      </c>
      <c r="E339" s="218" t="s">
        <v>454</v>
      </c>
      <c r="F339" s="219" t="s">
        <v>1726</v>
      </c>
      <c r="G339" s="220" t="s">
        <v>175</v>
      </c>
      <c r="H339" s="221">
        <v>6.6059999999999999</v>
      </c>
      <c r="I339" s="222"/>
      <c r="J339" s="223">
        <f>ROUND(I339*H339,2)</f>
        <v>0</v>
      </c>
      <c r="K339" s="219" t="s">
        <v>160</v>
      </c>
      <c r="L339" s="45"/>
      <c r="M339" s="224" t="s">
        <v>1</v>
      </c>
      <c r="N339" s="225" t="s">
        <v>38</v>
      </c>
      <c r="O339" s="92"/>
      <c r="P339" s="226">
        <f>O339*H339</f>
        <v>0</v>
      </c>
      <c r="Q339" s="226">
        <v>0</v>
      </c>
      <c r="R339" s="226">
        <f>Q339*H339</f>
        <v>0</v>
      </c>
      <c r="S339" s="226">
        <v>0</v>
      </c>
      <c r="T339" s="227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8" t="s">
        <v>157</v>
      </c>
      <c r="AT339" s="228" t="s">
        <v>153</v>
      </c>
      <c r="AU339" s="228" t="s">
        <v>81</v>
      </c>
      <c r="AY339" s="18" t="s">
        <v>152</v>
      </c>
      <c r="BE339" s="229">
        <f>IF(N339="základní",J339,0)</f>
        <v>0</v>
      </c>
      <c r="BF339" s="229">
        <f>IF(N339="snížená",J339,0)</f>
        <v>0</v>
      </c>
      <c r="BG339" s="229">
        <f>IF(N339="zákl. přenesená",J339,0)</f>
        <v>0</v>
      </c>
      <c r="BH339" s="229">
        <f>IF(N339="sníž. přenesená",J339,0)</f>
        <v>0</v>
      </c>
      <c r="BI339" s="229">
        <f>IF(N339="nulová",J339,0)</f>
        <v>0</v>
      </c>
      <c r="BJ339" s="18" t="s">
        <v>81</v>
      </c>
      <c r="BK339" s="229">
        <f>ROUND(I339*H339,2)</f>
        <v>0</v>
      </c>
      <c r="BL339" s="18" t="s">
        <v>157</v>
      </c>
      <c r="BM339" s="228" t="s">
        <v>472</v>
      </c>
    </row>
    <row r="340" s="14" customFormat="1">
      <c r="A340" s="14"/>
      <c r="B340" s="241"/>
      <c r="C340" s="242"/>
      <c r="D340" s="232" t="s">
        <v>195</v>
      </c>
      <c r="E340" s="243" t="s">
        <v>1</v>
      </c>
      <c r="F340" s="244" t="s">
        <v>1727</v>
      </c>
      <c r="G340" s="242"/>
      <c r="H340" s="245">
        <v>6.6059999999999999</v>
      </c>
      <c r="I340" s="246"/>
      <c r="J340" s="242"/>
      <c r="K340" s="242"/>
      <c r="L340" s="247"/>
      <c r="M340" s="248"/>
      <c r="N340" s="249"/>
      <c r="O340" s="249"/>
      <c r="P340" s="249"/>
      <c r="Q340" s="249"/>
      <c r="R340" s="249"/>
      <c r="S340" s="249"/>
      <c r="T340" s="25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1" t="s">
        <v>195</v>
      </c>
      <c r="AU340" s="251" t="s">
        <v>81</v>
      </c>
      <c r="AV340" s="14" t="s">
        <v>83</v>
      </c>
      <c r="AW340" s="14" t="s">
        <v>30</v>
      </c>
      <c r="AX340" s="14" t="s">
        <v>73</v>
      </c>
      <c r="AY340" s="251" t="s">
        <v>152</v>
      </c>
    </row>
    <row r="341" s="15" customFormat="1">
      <c r="A341" s="15"/>
      <c r="B341" s="252"/>
      <c r="C341" s="253"/>
      <c r="D341" s="232" t="s">
        <v>195</v>
      </c>
      <c r="E341" s="254" t="s">
        <v>1</v>
      </c>
      <c r="F341" s="255" t="s">
        <v>218</v>
      </c>
      <c r="G341" s="253"/>
      <c r="H341" s="256">
        <v>6.6059999999999999</v>
      </c>
      <c r="I341" s="257"/>
      <c r="J341" s="253"/>
      <c r="K341" s="253"/>
      <c r="L341" s="258"/>
      <c r="M341" s="259"/>
      <c r="N341" s="260"/>
      <c r="O341" s="260"/>
      <c r="P341" s="260"/>
      <c r="Q341" s="260"/>
      <c r="R341" s="260"/>
      <c r="S341" s="260"/>
      <c r="T341" s="261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2" t="s">
        <v>195</v>
      </c>
      <c r="AU341" s="262" t="s">
        <v>81</v>
      </c>
      <c r="AV341" s="15" t="s">
        <v>157</v>
      </c>
      <c r="AW341" s="15" t="s">
        <v>30</v>
      </c>
      <c r="AX341" s="15" t="s">
        <v>81</v>
      </c>
      <c r="AY341" s="262" t="s">
        <v>152</v>
      </c>
    </row>
    <row r="342" s="2" customFormat="1" ht="24.15" customHeight="1">
      <c r="A342" s="39"/>
      <c r="B342" s="40"/>
      <c r="C342" s="217" t="s">
        <v>433</v>
      </c>
      <c r="D342" s="217" t="s">
        <v>153</v>
      </c>
      <c r="E342" s="218" t="s">
        <v>1728</v>
      </c>
      <c r="F342" s="219" t="s">
        <v>1729</v>
      </c>
      <c r="G342" s="220" t="s">
        <v>175</v>
      </c>
      <c r="H342" s="221">
        <v>518.55999999999995</v>
      </c>
      <c r="I342" s="222"/>
      <c r="J342" s="223">
        <f>ROUND(I342*H342,2)</f>
        <v>0</v>
      </c>
      <c r="K342" s="219" t="s">
        <v>160</v>
      </c>
      <c r="L342" s="45"/>
      <c r="M342" s="224" t="s">
        <v>1</v>
      </c>
      <c r="N342" s="225" t="s">
        <v>38</v>
      </c>
      <c r="O342" s="92"/>
      <c r="P342" s="226">
        <f>O342*H342</f>
        <v>0</v>
      </c>
      <c r="Q342" s="226">
        <v>0</v>
      </c>
      <c r="R342" s="226">
        <f>Q342*H342</f>
        <v>0</v>
      </c>
      <c r="S342" s="226">
        <v>0</v>
      </c>
      <c r="T342" s="227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8" t="s">
        <v>157</v>
      </c>
      <c r="AT342" s="228" t="s">
        <v>153</v>
      </c>
      <c r="AU342" s="228" t="s">
        <v>81</v>
      </c>
      <c r="AY342" s="18" t="s">
        <v>152</v>
      </c>
      <c r="BE342" s="229">
        <f>IF(N342="základní",J342,0)</f>
        <v>0</v>
      </c>
      <c r="BF342" s="229">
        <f>IF(N342="snížená",J342,0)</f>
        <v>0</v>
      </c>
      <c r="BG342" s="229">
        <f>IF(N342="zákl. přenesená",J342,0)</f>
        <v>0</v>
      </c>
      <c r="BH342" s="229">
        <f>IF(N342="sníž. přenesená",J342,0)</f>
        <v>0</v>
      </c>
      <c r="BI342" s="229">
        <f>IF(N342="nulová",J342,0)</f>
        <v>0</v>
      </c>
      <c r="BJ342" s="18" t="s">
        <v>81</v>
      </c>
      <c r="BK342" s="229">
        <f>ROUND(I342*H342,2)</f>
        <v>0</v>
      </c>
      <c r="BL342" s="18" t="s">
        <v>157</v>
      </c>
      <c r="BM342" s="228" t="s">
        <v>480</v>
      </c>
    </row>
    <row r="343" s="14" customFormat="1">
      <c r="A343" s="14"/>
      <c r="B343" s="241"/>
      <c r="C343" s="242"/>
      <c r="D343" s="232" t="s">
        <v>195</v>
      </c>
      <c r="E343" s="243" t="s">
        <v>1</v>
      </c>
      <c r="F343" s="244" t="s">
        <v>1730</v>
      </c>
      <c r="G343" s="242"/>
      <c r="H343" s="245">
        <v>193.36000000000001</v>
      </c>
      <c r="I343" s="246"/>
      <c r="J343" s="242"/>
      <c r="K343" s="242"/>
      <c r="L343" s="247"/>
      <c r="M343" s="248"/>
      <c r="N343" s="249"/>
      <c r="O343" s="249"/>
      <c r="P343" s="249"/>
      <c r="Q343" s="249"/>
      <c r="R343" s="249"/>
      <c r="S343" s="249"/>
      <c r="T343" s="25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1" t="s">
        <v>195</v>
      </c>
      <c r="AU343" s="251" t="s">
        <v>81</v>
      </c>
      <c r="AV343" s="14" t="s">
        <v>83</v>
      </c>
      <c r="AW343" s="14" t="s">
        <v>30</v>
      </c>
      <c r="AX343" s="14" t="s">
        <v>73</v>
      </c>
      <c r="AY343" s="251" t="s">
        <v>152</v>
      </c>
    </row>
    <row r="344" s="14" customFormat="1">
      <c r="A344" s="14"/>
      <c r="B344" s="241"/>
      <c r="C344" s="242"/>
      <c r="D344" s="232" t="s">
        <v>195</v>
      </c>
      <c r="E344" s="243" t="s">
        <v>1</v>
      </c>
      <c r="F344" s="244" t="s">
        <v>1731</v>
      </c>
      <c r="G344" s="242"/>
      <c r="H344" s="245">
        <v>325.19999999999999</v>
      </c>
      <c r="I344" s="246"/>
      <c r="J344" s="242"/>
      <c r="K344" s="242"/>
      <c r="L344" s="247"/>
      <c r="M344" s="248"/>
      <c r="N344" s="249"/>
      <c r="O344" s="249"/>
      <c r="P344" s="249"/>
      <c r="Q344" s="249"/>
      <c r="R344" s="249"/>
      <c r="S344" s="249"/>
      <c r="T344" s="25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1" t="s">
        <v>195</v>
      </c>
      <c r="AU344" s="251" t="s">
        <v>81</v>
      </c>
      <c r="AV344" s="14" t="s">
        <v>83</v>
      </c>
      <c r="AW344" s="14" t="s">
        <v>30</v>
      </c>
      <c r="AX344" s="14" t="s">
        <v>73</v>
      </c>
      <c r="AY344" s="251" t="s">
        <v>152</v>
      </c>
    </row>
    <row r="345" s="15" customFormat="1">
      <c r="A345" s="15"/>
      <c r="B345" s="252"/>
      <c r="C345" s="253"/>
      <c r="D345" s="232" t="s">
        <v>195</v>
      </c>
      <c r="E345" s="254" t="s">
        <v>1</v>
      </c>
      <c r="F345" s="255" t="s">
        <v>218</v>
      </c>
      <c r="G345" s="253"/>
      <c r="H345" s="256">
        <v>518.55999999999995</v>
      </c>
      <c r="I345" s="257"/>
      <c r="J345" s="253"/>
      <c r="K345" s="253"/>
      <c r="L345" s="258"/>
      <c r="M345" s="259"/>
      <c r="N345" s="260"/>
      <c r="O345" s="260"/>
      <c r="P345" s="260"/>
      <c r="Q345" s="260"/>
      <c r="R345" s="260"/>
      <c r="S345" s="260"/>
      <c r="T345" s="261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2" t="s">
        <v>195</v>
      </c>
      <c r="AU345" s="262" t="s">
        <v>81</v>
      </c>
      <c r="AV345" s="15" t="s">
        <v>157</v>
      </c>
      <c r="AW345" s="15" t="s">
        <v>30</v>
      </c>
      <c r="AX345" s="15" t="s">
        <v>81</v>
      </c>
      <c r="AY345" s="262" t="s">
        <v>152</v>
      </c>
    </row>
    <row r="346" s="2" customFormat="1" ht="14.4" customHeight="1">
      <c r="A346" s="39"/>
      <c r="B346" s="40"/>
      <c r="C346" s="217" t="s">
        <v>437</v>
      </c>
      <c r="D346" s="217" t="s">
        <v>153</v>
      </c>
      <c r="E346" s="218" t="s">
        <v>1732</v>
      </c>
      <c r="F346" s="219" t="s">
        <v>1733</v>
      </c>
      <c r="G346" s="220" t="s">
        <v>175</v>
      </c>
      <c r="H346" s="221">
        <v>23</v>
      </c>
      <c r="I346" s="222"/>
      <c r="J346" s="223">
        <f>ROUND(I346*H346,2)</f>
        <v>0</v>
      </c>
      <c r="K346" s="219" t="s">
        <v>1</v>
      </c>
      <c r="L346" s="45"/>
      <c r="M346" s="224" t="s">
        <v>1</v>
      </c>
      <c r="N346" s="225" t="s">
        <v>38</v>
      </c>
      <c r="O346" s="92"/>
      <c r="P346" s="226">
        <f>O346*H346</f>
        <v>0</v>
      </c>
      <c r="Q346" s="226">
        <v>0</v>
      </c>
      <c r="R346" s="226">
        <f>Q346*H346</f>
        <v>0</v>
      </c>
      <c r="S346" s="226">
        <v>0</v>
      </c>
      <c r="T346" s="227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8" t="s">
        <v>157</v>
      </c>
      <c r="AT346" s="228" t="s">
        <v>153</v>
      </c>
      <c r="AU346" s="228" t="s">
        <v>81</v>
      </c>
      <c r="AY346" s="18" t="s">
        <v>152</v>
      </c>
      <c r="BE346" s="229">
        <f>IF(N346="základní",J346,0)</f>
        <v>0</v>
      </c>
      <c r="BF346" s="229">
        <f>IF(N346="snížená",J346,0)</f>
        <v>0</v>
      </c>
      <c r="BG346" s="229">
        <f>IF(N346="zákl. přenesená",J346,0)</f>
        <v>0</v>
      </c>
      <c r="BH346" s="229">
        <f>IF(N346="sníž. přenesená",J346,0)</f>
        <v>0</v>
      </c>
      <c r="BI346" s="229">
        <f>IF(N346="nulová",J346,0)</f>
        <v>0</v>
      </c>
      <c r="BJ346" s="18" t="s">
        <v>81</v>
      </c>
      <c r="BK346" s="229">
        <f>ROUND(I346*H346,2)</f>
        <v>0</v>
      </c>
      <c r="BL346" s="18" t="s">
        <v>157</v>
      </c>
      <c r="BM346" s="228" t="s">
        <v>514</v>
      </c>
    </row>
    <row r="347" s="2" customFormat="1" ht="14.4" customHeight="1">
      <c r="A347" s="39"/>
      <c r="B347" s="40"/>
      <c r="C347" s="217" t="s">
        <v>441</v>
      </c>
      <c r="D347" s="217" t="s">
        <v>153</v>
      </c>
      <c r="E347" s="218" t="s">
        <v>1734</v>
      </c>
      <c r="F347" s="219" t="s">
        <v>1735</v>
      </c>
      <c r="G347" s="220" t="s">
        <v>181</v>
      </c>
      <c r="H347" s="221">
        <v>380.57999999999998</v>
      </c>
      <c r="I347" s="222"/>
      <c r="J347" s="223">
        <f>ROUND(I347*H347,2)</f>
        <v>0</v>
      </c>
      <c r="K347" s="219" t="s">
        <v>1</v>
      </c>
      <c r="L347" s="45"/>
      <c r="M347" s="224" t="s">
        <v>1</v>
      </c>
      <c r="N347" s="225" t="s">
        <v>38</v>
      </c>
      <c r="O347" s="92"/>
      <c r="P347" s="226">
        <f>O347*H347</f>
        <v>0</v>
      </c>
      <c r="Q347" s="226">
        <v>0</v>
      </c>
      <c r="R347" s="226">
        <f>Q347*H347</f>
        <v>0</v>
      </c>
      <c r="S347" s="226">
        <v>0</v>
      </c>
      <c r="T347" s="227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8" t="s">
        <v>157</v>
      </c>
      <c r="AT347" s="228" t="s">
        <v>153</v>
      </c>
      <c r="AU347" s="228" t="s">
        <v>81</v>
      </c>
      <c r="AY347" s="18" t="s">
        <v>152</v>
      </c>
      <c r="BE347" s="229">
        <f>IF(N347="základní",J347,0)</f>
        <v>0</v>
      </c>
      <c r="BF347" s="229">
        <f>IF(N347="snížená",J347,0)</f>
        <v>0</v>
      </c>
      <c r="BG347" s="229">
        <f>IF(N347="zákl. přenesená",J347,0)</f>
        <v>0</v>
      </c>
      <c r="BH347" s="229">
        <f>IF(N347="sníž. přenesená",J347,0)</f>
        <v>0</v>
      </c>
      <c r="BI347" s="229">
        <f>IF(N347="nulová",J347,0)</f>
        <v>0</v>
      </c>
      <c r="BJ347" s="18" t="s">
        <v>81</v>
      </c>
      <c r="BK347" s="229">
        <f>ROUND(I347*H347,2)</f>
        <v>0</v>
      </c>
      <c r="BL347" s="18" t="s">
        <v>157</v>
      </c>
      <c r="BM347" s="228" t="s">
        <v>522</v>
      </c>
    </row>
    <row r="348" s="2" customFormat="1" ht="24.15" customHeight="1">
      <c r="A348" s="39"/>
      <c r="B348" s="40"/>
      <c r="C348" s="217" t="s">
        <v>445</v>
      </c>
      <c r="D348" s="217" t="s">
        <v>153</v>
      </c>
      <c r="E348" s="218" t="s">
        <v>465</v>
      </c>
      <c r="F348" s="219" t="s">
        <v>1362</v>
      </c>
      <c r="G348" s="220" t="s">
        <v>826</v>
      </c>
      <c r="H348" s="221">
        <v>48.222000000000001</v>
      </c>
      <c r="I348" s="222"/>
      <c r="J348" s="223">
        <f>ROUND(I348*H348,2)</f>
        <v>0</v>
      </c>
      <c r="K348" s="219" t="s">
        <v>1</v>
      </c>
      <c r="L348" s="45"/>
      <c r="M348" s="224" t="s">
        <v>1</v>
      </c>
      <c r="N348" s="225" t="s">
        <v>38</v>
      </c>
      <c r="O348" s="92"/>
      <c r="P348" s="226">
        <f>O348*H348</f>
        <v>0</v>
      </c>
      <c r="Q348" s="226">
        <v>0</v>
      </c>
      <c r="R348" s="226">
        <f>Q348*H348</f>
        <v>0</v>
      </c>
      <c r="S348" s="226">
        <v>0</v>
      </c>
      <c r="T348" s="227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8" t="s">
        <v>157</v>
      </c>
      <c r="AT348" s="228" t="s">
        <v>153</v>
      </c>
      <c r="AU348" s="228" t="s">
        <v>81</v>
      </c>
      <c r="AY348" s="18" t="s">
        <v>152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18" t="s">
        <v>81</v>
      </c>
      <c r="BK348" s="229">
        <f>ROUND(I348*H348,2)</f>
        <v>0</v>
      </c>
      <c r="BL348" s="18" t="s">
        <v>157</v>
      </c>
      <c r="BM348" s="228" t="s">
        <v>531</v>
      </c>
    </row>
    <row r="349" s="2" customFormat="1" ht="24.15" customHeight="1">
      <c r="A349" s="39"/>
      <c r="B349" s="40"/>
      <c r="C349" s="217" t="s">
        <v>449</v>
      </c>
      <c r="D349" s="217" t="s">
        <v>153</v>
      </c>
      <c r="E349" s="218" t="s">
        <v>469</v>
      </c>
      <c r="F349" s="219" t="s">
        <v>1363</v>
      </c>
      <c r="G349" s="220" t="s">
        <v>826</v>
      </c>
      <c r="H349" s="221">
        <v>192.08799999999999</v>
      </c>
      <c r="I349" s="222"/>
      <c r="J349" s="223">
        <f>ROUND(I349*H349,2)</f>
        <v>0</v>
      </c>
      <c r="K349" s="219" t="s">
        <v>1</v>
      </c>
      <c r="L349" s="45"/>
      <c r="M349" s="224" t="s">
        <v>1</v>
      </c>
      <c r="N349" s="225" t="s">
        <v>38</v>
      </c>
      <c r="O349" s="92"/>
      <c r="P349" s="226">
        <f>O349*H349</f>
        <v>0</v>
      </c>
      <c r="Q349" s="226">
        <v>0</v>
      </c>
      <c r="R349" s="226">
        <f>Q349*H349</f>
        <v>0</v>
      </c>
      <c r="S349" s="226">
        <v>0</v>
      </c>
      <c r="T349" s="227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8" t="s">
        <v>157</v>
      </c>
      <c r="AT349" s="228" t="s">
        <v>153</v>
      </c>
      <c r="AU349" s="228" t="s">
        <v>81</v>
      </c>
      <c r="AY349" s="18" t="s">
        <v>152</v>
      </c>
      <c r="BE349" s="229">
        <f>IF(N349="základní",J349,0)</f>
        <v>0</v>
      </c>
      <c r="BF349" s="229">
        <f>IF(N349="snížená",J349,0)</f>
        <v>0</v>
      </c>
      <c r="BG349" s="229">
        <f>IF(N349="zákl. přenesená",J349,0)</f>
        <v>0</v>
      </c>
      <c r="BH349" s="229">
        <f>IF(N349="sníž. přenesená",J349,0)</f>
        <v>0</v>
      </c>
      <c r="BI349" s="229">
        <f>IF(N349="nulová",J349,0)</f>
        <v>0</v>
      </c>
      <c r="BJ349" s="18" t="s">
        <v>81</v>
      </c>
      <c r="BK349" s="229">
        <f>ROUND(I349*H349,2)</f>
        <v>0</v>
      </c>
      <c r="BL349" s="18" t="s">
        <v>157</v>
      </c>
      <c r="BM349" s="228" t="s">
        <v>309</v>
      </c>
    </row>
    <row r="350" s="14" customFormat="1">
      <c r="A350" s="14"/>
      <c r="B350" s="241"/>
      <c r="C350" s="242"/>
      <c r="D350" s="232" t="s">
        <v>195</v>
      </c>
      <c r="E350" s="243" t="s">
        <v>1</v>
      </c>
      <c r="F350" s="244" t="s">
        <v>1736</v>
      </c>
      <c r="G350" s="242"/>
      <c r="H350" s="245">
        <v>192.08799999999999</v>
      </c>
      <c r="I350" s="246"/>
      <c r="J350" s="242"/>
      <c r="K350" s="242"/>
      <c r="L350" s="247"/>
      <c r="M350" s="248"/>
      <c r="N350" s="249"/>
      <c r="O350" s="249"/>
      <c r="P350" s="249"/>
      <c r="Q350" s="249"/>
      <c r="R350" s="249"/>
      <c r="S350" s="249"/>
      <c r="T350" s="25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1" t="s">
        <v>195</v>
      </c>
      <c r="AU350" s="251" t="s">
        <v>81</v>
      </c>
      <c r="AV350" s="14" t="s">
        <v>83</v>
      </c>
      <c r="AW350" s="14" t="s">
        <v>30</v>
      </c>
      <c r="AX350" s="14" t="s">
        <v>73</v>
      </c>
      <c r="AY350" s="251" t="s">
        <v>152</v>
      </c>
    </row>
    <row r="351" s="15" customFormat="1">
      <c r="A351" s="15"/>
      <c r="B351" s="252"/>
      <c r="C351" s="253"/>
      <c r="D351" s="232" t="s">
        <v>195</v>
      </c>
      <c r="E351" s="254" t="s">
        <v>1</v>
      </c>
      <c r="F351" s="255" t="s">
        <v>218</v>
      </c>
      <c r="G351" s="253"/>
      <c r="H351" s="256">
        <v>192.08799999999999</v>
      </c>
      <c r="I351" s="257"/>
      <c r="J351" s="253"/>
      <c r="K351" s="253"/>
      <c r="L351" s="258"/>
      <c r="M351" s="259"/>
      <c r="N351" s="260"/>
      <c r="O351" s="260"/>
      <c r="P351" s="260"/>
      <c r="Q351" s="260"/>
      <c r="R351" s="260"/>
      <c r="S351" s="260"/>
      <c r="T351" s="261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2" t="s">
        <v>195</v>
      </c>
      <c r="AU351" s="262" t="s">
        <v>81</v>
      </c>
      <c r="AV351" s="15" t="s">
        <v>157</v>
      </c>
      <c r="AW351" s="15" t="s">
        <v>30</v>
      </c>
      <c r="AX351" s="15" t="s">
        <v>81</v>
      </c>
      <c r="AY351" s="262" t="s">
        <v>152</v>
      </c>
    </row>
    <row r="352" s="2" customFormat="1" ht="14.4" customHeight="1">
      <c r="A352" s="39"/>
      <c r="B352" s="40"/>
      <c r="C352" s="217" t="s">
        <v>453</v>
      </c>
      <c r="D352" s="217" t="s">
        <v>153</v>
      </c>
      <c r="E352" s="218" t="s">
        <v>473</v>
      </c>
      <c r="F352" s="219" t="s">
        <v>1365</v>
      </c>
      <c r="G352" s="220" t="s">
        <v>826</v>
      </c>
      <c r="H352" s="221">
        <v>48.222000000000001</v>
      </c>
      <c r="I352" s="222"/>
      <c r="J352" s="223">
        <f>ROUND(I352*H352,2)</f>
        <v>0</v>
      </c>
      <c r="K352" s="219" t="s">
        <v>160</v>
      </c>
      <c r="L352" s="45"/>
      <c r="M352" s="224" t="s">
        <v>1</v>
      </c>
      <c r="N352" s="225" t="s">
        <v>38</v>
      </c>
      <c r="O352" s="92"/>
      <c r="P352" s="226">
        <f>O352*H352</f>
        <v>0</v>
      </c>
      <c r="Q352" s="226">
        <v>0</v>
      </c>
      <c r="R352" s="226">
        <f>Q352*H352</f>
        <v>0</v>
      </c>
      <c r="S352" s="226">
        <v>0</v>
      </c>
      <c r="T352" s="227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8" t="s">
        <v>157</v>
      </c>
      <c r="AT352" s="228" t="s">
        <v>153</v>
      </c>
      <c r="AU352" s="228" t="s">
        <v>81</v>
      </c>
      <c r="AY352" s="18" t="s">
        <v>152</v>
      </c>
      <c r="BE352" s="229">
        <f>IF(N352="základní",J352,0)</f>
        <v>0</v>
      </c>
      <c r="BF352" s="229">
        <f>IF(N352="snížená",J352,0)</f>
        <v>0</v>
      </c>
      <c r="BG352" s="229">
        <f>IF(N352="zákl. přenesená",J352,0)</f>
        <v>0</v>
      </c>
      <c r="BH352" s="229">
        <f>IF(N352="sníž. přenesená",J352,0)</f>
        <v>0</v>
      </c>
      <c r="BI352" s="229">
        <f>IF(N352="nulová",J352,0)</f>
        <v>0</v>
      </c>
      <c r="BJ352" s="18" t="s">
        <v>81</v>
      </c>
      <c r="BK352" s="229">
        <f>ROUND(I352*H352,2)</f>
        <v>0</v>
      </c>
      <c r="BL352" s="18" t="s">
        <v>157</v>
      </c>
      <c r="BM352" s="228" t="s">
        <v>551</v>
      </c>
    </row>
    <row r="353" s="2" customFormat="1" ht="24.15" customHeight="1">
      <c r="A353" s="39"/>
      <c r="B353" s="40"/>
      <c r="C353" s="217" t="s">
        <v>298</v>
      </c>
      <c r="D353" s="217" t="s">
        <v>153</v>
      </c>
      <c r="E353" s="218" t="s">
        <v>477</v>
      </c>
      <c r="F353" s="219" t="s">
        <v>1737</v>
      </c>
      <c r="G353" s="220" t="s">
        <v>171</v>
      </c>
      <c r="H353" s="221">
        <v>48.222000000000001</v>
      </c>
      <c r="I353" s="222"/>
      <c r="J353" s="223">
        <f>ROUND(I353*H353,2)</f>
        <v>0</v>
      </c>
      <c r="K353" s="219" t="s">
        <v>1</v>
      </c>
      <c r="L353" s="45"/>
      <c r="M353" s="224" t="s">
        <v>1</v>
      </c>
      <c r="N353" s="225" t="s">
        <v>38</v>
      </c>
      <c r="O353" s="92"/>
      <c r="P353" s="226">
        <f>O353*H353</f>
        <v>0</v>
      </c>
      <c r="Q353" s="226">
        <v>0</v>
      </c>
      <c r="R353" s="226">
        <f>Q353*H353</f>
        <v>0</v>
      </c>
      <c r="S353" s="226">
        <v>0</v>
      </c>
      <c r="T353" s="227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8" t="s">
        <v>157</v>
      </c>
      <c r="AT353" s="228" t="s">
        <v>153</v>
      </c>
      <c r="AU353" s="228" t="s">
        <v>81</v>
      </c>
      <c r="AY353" s="18" t="s">
        <v>152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8" t="s">
        <v>81</v>
      </c>
      <c r="BK353" s="229">
        <f>ROUND(I353*H353,2)</f>
        <v>0</v>
      </c>
      <c r="BL353" s="18" t="s">
        <v>157</v>
      </c>
      <c r="BM353" s="228" t="s">
        <v>560</v>
      </c>
    </row>
    <row r="354" s="2" customFormat="1" ht="14.4" customHeight="1">
      <c r="A354" s="39"/>
      <c r="B354" s="40"/>
      <c r="C354" s="217" t="s">
        <v>460</v>
      </c>
      <c r="D354" s="217" t="s">
        <v>153</v>
      </c>
      <c r="E354" s="218" t="s">
        <v>481</v>
      </c>
      <c r="F354" s="219" t="s">
        <v>482</v>
      </c>
      <c r="G354" s="220" t="s">
        <v>483</v>
      </c>
      <c r="H354" s="221">
        <v>1</v>
      </c>
      <c r="I354" s="222"/>
      <c r="J354" s="223">
        <f>ROUND(I354*H354,2)</f>
        <v>0</v>
      </c>
      <c r="K354" s="219" t="s">
        <v>1</v>
      </c>
      <c r="L354" s="45"/>
      <c r="M354" s="224" t="s">
        <v>1</v>
      </c>
      <c r="N354" s="225" t="s">
        <v>38</v>
      </c>
      <c r="O354" s="92"/>
      <c r="P354" s="226">
        <f>O354*H354</f>
        <v>0</v>
      </c>
      <c r="Q354" s="226">
        <v>0</v>
      </c>
      <c r="R354" s="226">
        <f>Q354*H354</f>
        <v>0</v>
      </c>
      <c r="S354" s="226">
        <v>0</v>
      </c>
      <c r="T354" s="227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8" t="s">
        <v>157</v>
      </c>
      <c r="AT354" s="228" t="s">
        <v>153</v>
      </c>
      <c r="AU354" s="228" t="s">
        <v>81</v>
      </c>
      <c r="AY354" s="18" t="s">
        <v>152</v>
      </c>
      <c r="BE354" s="229">
        <f>IF(N354="základní",J354,0)</f>
        <v>0</v>
      </c>
      <c r="BF354" s="229">
        <f>IF(N354="snížená",J354,0)</f>
        <v>0</v>
      </c>
      <c r="BG354" s="229">
        <f>IF(N354="zákl. přenesená",J354,0)</f>
        <v>0</v>
      </c>
      <c r="BH354" s="229">
        <f>IF(N354="sníž. přenesená",J354,0)</f>
        <v>0</v>
      </c>
      <c r="BI354" s="229">
        <f>IF(N354="nulová",J354,0)</f>
        <v>0</v>
      </c>
      <c r="BJ354" s="18" t="s">
        <v>81</v>
      </c>
      <c r="BK354" s="229">
        <f>ROUND(I354*H354,2)</f>
        <v>0</v>
      </c>
      <c r="BL354" s="18" t="s">
        <v>157</v>
      </c>
      <c r="BM354" s="228" t="s">
        <v>568</v>
      </c>
    </row>
    <row r="355" s="2" customFormat="1" ht="24.15" customHeight="1">
      <c r="A355" s="39"/>
      <c r="B355" s="40"/>
      <c r="C355" s="217" t="s">
        <v>464</v>
      </c>
      <c r="D355" s="217" t="s">
        <v>153</v>
      </c>
      <c r="E355" s="218" t="s">
        <v>1738</v>
      </c>
      <c r="F355" s="219" t="s">
        <v>1739</v>
      </c>
      <c r="G355" s="220" t="s">
        <v>175</v>
      </c>
      <c r="H355" s="221">
        <v>642.35699999999997</v>
      </c>
      <c r="I355" s="222"/>
      <c r="J355" s="223">
        <f>ROUND(I355*H355,2)</f>
        <v>0</v>
      </c>
      <c r="K355" s="219" t="s">
        <v>1</v>
      </c>
      <c r="L355" s="45"/>
      <c r="M355" s="224" t="s">
        <v>1</v>
      </c>
      <c r="N355" s="225" t="s">
        <v>38</v>
      </c>
      <c r="O355" s="92"/>
      <c r="P355" s="226">
        <f>O355*H355</f>
        <v>0</v>
      </c>
      <c r="Q355" s="226">
        <v>0</v>
      </c>
      <c r="R355" s="226">
        <f>Q355*H355</f>
        <v>0</v>
      </c>
      <c r="S355" s="226">
        <v>0</v>
      </c>
      <c r="T355" s="227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8" t="s">
        <v>157</v>
      </c>
      <c r="AT355" s="228" t="s">
        <v>153</v>
      </c>
      <c r="AU355" s="228" t="s">
        <v>81</v>
      </c>
      <c r="AY355" s="18" t="s">
        <v>152</v>
      </c>
      <c r="BE355" s="229">
        <f>IF(N355="základní",J355,0)</f>
        <v>0</v>
      </c>
      <c r="BF355" s="229">
        <f>IF(N355="snížená",J355,0)</f>
        <v>0</v>
      </c>
      <c r="BG355" s="229">
        <f>IF(N355="zákl. přenesená",J355,0)</f>
        <v>0</v>
      </c>
      <c r="BH355" s="229">
        <f>IF(N355="sníž. přenesená",J355,0)</f>
        <v>0</v>
      </c>
      <c r="BI355" s="229">
        <f>IF(N355="nulová",J355,0)</f>
        <v>0</v>
      </c>
      <c r="BJ355" s="18" t="s">
        <v>81</v>
      </c>
      <c r="BK355" s="229">
        <f>ROUND(I355*H355,2)</f>
        <v>0</v>
      </c>
      <c r="BL355" s="18" t="s">
        <v>157</v>
      </c>
      <c r="BM355" s="228" t="s">
        <v>577</v>
      </c>
    </row>
    <row r="356" s="14" customFormat="1">
      <c r="A356" s="14"/>
      <c r="B356" s="241"/>
      <c r="C356" s="242"/>
      <c r="D356" s="232" t="s">
        <v>195</v>
      </c>
      <c r="E356" s="243" t="s">
        <v>1</v>
      </c>
      <c r="F356" s="244" t="s">
        <v>1740</v>
      </c>
      <c r="G356" s="242"/>
      <c r="H356" s="245">
        <v>642.35699999999997</v>
      </c>
      <c r="I356" s="246"/>
      <c r="J356" s="242"/>
      <c r="K356" s="242"/>
      <c r="L356" s="247"/>
      <c r="M356" s="248"/>
      <c r="N356" s="249"/>
      <c r="O356" s="249"/>
      <c r="P356" s="249"/>
      <c r="Q356" s="249"/>
      <c r="R356" s="249"/>
      <c r="S356" s="249"/>
      <c r="T356" s="25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1" t="s">
        <v>195</v>
      </c>
      <c r="AU356" s="251" t="s">
        <v>81</v>
      </c>
      <c r="AV356" s="14" t="s">
        <v>83</v>
      </c>
      <c r="AW356" s="14" t="s">
        <v>30</v>
      </c>
      <c r="AX356" s="14" t="s">
        <v>73</v>
      </c>
      <c r="AY356" s="251" t="s">
        <v>152</v>
      </c>
    </row>
    <row r="357" s="15" customFormat="1">
      <c r="A357" s="15"/>
      <c r="B357" s="252"/>
      <c r="C357" s="253"/>
      <c r="D357" s="232" t="s">
        <v>195</v>
      </c>
      <c r="E357" s="254" t="s">
        <v>1</v>
      </c>
      <c r="F357" s="255" t="s">
        <v>218</v>
      </c>
      <c r="G357" s="253"/>
      <c r="H357" s="256">
        <v>642.35699999999997</v>
      </c>
      <c r="I357" s="257"/>
      <c r="J357" s="253"/>
      <c r="K357" s="253"/>
      <c r="L357" s="258"/>
      <c r="M357" s="259"/>
      <c r="N357" s="260"/>
      <c r="O357" s="260"/>
      <c r="P357" s="260"/>
      <c r="Q357" s="260"/>
      <c r="R357" s="260"/>
      <c r="S357" s="260"/>
      <c r="T357" s="261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2" t="s">
        <v>195</v>
      </c>
      <c r="AU357" s="262" t="s">
        <v>81</v>
      </c>
      <c r="AV357" s="15" t="s">
        <v>157</v>
      </c>
      <c r="AW357" s="15" t="s">
        <v>30</v>
      </c>
      <c r="AX357" s="15" t="s">
        <v>81</v>
      </c>
      <c r="AY357" s="262" t="s">
        <v>152</v>
      </c>
    </row>
    <row r="358" s="2" customFormat="1" ht="14.4" customHeight="1">
      <c r="A358" s="39"/>
      <c r="B358" s="40"/>
      <c r="C358" s="217" t="s">
        <v>468</v>
      </c>
      <c r="D358" s="217" t="s">
        <v>153</v>
      </c>
      <c r="E358" s="218" t="s">
        <v>1741</v>
      </c>
      <c r="F358" s="219" t="s">
        <v>1742</v>
      </c>
      <c r="G358" s="220" t="s">
        <v>175</v>
      </c>
      <c r="H358" s="221">
        <v>642.35699999999997</v>
      </c>
      <c r="I358" s="222"/>
      <c r="J358" s="223">
        <f>ROUND(I358*H358,2)</f>
        <v>0</v>
      </c>
      <c r="K358" s="219" t="s">
        <v>1</v>
      </c>
      <c r="L358" s="45"/>
      <c r="M358" s="224" t="s">
        <v>1</v>
      </c>
      <c r="N358" s="225" t="s">
        <v>38</v>
      </c>
      <c r="O358" s="92"/>
      <c r="P358" s="226">
        <f>O358*H358</f>
        <v>0</v>
      </c>
      <c r="Q358" s="226">
        <v>0</v>
      </c>
      <c r="R358" s="226">
        <f>Q358*H358</f>
        <v>0</v>
      </c>
      <c r="S358" s="226">
        <v>0</v>
      </c>
      <c r="T358" s="227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8" t="s">
        <v>157</v>
      </c>
      <c r="AT358" s="228" t="s">
        <v>153</v>
      </c>
      <c r="AU358" s="228" t="s">
        <v>81</v>
      </c>
      <c r="AY358" s="18" t="s">
        <v>152</v>
      </c>
      <c r="BE358" s="229">
        <f>IF(N358="základní",J358,0)</f>
        <v>0</v>
      </c>
      <c r="BF358" s="229">
        <f>IF(N358="snížená",J358,0)</f>
        <v>0</v>
      </c>
      <c r="BG358" s="229">
        <f>IF(N358="zákl. přenesená",J358,0)</f>
        <v>0</v>
      </c>
      <c r="BH358" s="229">
        <f>IF(N358="sníž. přenesená",J358,0)</f>
        <v>0</v>
      </c>
      <c r="BI358" s="229">
        <f>IF(N358="nulová",J358,0)</f>
        <v>0</v>
      </c>
      <c r="BJ358" s="18" t="s">
        <v>81</v>
      </c>
      <c r="BK358" s="229">
        <f>ROUND(I358*H358,2)</f>
        <v>0</v>
      </c>
      <c r="BL358" s="18" t="s">
        <v>157</v>
      </c>
      <c r="BM358" s="228" t="s">
        <v>1743</v>
      </c>
    </row>
    <row r="359" s="14" customFormat="1">
      <c r="A359" s="14"/>
      <c r="B359" s="241"/>
      <c r="C359" s="242"/>
      <c r="D359" s="232" t="s">
        <v>195</v>
      </c>
      <c r="E359" s="243" t="s">
        <v>1</v>
      </c>
      <c r="F359" s="244" t="s">
        <v>1740</v>
      </c>
      <c r="G359" s="242"/>
      <c r="H359" s="245">
        <v>642.35699999999997</v>
      </c>
      <c r="I359" s="246"/>
      <c r="J359" s="242"/>
      <c r="K359" s="242"/>
      <c r="L359" s="247"/>
      <c r="M359" s="248"/>
      <c r="N359" s="249"/>
      <c r="O359" s="249"/>
      <c r="P359" s="249"/>
      <c r="Q359" s="249"/>
      <c r="R359" s="249"/>
      <c r="S359" s="249"/>
      <c r="T359" s="25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1" t="s">
        <v>195</v>
      </c>
      <c r="AU359" s="251" t="s">
        <v>81</v>
      </c>
      <c r="AV359" s="14" t="s">
        <v>83</v>
      </c>
      <c r="AW359" s="14" t="s">
        <v>30</v>
      </c>
      <c r="AX359" s="14" t="s">
        <v>73</v>
      </c>
      <c r="AY359" s="251" t="s">
        <v>152</v>
      </c>
    </row>
    <row r="360" s="15" customFormat="1">
      <c r="A360" s="15"/>
      <c r="B360" s="252"/>
      <c r="C360" s="253"/>
      <c r="D360" s="232" t="s">
        <v>195</v>
      </c>
      <c r="E360" s="254" t="s">
        <v>1</v>
      </c>
      <c r="F360" s="255" t="s">
        <v>218</v>
      </c>
      <c r="G360" s="253"/>
      <c r="H360" s="256">
        <v>642.35699999999997</v>
      </c>
      <c r="I360" s="257"/>
      <c r="J360" s="253"/>
      <c r="K360" s="253"/>
      <c r="L360" s="258"/>
      <c r="M360" s="259"/>
      <c r="N360" s="260"/>
      <c r="O360" s="260"/>
      <c r="P360" s="260"/>
      <c r="Q360" s="260"/>
      <c r="R360" s="260"/>
      <c r="S360" s="260"/>
      <c r="T360" s="261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2" t="s">
        <v>195</v>
      </c>
      <c r="AU360" s="262" t="s">
        <v>81</v>
      </c>
      <c r="AV360" s="15" t="s">
        <v>157</v>
      </c>
      <c r="AW360" s="15" t="s">
        <v>30</v>
      </c>
      <c r="AX360" s="15" t="s">
        <v>81</v>
      </c>
      <c r="AY360" s="262" t="s">
        <v>152</v>
      </c>
    </row>
    <row r="361" s="2" customFormat="1" ht="24.15" customHeight="1">
      <c r="A361" s="39"/>
      <c r="B361" s="40"/>
      <c r="C361" s="217" t="s">
        <v>472</v>
      </c>
      <c r="D361" s="217" t="s">
        <v>153</v>
      </c>
      <c r="E361" s="218" t="s">
        <v>1744</v>
      </c>
      <c r="F361" s="219" t="s">
        <v>1745</v>
      </c>
      <c r="G361" s="220" t="s">
        <v>175</v>
      </c>
      <c r="H361" s="221">
        <v>642.35699999999997</v>
      </c>
      <c r="I361" s="222"/>
      <c r="J361" s="223">
        <f>ROUND(I361*H361,2)</f>
        <v>0</v>
      </c>
      <c r="K361" s="219" t="s">
        <v>160</v>
      </c>
      <c r="L361" s="45"/>
      <c r="M361" s="224" t="s">
        <v>1</v>
      </c>
      <c r="N361" s="225" t="s">
        <v>38</v>
      </c>
      <c r="O361" s="92"/>
      <c r="P361" s="226">
        <f>O361*H361</f>
        <v>0</v>
      </c>
      <c r="Q361" s="226">
        <v>0</v>
      </c>
      <c r="R361" s="226">
        <f>Q361*H361</f>
        <v>0</v>
      </c>
      <c r="S361" s="226">
        <v>0.00012999999999999999</v>
      </c>
      <c r="T361" s="227">
        <f>S361*H361</f>
        <v>0.083506409999999989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8" t="s">
        <v>176</v>
      </c>
      <c r="AT361" s="228" t="s">
        <v>153</v>
      </c>
      <c r="AU361" s="228" t="s">
        <v>81</v>
      </c>
      <c r="AY361" s="18" t="s">
        <v>152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18" t="s">
        <v>81</v>
      </c>
      <c r="BK361" s="229">
        <f>ROUND(I361*H361,2)</f>
        <v>0</v>
      </c>
      <c r="BL361" s="18" t="s">
        <v>176</v>
      </c>
      <c r="BM361" s="228" t="s">
        <v>1746</v>
      </c>
    </row>
    <row r="362" s="12" customFormat="1" ht="22.8" customHeight="1">
      <c r="A362" s="12"/>
      <c r="B362" s="203"/>
      <c r="C362" s="204"/>
      <c r="D362" s="205" t="s">
        <v>72</v>
      </c>
      <c r="E362" s="264" t="s">
        <v>821</v>
      </c>
      <c r="F362" s="264" t="s">
        <v>822</v>
      </c>
      <c r="G362" s="204"/>
      <c r="H362" s="204"/>
      <c r="I362" s="207"/>
      <c r="J362" s="265">
        <f>BK362</f>
        <v>0</v>
      </c>
      <c r="K362" s="204"/>
      <c r="L362" s="209"/>
      <c r="M362" s="210"/>
      <c r="N362" s="211"/>
      <c r="O362" s="211"/>
      <c r="P362" s="212">
        <f>P363</f>
        <v>0</v>
      </c>
      <c r="Q362" s="211"/>
      <c r="R362" s="212">
        <f>R363</f>
        <v>0</v>
      </c>
      <c r="S362" s="211"/>
      <c r="T362" s="213">
        <f>T363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4" t="s">
        <v>81</v>
      </c>
      <c r="AT362" s="215" t="s">
        <v>72</v>
      </c>
      <c r="AU362" s="215" t="s">
        <v>81</v>
      </c>
      <c r="AY362" s="214" t="s">
        <v>152</v>
      </c>
      <c r="BK362" s="216">
        <f>BK363</f>
        <v>0</v>
      </c>
    </row>
    <row r="363" s="2" customFormat="1" ht="14.4" customHeight="1">
      <c r="A363" s="39"/>
      <c r="B363" s="40"/>
      <c r="C363" s="217" t="s">
        <v>476</v>
      </c>
      <c r="D363" s="217" t="s">
        <v>153</v>
      </c>
      <c r="E363" s="218" t="s">
        <v>824</v>
      </c>
      <c r="F363" s="219" t="s">
        <v>825</v>
      </c>
      <c r="G363" s="220" t="s">
        <v>826</v>
      </c>
      <c r="H363" s="221">
        <v>273.30000000000001</v>
      </c>
      <c r="I363" s="222"/>
      <c r="J363" s="223">
        <f>ROUND(I363*H363,2)</f>
        <v>0</v>
      </c>
      <c r="K363" s="219" t="s">
        <v>160</v>
      </c>
      <c r="L363" s="45"/>
      <c r="M363" s="224" t="s">
        <v>1</v>
      </c>
      <c r="N363" s="225" t="s">
        <v>38</v>
      </c>
      <c r="O363" s="92"/>
      <c r="P363" s="226">
        <f>O363*H363</f>
        <v>0</v>
      </c>
      <c r="Q363" s="226">
        <v>0</v>
      </c>
      <c r="R363" s="226">
        <f>Q363*H363</f>
        <v>0</v>
      </c>
      <c r="S363" s="226">
        <v>0</v>
      </c>
      <c r="T363" s="227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8" t="s">
        <v>157</v>
      </c>
      <c r="AT363" s="228" t="s">
        <v>153</v>
      </c>
      <c r="AU363" s="228" t="s">
        <v>83</v>
      </c>
      <c r="AY363" s="18" t="s">
        <v>152</v>
      </c>
      <c r="BE363" s="229">
        <f>IF(N363="základní",J363,0)</f>
        <v>0</v>
      </c>
      <c r="BF363" s="229">
        <f>IF(N363="snížená",J363,0)</f>
        <v>0</v>
      </c>
      <c r="BG363" s="229">
        <f>IF(N363="zákl. přenesená",J363,0)</f>
        <v>0</v>
      </c>
      <c r="BH363" s="229">
        <f>IF(N363="sníž. přenesená",J363,0)</f>
        <v>0</v>
      </c>
      <c r="BI363" s="229">
        <f>IF(N363="nulová",J363,0)</f>
        <v>0</v>
      </c>
      <c r="BJ363" s="18" t="s">
        <v>81</v>
      </c>
      <c r="BK363" s="229">
        <f>ROUND(I363*H363,2)</f>
        <v>0</v>
      </c>
      <c r="BL363" s="18" t="s">
        <v>157</v>
      </c>
      <c r="BM363" s="228" t="s">
        <v>1747</v>
      </c>
    </row>
    <row r="364" s="12" customFormat="1" ht="25.92" customHeight="1">
      <c r="A364" s="12"/>
      <c r="B364" s="203"/>
      <c r="C364" s="204"/>
      <c r="D364" s="205" t="s">
        <v>72</v>
      </c>
      <c r="E364" s="206" t="s">
        <v>205</v>
      </c>
      <c r="F364" s="206" t="s">
        <v>1748</v>
      </c>
      <c r="G364" s="204"/>
      <c r="H364" s="204"/>
      <c r="I364" s="207"/>
      <c r="J364" s="208">
        <f>BK364</f>
        <v>0</v>
      </c>
      <c r="K364" s="204"/>
      <c r="L364" s="209"/>
      <c r="M364" s="210"/>
      <c r="N364" s="211"/>
      <c r="O364" s="211"/>
      <c r="P364" s="212">
        <f>SUM(P365:P374)</f>
        <v>0</v>
      </c>
      <c r="Q364" s="211"/>
      <c r="R364" s="212">
        <f>SUM(R365:R374)</f>
        <v>1.3557211200000001</v>
      </c>
      <c r="S364" s="211"/>
      <c r="T364" s="213">
        <f>SUM(T365:T374)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14" t="s">
        <v>81</v>
      </c>
      <c r="AT364" s="215" t="s">
        <v>72</v>
      </c>
      <c r="AU364" s="215" t="s">
        <v>73</v>
      </c>
      <c r="AY364" s="214" t="s">
        <v>152</v>
      </c>
      <c r="BK364" s="216">
        <f>SUM(BK365:BK374)</f>
        <v>0</v>
      </c>
    </row>
    <row r="365" s="2" customFormat="1" ht="49.05" customHeight="1">
      <c r="A365" s="39"/>
      <c r="B365" s="40"/>
      <c r="C365" s="217" t="s">
        <v>480</v>
      </c>
      <c r="D365" s="217" t="s">
        <v>153</v>
      </c>
      <c r="E365" s="218" t="s">
        <v>1749</v>
      </c>
      <c r="F365" s="219" t="s">
        <v>1750</v>
      </c>
      <c r="G365" s="220" t="s">
        <v>175</v>
      </c>
      <c r="H365" s="221">
        <v>22</v>
      </c>
      <c r="I365" s="222"/>
      <c r="J365" s="223">
        <f>ROUND(I365*H365,2)</f>
        <v>0</v>
      </c>
      <c r="K365" s="219" t="s">
        <v>1</v>
      </c>
      <c r="L365" s="45"/>
      <c r="M365" s="224" t="s">
        <v>1</v>
      </c>
      <c r="N365" s="225" t="s">
        <v>38</v>
      </c>
      <c r="O365" s="92"/>
      <c r="P365" s="226">
        <f>O365*H365</f>
        <v>0</v>
      </c>
      <c r="Q365" s="226">
        <v>0</v>
      </c>
      <c r="R365" s="226">
        <f>Q365*H365</f>
        <v>0</v>
      </c>
      <c r="S365" s="226">
        <v>0</v>
      </c>
      <c r="T365" s="227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8" t="s">
        <v>157</v>
      </c>
      <c r="AT365" s="228" t="s">
        <v>153</v>
      </c>
      <c r="AU365" s="228" t="s">
        <v>81</v>
      </c>
      <c r="AY365" s="18" t="s">
        <v>152</v>
      </c>
      <c r="BE365" s="229">
        <f>IF(N365="základní",J365,0)</f>
        <v>0</v>
      </c>
      <c r="BF365" s="229">
        <f>IF(N365="snížená",J365,0)</f>
        <v>0</v>
      </c>
      <c r="BG365" s="229">
        <f>IF(N365="zákl. přenesená",J365,0)</f>
        <v>0</v>
      </c>
      <c r="BH365" s="229">
        <f>IF(N365="sníž. přenesená",J365,0)</f>
        <v>0</v>
      </c>
      <c r="BI365" s="229">
        <f>IF(N365="nulová",J365,0)</f>
        <v>0</v>
      </c>
      <c r="BJ365" s="18" t="s">
        <v>81</v>
      </c>
      <c r="BK365" s="229">
        <f>ROUND(I365*H365,2)</f>
        <v>0</v>
      </c>
      <c r="BL365" s="18" t="s">
        <v>157</v>
      </c>
      <c r="BM365" s="228" t="s">
        <v>597</v>
      </c>
    </row>
    <row r="366" s="2" customFormat="1" ht="49.05" customHeight="1">
      <c r="A366" s="39"/>
      <c r="B366" s="40"/>
      <c r="C366" s="217" t="s">
        <v>487</v>
      </c>
      <c r="D366" s="217" t="s">
        <v>153</v>
      </c>
      <c r="E366" s="218" t="s">
        <v>1751</v>
      </c>
      <c r="F366" s="219" t="s">
        <v>1752</v>
      </c>
      <c r="G366" s="220" t="s">
        <v>175</v>
      </c>
      <c r="H366" s="221">
        <v>44</v>
      </c>
      <c r="I366" s="222"/>
      <c r="J366" s="223">
        <f>ROUND(I366*H366,2)</f>
        <v>0</v>
      </c>
      <c r="K366" s="219" t="s">
        <v>1</v>
      </c>
      <c r="L366" s="45"/>
      <c r="M366" s="224" t="s">
        <v>1</v>
      </c>
      <c r="N366" s="225" t="s">
        <v>38</v>
      </c>
      <c r="O366" s="92"/>
      <c r="P366" s="226">
        <f>O366*H366</f>
        <v>0</v>
      </c>
      <c r="Q366" s="226">
        <v>0</v>
      </c>
      <c r="R366" s="226">
        <f>Q366*H366</f>
        <v>0</v>
      </c>
      <c r="S366" s="226">
        <v>0</v>
      </c>
      <c r="T366" s="227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8" t="s">
        <v>157</v>
      </c>
      <c r="AT366" s="228" t="s">
        <v>153</v>
      </c>
      <c r="AU366" s="228" t="s">
        <v>81</v>
      </c>
      <c r="AY366" s="18" t="s">
        <v>152</v>
      </c>
      <c r="BE366" s="229">
        <f>IF(N366="základní",J366,0)</f>
        <v>0</v>
      </c>
      <c r="BF366" s="229">
        <f>IF(N366="snížená",J366,0)</f>
        <v>0</v>
      </c>
      <c r="BG366" s="229">
        <f>IF(N366="zákl. přenesená",J366,0)</f>
        <v>0</v>
      </c>
      <c r="BH366" s="229">
        <f>IF(N366="sníž. přenesená",J366,0)</f>
        <v>0</v>
      </c>
      <c r="BI366" s="229">
        <f>IF(N366="nulová",J366,0)</f>
        <v>0</v>
      </c>
      <c r="BJ366" s="18" t="s">
        <v>81</v>
      </c>
      <c r="BK366" s="229">
        <f>ROUND(I366*H366,2)</f>
        <v>0</v>
      </c>
      <c r="BL366" s="18" t="s">
        <v>157</v>
      </c>
      <c r="BM366" s="228" t="s">
        <v>613</v>
      </c>
    </row>
    <row r="367" s="14" customFormat="1">
      <c r="A367" s="14"/>
      <c r="B367" s="241"/>
      <c r="C367" s="242"/>
      <c r="D367" s="232" t="s">
        <v>195</v>
      </c>
      <c r="E367" s="243" t="s">
        <v>1</v>
      </c>
      <c r="F367" s="244" t="s">
        <v>1753</v>
      </c>
      <c r="G367" s="242"/>
      <c r="H367" s="245">
        <v>44</v>
      </c>
      <c r="I367" s="246"/>
      <c r="J367" s="242"/>
      <c r="K367" s="242"/>
      <c r="L367" s="247"/>
      <c r="M367" s="248"/>
      <c r="N367" s="249"/>
      <c r="O367" s="249"/>
      <c r="P367" s="249"/>
      <c r="Q367" s="249"/>
      <c r="R367" s="249"/>
      <c r="S367" s="249"/>
      <c r="T367" s="25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1" t="s">
        <v>195</v>
      </c>
      <c r="AU367" s="251" t="s">
        <v>81</v>
      </c>
      <c r="AV367" s="14" t="s">
        <v>83</v>
      </c>
      <c r="AW367" s="14" t="s">
        <v>30</v>
      </c>
      <c r="AX367" s="14" t="s">
        <v>73</v>
      </c>
      <c r="AY367" s="251" t="s">
        <v>152</v>
      </c>
    </row>
    <row r="368" s="15" customFormat="1">
      <c r="A368" s="15"/>
      <c r="B368" s="252"/>
      <c r="C368" s="253"/>
      <c r="D368" s="232" t="s">
        <v>195</v>
      </c>
      <c r="E368" s="254" t="s">
        <v>1</v>
      </c>
      <c r="F368" s="255" t="s">
        <v>218</v>
      </c>
      <c r="G368" s="253"/>
      <c r="H368" s="256">
        <v>44</v>
      </c>
      <c r="I368" s="257"/>
      <c r="J368" s="253"/>
      <c r="K368" s="253"/>
      <c r="L368" s="258"/>
      <c r="M368" s="259"/>
      <c r="N368" s="260"/>
      <c r="O368" s="260"/>
      <c r="P368" s="260"/>
      <c r="Q368" s="260"/>
      <c r="R368" s="260"/>
      <c r="S368" s="260"/>
      <c r="T368" s="261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2" t="s">
        <v>195</v>
      </c>
      <c r="AU368" s="262" t="s">
        <v>81</v>
      </c>
      <c r="AV368" s="15" t="s">
        <v>157</v>
      </c>
      <c r="AW368" s="15" t="s">
        <v>30</v>
      </c>
      <c r="AX368" s="15" t="s">
        <v>81</v>
      </c>
      <c r="AY368" s="262" t="s">
        <v>152</v>
      </c>
    </row>
    <row r="369" s="2" customFormat="1" ht="24.15" customHeight="1">
      <c r="A369" s="39"/>
      <c r="B369" s="40"/>
      <c r="C369" s="217" t="s">
        <v>498</v>
      </c>
      <c r="D369" s="217" t="s">
        <v>153</v>
      </c>
      <c r="E369" s="218" t="s">
        <v>1754</v>
      </c>
      <c r="F369" s="219" t="s">
        <v>1755</v>
      </c>
      <c r="G369" s="220" t="s">
        <v>175</v>
      </c>
      <c r="H369" s="221">
        <v>642.52200000000005</v>
      </c>
      <c r="I369" s="222"/>
      <c r="J369" s="223">
        <f>ROUND(I369*H369,2)</f>
        <v>0</v>
      </c>
      <c r="K369" s="219" t="s">
        <v>160</v>
      </c>
      <c r="L369" s="45"/>
      <c r="M369" s="224" t="s">
        <v>1</v>
      </c>
      <c r="N369" s="225" t="s">
        <v>38</v>
      </c>
      <c r="O369" s="92"/>
      <c r="P369" s="226">
        <f>O369*H369</f>
        <v>0</v>
      </c>
      <c r="Q369" s="226">
        <v>0.00096000000000000002</v>
      </c>
      <c r="R369" s="226">
        <f>Q369*H369</f>
        <v>0.61682112000000011</v>
      </c>
      <c r="S369" s="226">
        <v>0</v>
      </c>
      <c r="T369" s="227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8" t="s">
        <v>176</v>
      </c>
      <c r="AT369" s="228" t="s">
        <v>153</v>
      </c>
      <c r="AU369" s="228" t="s">
        <v>81</v>
      </c>
      <c r="AY369" s="18" t="s">
        <v>152</v>
      </c>
      <c r="BE369" s="229">
        <f>IF(N369="základní",J369,0)</f>
        <v>0</v>
      </c>
      <c r="BF369" s="229">
        <f>IF(N369="snížená",J369,0)</f>
        <v>0</v>
      </c>
      <c r="BG369" s="229">
        <f>IF(N369="zákl. přenesená",J369,0)</f>
        <v>0</v>
      </c>
      <c r="BH369" s="229">
        <f>IF(N369="sníž. přenesená",J369,0)</f>
        <v>0</v>
      </c>
      <c r="BI369" s="229">
        <f>IF(N369="nulová",J369,0)</f>
        <v>0</v>
      </c>
      <c r="BJ369" s="18" t="s">
        <v>81</v>
      </c>
      <c r="BK369" s="229">
        <f>ROUND(I369*H369,2)</f>
        <v>0</v>
      </c>
      <c r="BL369" s="18" t="s">
        <v>176</v>
      </c>
      <c r="BM369" s="228" t="s">
        <v>1756</v>
      </c>
    </row>
    <row r="370" s="2" customFormat="1" ht="49.05" customHeight="1">
      <c r="A370" s="39"/>
      <c r="B370" s="40"/>
      <c r="C370" s="282" t="s">
        <v>504</v>
      </c>
      <c r="D370" s="282" t="s">
        <v>202</v>
      </c>
      <c r="E370" s="283" t="s">
        <v>1757</v>
      </c>
      <c r="F370" s="284" t="s">
        <v>1758</v>
      </c>
      <c r="G370" s="285" t="s">
        <v>175</v>
      </c>
      <c r="H370" s="286">
        <v>738.89999999999998</v>
      </c>
      <c r="I370" s="287"/>
      <c r="J370" s="288">
        <f>ROUND(I370*H370,2)</f>
        <v>0</v>
      </c>
      <c r="K370" s="284" t="s">
        <v>160</v>
      </c>
      <c r="L370" s="289"/>
      <c r="M370" s="290" t="s">
        <v>1</v>
      </c>
      <c r="N370" s="291" t="s">
        <v>38</v>
      </c>
      <c r="O370" s="92"/>
      <c r="P370" s="226">
        <f>O370*H370</f>
        <v>0</v>
      </c>
      <c r="Q370" s="226">
        <v>0.001</v>
      </c>
      <c r="R370" s="226">
        <f>Q370*H370</f>
        <v>0.7389</v>
      </c>
      <c r="S370" s="226">
        <v>0</v>
      </c>
      <c r="T370" s="227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8" t="s">
        <v>318</v>
      </c>
      <c r="AT370" s="228" t="s">
        <v>202</v>
      </c>
      <c r="AU370" s="228" t="s">
        <v>81</v>
      </c>
      <c r="AY370" s="18" t="s">
        <v>152</v>
      </c>
      <c r="BE370" s="229">
        <f>IF(N370="základní",J370,0)</f>
        <v>0</v>
      </c>
      <c r="BF370" s="229">
        <f>IF(N370="snížená",J370,0)</f>
        <v>0</v>
      </c>
      <c r="BG370" s="229">
        <f>IF(N370="zákl. přenesená",J370,0)</f>
        <v>0</v>
      </c>
      <c r="BH370" s="229">
        <f>IF(N370="sníž. přenesená",J370,0)</f>
        <v>0</v>
      </c>
      <c r="BI370" s="229">
        <f>IF(N370="nulová",J370,0)</f>
        <v>0</v>
      </c>
      <c r="BJ370" s="18" t="s">
        <v>81</v>
      </c>
      <c r="BK370" s="229">
        <f>ROUND(I370*H370,2)</f>
        <v>0</v>
      </c>
      <c r="BL370" s="18" t="s">
        <v>176</v>
      </c>
      <c r="BM370" s="228" t="s">
        <v>1759</v>
      </c>
    </row>
    <row r="371" s="14" customFormat="1">
      <c r="A371" s="14"/>
      <c r="B371" s="241"/>
      <c r="C371" s="242"/>
      <c r="D371" s="232" t="s">
        <v>195</v>
      </c>
      <c r="E371" s="242"/>
      <c r="F371" s="244" t="s">
        <v>1760</v>
      </c>
      <c r="G371" s="242"/>
      <c r="H371" s="245">
        <v>738.89999999999998</v>
      </c>
      <c r="I371" s="246"/>
      <c r="J371" s="242"/>
      <c r="K371" s="242"/>
      <c r="L371" s="247"/>
      <c r="M371" s="248"/>
      <c r="N371" s="249"/>
      <c r="O371" s="249"/>
      <c r="P371" s="249"/>
      <c r="Q371" s="249"/>
      <c r="R371" s="249"/>
      <c r="S371" s="249"/>
      <c r="T371" s="25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1" t="s">
        <v>195</v>
      </c>
      <c r="AU371" s="251" t="s">
        <v>81</v>
      </c>
      <c r="AV371" s="14" t="s">
        <v>83</v>
      </c>
      <c r="AW371" s="14" t="s">
        <v>4</v>
      </c>
      <c r="AX371" s="14" t="s">
        <v>81</v>
      </c>
      <c r="AY371" s="251" t="s">
        <v>152</v>
      </c>
    </row>
    <row r="372" s="2" customFormat="1" ht="24.15" customHeight="1">
      <c r="A372" s="39"/>
      <c r="B372" s="40"/>
      <c r="C372" s="217" t="s">
        <v>514</v>
      </c>
      <c r="D372" s="217" t="s">
        <v>153</v>
      </c>
      <c r="E372" s="218" t="s">
        <v>1761</v>
      </c>
      <c r="F372" s="219" t="s">
        <v>1762</v>
      </c>
      <c r="G372" s="220" t="s">
        <v>175</v>
      </c>
      <c r="H372" s="221">
        <v>642.52200000000005</v>
      </c>
      <c r="I372" s="222"/>
      <c r="J372" s="223">
        <f>ROUND(I372*H372,2)</f>
        <v>0</v>
      </c>
      <c r="K372" s="219" t="s">
        <v>1</v>
      </c>
      <c r="L372" s="45"/>
      <c r="M372" s="224" t="s">
        <v>1</v>
      </c>
      <c r="N372" s="225" t="s">
        <v>38</v>
      </c>
      <c r="O372" s="92"/>
      <c r="P372" s="226">
        <f>O372*H372</f>
        <v>0</v>
      </c>
      <c r="Q372" s="226">
        <v>0</v>
      </c>
      <c r="R372" s="226">
        <f>Q372*H372</f>
        <v>0</v>
      </c>
      <c r="S372" s="226">
        <v>0</v>
      </c>
      <c r="T372" s="227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8" t="s">
        <v>176</v>
      </c>
      <c r="AT372" s="228" t="s">
        <v>153</v>
      </c>
      <c r="AU372" s="228" t="s">
        <v>81</v>
      </c>
      <c r="AY372" s="18" t="s">
        <v>152</v>
      </c>
      <c r="BE372" s="229">
        <f>IF(N372="základní",J372,0)</f>
        <v>0</v>
      </c>
      <c r="BF372" s="229">
        <f>IF(N372="snížená",J372,0)</f>
        <v>0</v>
      </c>
      <c r="BG372" s="229">
        <f>IF(N372="zákl. přenesená",J372,0)</f>
        <v>0</v>
      </c>
      <c r="BH372" s="229">
        <f>IF(N372="sníž. přenesená",J372,0)</f>
        <v>0</v>
      </c>
      <c r="BI372" s="229">
        <f>IF(N372="nulová",J372,0)</f>
        <v>0</v>
      </c>
      <c r="BJ372" s="18" t="s">
        <v>81</v>
      </c>
      <c r="BK372" s="229">
        <f>ROUND(I372*H372,2)</f>
        <v>0</v>
      </c>
      <c r="BL372" s="18" t="s">
        <v>176</v>
      </c>
      <c r="BM372" s="228" t="s">
        <v>1763</v>
      </c>
    </row>
    <row r="373" s="2" customFormat="1" ht="24.15" customHeight="1">
      <c r="A373" s="39"/>
      <c r="B373" s="40"/>
      <c r="C373" s="217" t="s">
        <v>518</v>
      </c>
      <c r="D373" s="217" t="s">
        <v>153</v>
      </c>
      <c r="E373" s="218" t="s">
        <v>1764</v>
      </c>
      <c r="F373" s="219" t="s">
        <v>1765</v>
      </c>
      <c r="G373" s="220" t="s">
        <v>175</v>
      </c>
      <c r="H373" s="221">
        <v>517.33399999999995</v>
      </c>
      <c r="I373" s="222"/>
      <c r="J373" s="223">
        <f>ROUND(I373*H373,2)</f>
        <v>0</v>
      </c>
      <c r="K373" s="219" t="s">
        <v>1</v>
      </c>
      <c r="L373" s="45"/>
      <c r="M373" s="224" t="s">
        <v>1</v>
      </c>
      <c r="N373" s="225" t="s">
        <v>38</v>
      </c>
      <c r="O373" s="92"/>
      <c r="P373" s="226">
        <f>O373*H373</f>
        <v>0</v>
      </c>
      <c r="Q373" s="226">
        <v>0</v>
      </c>
      <c r="R373" s="226">
        <f>Q373*H373</f>
        <v>0</v>
      </c>
      <c r="S373" s="226">
        <v>0</v>
      </c>
      <c r="T373" s="227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8" t="s">
        <v>157</v>
      </c>
      <c r="AT373" s="228" t="s">
        <v>153</v>
      </c>
      <c r="AU373" s="228" t="s">
        <v>81</v>
      </c>
      <c r="AY373" s="18" t="s">
        <v>152</v>
      </c>
      <c r="BE373" s="229">
        <f>IF(N373="základní",J373,0)</f>
        <v>0</v>
      </c>
      <c r="BF373" s="229">
        <f>IF(N373="snížená",J373,0)</f>
        <v>0</v>
      </c>
      <c r="BG373" s="229">
        <f>IF(N373="zákl. přenesená",J373,0)</f>
        <v>0</v>
      </c>
      <c r="BH373" s="229">
        <f>IF(N373="sníž. přenesená",J373,0)</f>
        <v>0</v>
      </c>
      <c r="BI373" s="229">
        <f>IF(N373="nulová",J373,0)</f>
        <v>0</v>
      </c>
      <c r="BJ373" s="18" t="s">
        <v>81</v>
      </c>
      <c r="BK373" s="229">
        <f>ROUND(I373*H373,2)</f>
        <v>0</v>
      </c>
      <c r="BL373" s="18" t="s">
        <v>157</v>
      </c>
      <c r="BM373" s="228" t="s">
        <v>194</v>
      </c>
    </row>
    <row r="374" s="2" customFormat="1" ht="24.15" customHeight="1">
      <c r="A374" s="39"/>
      <c r="B374" s="40"/>
      <c r="C374" s="217" t="s">
        <v>522</v>
      </c>
      <c r="D374" s="217" t="s">
        <v>153</v>
      </c>
      <c r="E374" s="218" t="s">
        <v>1766</v>
      </c>
      <c r="F374" s="219" t="s">
        <v>1767</v>
      </c>
      <c r="G374" s="220" t="s">
        <v>539</v>
      </c>
      <c r="H374" s="263"/>
      <c r="I374" s="222"/>
      <c r="J374" s="223">
        <f>ROUND(I374*H374,2)</f>
        <v>0</v>
      </c>
      <c r="K374" s="219" t="s">
        <v>160</v>
      </c>
      <c r="L374" s="45"/>
      <c r="M374" s="224" t="s">
        <v>1</v>
      </c>
      <c r="N374" s="225" t="s">
        <v>38</v>
      </c>
      <c r="O374" s="92"/>
      <c r="P374" s="226">
        <f>O374*H374</f>
        <v>0</v>
      </c>
      <c r="Q374" s="226">
        <v>0</v>
      </c>
      <c r="R374" s="226">
        <f>Q374*H374</f>
        <v>0</v>
      </c>
      <c r="S374" s="226">
        <v>0</v>
      </c>
      <c r="T374" s="227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8" t="s">
        <v>157</v>
      </c>
      <c r="AT374" s="228" t="s">
        <v>153</v>
      </c>
      <c r="AU374" s="228" t="s">
        <v>81</v>
      </c>
      <c r="AY374" s="18" t="s">
        <v>152</v>
      </c>
      <c r="BE374" s="229">
        <f>IF(N374="základní",J374,0)</f>
        <v>0</v>
      </c>
      <c r="BF374" s="229">
        <f>IF(N374="snížená",J374,0)</f>
        <v>0</v>
      </c>
      <c r="BG374" s="229">
        <f>IF(N374="zákl. přenesená",J374,0)</f>
        <v>0</v>
      </c>
      <c r="BH374" s="229">
        <f>IF(N374="sníž. přenesená",J374,0)</f>
        <v>0</v>
      </c>
      <c r="BI374" s="229">
        <f>IF(N374="nulová",J374,0)</f>
        <v>0</v>
      </c>
      <c r="BJ374" s="18" t="s">
        <v>81</v>
      </c>
      <c r="BK374" s="229">
        <f>ROUND(I374*H374,2)</f>
        <v>0</v>
      </c>
      <c r="BL374" s="18" t="s">
        <v>157</v>
      </c>
      <c r="BM374" s="228" t="s">
        <v>628</v>
      </c>
    </row>
    <row r="375" s="12" customFormat="1" ht="25.92" customHeight="1">
      <c r="A375" s="12"/>
      <c r="B375" s="203"/>
      <c r="C375" s="204"/>
      <c r="D375" s="205" t="s">
        <v>72</v>
      </c>
      <c r="E375" s="206" t="s">
        <v>239</v>
      </c>
      <c r="F375" s="206" t="s">
        <v>1768</v>
      </c>
      <c r="G375" s="204"/>
      <c r="H375" s="204"/>
      <c r="I375" s="207"/>
      <c r="J375" s="208">
        <f>BK375</f>
        <v>0</v>
      </c>
      <c r="K375" s="204"/>
      <c r="L375" s="209"/>
      <c r="M375" s="210"/>
      <c r="N375" s="211"/>
      <c r="O375" s="211"/>
      <c r="P375" s="212">
        <f>SUM(P376:P388)</f>
        <v>0</v>
      </c>
      <c r="Q375" s="211"/>
      <c r="R375" s="212">
        <f>SUM(R376:R388)</f>
        <v>0</v>
      </c>
      <c r="S375" s="211"/>
      <c r="T375" s="213">
        <f>SUM(T376:T388)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14" t="s">
        <v>81</v>
      </c>
      <c r="AT375" s="215" t="s">
        <v>72</v>
      </c>
      <c r="AU375" s="215" t="s">
        <v>73</v>
      </c>
      <c r="AY375" s="214" t="s">
        <v>152</v>
      </c>
      <c r="BK375" s="216">
        <f>SUM(BK376:BK388)</f>
        <v>0</v>
      </c>
    </row>
    <row r="376" s="2" customFormat="1" ht="37.8" customHeight="1">
      <c r="A376" s="39"/>
      <c r="B376" s="40"/>
      <c r="C376" s="217" t="s">
        <v>527</v>
      </c>
      <c r="D376" s="217" t="s">
        <v>153</v>
      </c>
      <c r="E376" s="218" t="s">
        <v>1769</v>
      </c>
      <c r="F376" s="219" t="s">
        <v>1770</v>
      </c>
      <c r="G376" s="220" t="s">
        <v>175</v>
      </c>
      <c r="H376" s="221">
        <v>22</v>
      </c>
      <c r="I376" s="222"/>
      <c r="J376" s="223">
        <f>ROUND(I376*H376,2)</f>
        <v>0</v>
      </c>
      <c r="K376" s="219" t="s">
        <v>1</v>
      </c>
      <c r="L376" s="45"/>
      <c r="M376" s="224" t="s">
        <v>1</v>
      </c>
      <c r="N376" s="225" t="s">
        <v>38</v>
      </c>
      <c r="O376" s="92"/>
      <c r="P376" s="226">
        <f>O376*H376</f>
        <v>0</v>
      </c>
      <c r="Q376" s="226">
        <v>0</v>
      </c>
      <c r="R376" s="226">
        <f>Q376*H376</f>
        <v>0</v>
      </c>
      <c r="S376" s="226">
        <v>0</v>
      </c>
      <c r="T376" s="227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8" t="s">
        <v>157</v>
      </c>
      <c r="AT376" s="228" t="s">
        <v>153</v>
      </c>
      <c r="AU376" s="228" t="s">
        <v>81</v>
      </c>
      <c r="AY376" s="18" t="s">
        <v>152</v>
      </c>
      <c r="BE376" s="229">
        <f>IF(N376="základní",J376,0)</f>
        <v>0</v>
      </c>
      <c r="BF376" s="229">
        <f>IF(N376="snížená",J376,0)</f>
        <v>0</v>
      </c>
      <c r="BG376" s="229">
        <f>IF(N376="zákl. přenesená",J376,0)</f>
        <v>0</v>
      </c>
      <c r="BH376" s="229">
        <f>IF(N376="sníž. přenesená",J376,0)</f>
        <v>0</v>
      </c>
      <c r="BI376" s="229">
        <f>IF(N376="nulová",J376,0)</f>
        <v>0</v>
      </c>
      <c r="BJ376" s="18" t="s">
        <v>81</v>
      </c>
      <c r="BK376" s="229">
        <f>ROUND(I376*H376,2)</f>
        <v>0</v>
      </c>
      <c r="BL376" s="18" t="s">
        <v>157</v>
      </c>
      <c r="BM376" s="228" t="s">
        <v>638</v>
      </c>
    </row>
    <row r="377" s="2" customFormat="1" ht="37.8" customHeight="1">
      <c r="A377" s="39"/>
      <c r="B377" s="40"/>
      <c r="C377" s="217" t="s">
        <v>531</v>
      </c>
      <c r="D377" s="217" t="s">
        <v>153</v>
      </c>
      <c r="E377" s="218" t="s">
        <v>1771</v>
      </c>
      <c r="F377" s="219" t="s">
        <v>1772</v>
      </c>
      <c r="G377" s="220" t="s">
        <v>175</v>
      </c>
      <c r="H377" s="221">
        <v>22</v>
      </c>
      <c r="I377" s="222"/>
      <c r="J377" s="223">
        <f>ROUND(I377*H377,2)</f>
        <v>0</v>
      </c>
      <c r="K377" s="219" t="s">
        <v>1</v>
      </c>
      <c r="L377" s="45"/>
      <c r="M377" s="224" t="s">
        <v>1</v>
      </c>
      <c r="N377" s="225" t="s">
        <v>38</v>
      </c>
      <c r="O377" s="92"/>
      <c r="P377" s="226">
        <f>O377*H377</f>
        <v>0</v>
      </c>
      <c r="Q377" s="226">
        <v>0</v>
      </c>
      <c r="R377" s="226">
        <f>Q377*H377</f>
        <v>0</v>
      </c>
      <c r="S377" s="226">
        <v>0</v>
      </c>
      <c r="T377" s="227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8" t="s">
        <v>157</v>
      </c>
      <c r="AT377" s="228" t="s">
        <v>153</v>
      </c>
      <c r="AU377" s="228" t="s">
        <v>81</v>
      </c>
      <c r="AY377" s="18" t="s">
        <v>152</v>
      </c>
      <c r="BE377" s="229">
        <f>IF(N377="základní",J377,0)</f>
        <v>0</v>
      </c>
      <c r="BF377" s="229">
        <f>IF(N377="snížená",J377,0)</f>
        <v>0</v>
      </c>
      <c r="BG377" s="229">
        <f>IF(N377="zákl. přenesená",J377,0)</f>
        <v>0</v>
      </c>
      <c r="BH377" s="229">
        <f>IF(N377="sníž. přenesená",J377,0)</f>
        <v>0</v>
      </c>
      <c r="BI377" s="229">
        <f>IF(N377="nulová",J377,0)</f>
        <v>0</v>
      </c>
      <c r="BJ377" s="18" t="s">
        <v>81</v>
      </c>
      <c r="BK377" s="229">
        <f>ROUND(I377*H377,2)</f>
        <v>0</v>
      </c>
      <c r="BL377" s="18" t="s">
        <v>157</v>
      </c>
      <c r="BM377" s="228" t="s">
        <v>648</v>
      </c>
    </row>
    <row r="378" s="2" customFormat="1" ht="49.05" customHeight="1">
      <c r="A378" s="39"/>
      <c r="B378" s="40"/>
      <c r="C378" s="217" t="s">
        <v>536</v>
      </c>
      <c r="D378" s="217" t="s">
        <v>153</v>
      </c>
      <c r="E378" s="218" t="s">
        <v>1773</v>
      </c>
      <c r="F378" s="219" t="s">
        <v>1774</v>
      </c>
      <c r="G378" s="220" t="s">
        <v>175</v>
      </c>
      <c r="H378" s="221">
        <v>518.55999999999995</v>
      </c>
      <c r="I378" s="222"/>
      <c r="J378" s="223">
        <f>ROUND(I378*H378,2)</f>
        <v>0</v>
      </c>
      <c r="K378" s="219" t="s">
        <v>1</v>
      </c>
      <c r="L378" s="45"/>
      <c r="M378" s="224" t="s">
        <v>1</v>
      </c>
      <c r="N378" s="225" t="s">
        <v>38</v>
      </c>
      <c r="O378" s="92"/>
      <c r="P378" s="226">
        <f>O378*H378</f>
        <v>0</v>
      </c>
      <c r="Q378" s="226">
        <v>0</v>
      </c>
      <c r="R378" s="226">
        <f>Q378*H378</f>
        <v>0</v>
      </c>
      <c r="S378" s="226">
        <v>0</v>
      </c>
      <c r="T378" s="227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8" t="s">
        <v>157</v>
      </c>
      <c r="AT378" s="228" t="s">
        <v>153</v>
      </c>
      <c r="AU378" s="228" t="s">
        <v>81</v>
      </c>
      <c r="AY378" s="18" t="s">
        <v>152</v>
      </c>
      <c r="BE378" s="229">
        <f>IF(N378="základní",J378,0)</f>
        <v>0</v>
      </c>
      <c r="BF378" s="229">
        <f>IF(N378="snížená",J378,0)</f>
        <v>0</v>
      </c>
      <c r="BG378" s="229">
        <f>IF(N378="zákl. přenesená",J378,0)</f>
        <v>0</v>
      </c>
      <c r="BH378" s="229">
        <f>IF(N378="sníž. přenesená",J378,0)</f>
        <v>0</v>
      </c>
      <c r="BI378" s="229">
        <f>IF(N378="nulová",J378,0)</f>
        <v>0</v>
      </c>
      <c r="BJ378" s="18" t="s">
        <v>81</v>
      </c>
      <c r="BK378" s="229">
        <f>ROUND(I378*H378,2)</f>
        <v>0</v>
      </c>
      <c r="BL378" s="18" t="s">
        <v>157</v>
      </c>
      <c r="BM378" s="228" t="s">
        <v>658</v>
      </c>
    </row>
    <row r="379" s="14" customFormat="1">
      <c r="A379" s="14"/>
      <c r="B379" s="241"/>
      <c r="C379" s="242"/>
      <c r="D379" s="232" t="s">
        <v>195</v>
      </c>
      <c r="E379" s="243" t="s">
        <v>1</v>
      </c>
      <c r="F379" s="244" t="s">
        <v>1730</v>
      </c>
      <c r="G379" s="242"/>
      <c r="H379" s="245">
        <v>193.36000000000001</v>
      </c>
      <c r="I379" s="246"/>
      <c r="J379" s="242"/>
      <c r="K379" s="242"/>
      <c r="L379" s="247"/>
      <c r="M379" s="248"/>
      <c r="N379" s="249"/>
      <c r="O379" s="249"/>
      <c r="P379" s="249"/>
      <c r="Q379" s="249"/>
      <c r="R379" s="249"/>
      <c r="S379" s="249"/>
      <c r="T379" s="250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1" t="s">
        <v>195</v>
      </c>
      <c r="AU379" s="251" t="s">
        <v>81</v>
      </c>
      <c r="AV379" s="14" t="s">
        <v>83</v>
      </c>
      <c r="AW379" s="14" t="s">
        <v>30</v>
      </c>
      <c r="AX379" s="14" t="s">
        <v>73</v>
      </c>
      <c r="AY379" s="251" t="s">
        <v>152</v>
      </c>
    </row>
    <row r="380" s="14" customFormat="1">
      <c r="A380" s="14"/>
      <c r="B380" s="241"/>
      <c r="C380" s="242"/>
      <c r="D380" s="232" t="s">
        <v>195</v>
      </c>
      <c r="E380" s="243" t="s">
        <v>1</v>
      </c>
      <c r="F380" s="244" t="s">
        <v>1775</v>
      </c>
      <c r="G380" s="242"/>
      <c r="H380" s="245">
        <v>325.19999999999999</v>
      </c>
      <c r="I380" s="246"/>
      <c r="J380" s="242"/>
      <c r="K380" s="242"/>
      <c r="L380" s="247"/>
      <c r="M380" s="248"/>
      <c r="N380" s="249"/>
      <c r="O380" s="249"/>
      <c r="P380" s="249"/>
      <c r="Q380" s="249"/>
      <c r="R380" s="249"/>
      <c r="S380" s="249"/>
      <c r="T380" s="25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1" t="s">
        <v>195</v>
      </c>
      <c r="AU380" s="251" t="s">
        <v>81</v>
      </c>
      <c r="AV380" s="14" t="s">
        <v>83</v>
      </c>
      <c r="AW380" s="14" t="s">
        <v>30</v>
      </c>
      <c r="AX380" s="14" t="s">
        <v>73</v>
      </c>
      <c r="AY380" s="251" t="s">
        <v>152</v>
      </c>
    </row>
    <row r="381" s="15" customFormat="1">
      <c r="A381" s="15"/>
      <c r="B381" s="252"/>
      <c r="C381" s="253"/>
      <c r="D381" s="232" t="s">
        <v>195</v>
      </c>
      <c r="E381" s="254" t="s">
        <v>1</v>
      </c>
      <c r="F381" s="255" t="s">
        <v>218</v>
      </c>
      <c r="G381" s="253"/>
      <c r="H381" s="256">
        <v>518.55999999999995</v>
      </c>
      <c r="I381" s="257"/>
      <c r="J381" s="253"/>
      <c r="K381" s="253"/>
      <c r="L381" s="258"/>
      <c r="M381" s="259"/>
      <c r="N381" s="260"/>
      <c r="O381" s="260"/>
      <c r="P381" s="260"/>
      <c r="Q381" s="260"/>
      <c r="R381" s="260"/>
      <c r="S381" s="260"/>
      <c r="T381" s="261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2" t="s">
        <v>195</v>
      </c>
      <c r="AU381" s="262" t="s">
        <v>81</v>
      </c>
      <c r="AV381" s="15" t="s">
        <v>157</v>
      </c>
      <c r="AW381" s="15" t="s">
        <v>30</v>
      </c>
      <c r="AX381" s="15" t="s">
        <v>81</v>
      </c>
      <c r="AY381" s="262" t="s">
        <v>152</v>
      </c>
    </row>
    <row r="382" s="2" customFormat="1" ht="37.8" customHeight="1">
      <c r="A382" s="39"/>
      <c r="B382" s="40"/>
      <c r="C382" s="217" t="s">
        <v>309</v>
      </c>
      <c r="D382" s="217" t="s">
        <v>153</v>
      </c>
      <c r="E382" s="218" t="s">
        <v>1776</v>
      </c>
      <c r="F382" s="219" t="s">
        <v>1777</v>
      </c>
      <c r="G382" s="220" t="s">
        <v>175</v>
      </c>
      <c r="H382" s="221">
        <v>193.36000000000001</v>
      </c>
      <c r="I382" s="222"/>
      <c r="J382" s="223">
        <f>ROUND(I382*H382,2)</f>
        <v>0</v>
      </c>
      <c r="K382" s="219" t="s">
        <v>1</v>
      </c>
      <c r="L382" s="45"/>
      <c r="M382" s="224" t="s">
        <v>1</v>
      </c>
      <c r="N382" s="225" t="s">
        <v>38</v>
      </c>
      <c r="O382" s="92"/>
      <c r="P382" s="226">
        <f>O382*H382</f>
        <v>0</v>
      </c>
      <c r="Q382" s="226">
        <v>0</v>
      </c>
      <c r="R382" s="226">
        <f>Q382*H382</f>
        <v>0</v>
      </c>
      <c r="S382" s="226">
        <v>0</v>
      </c>
      <c r="T382" s="227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8" t="s">
        <v>157</v>
      </c>
      <c r="AT382" s="228" t="s">
        <v>153</v>
      </c>
      <c r="AU382" s="228" t="s">
        <v>81</v>
      </c>
      <c r="AY382" s="18" t="s">
        <v>152</v>
      </c>
      <c r="BE382" s="229">
        <f>IF(N382="základní",J382,0)</f>
        <v>0</v>
      </c>
      <c r="BF382" s="229">
        <f>IF(N382="snížená",J382,0)</f>
        <v>0</v>
      </c>
      <c r="BG382" s="229">
        <f>IF(N382="zákl. přenesená",J382,0)</f>
        <v>0</v>
      </c>
      <c r="BH382" s="229">
        <f>IF(N382="sníž. přenesená",J382,0)</f>
        <v>0</v>
      </c>
      <c r="BI382" s="229">
        <f>IF(N382="nulová",J382,0)</f>
        <v>0</v>
      </c>
      <c r="BJ382" s="18" t="s">
        <v>81</v>
      </c>
      <c r="BK382" s="229">
        <f>ROUND(I382*H382,2)</f>
        <v>0</v>
      </c>
      <c r="BL382" s="18" t="s">
        <v>157</v>
      </c>
      <c r="BM382" s="228" t="s">
        <v>668</v>
      </c>
    </row>
    <row r="383" s="14" customFormat="1">
      <c r="A383" s="14"/>
      <c r="B383" s="241"/>
      <c r="C383" s="242"/>
      <c r="D383" s="232" t="s">
        <v>195</v>
      </c>
      <c r="E383" s="243" t="s">
        <v>1</v>
      </c>
      <c r="F383" s="244" t="s">
        <v>1730</v>
      </c>
      <c r="G383" s="242"/>
      <c r="H383" s="245">
        <v>193.36000000000001</v>
      </c>
      <c r="I383" s="246"/>
      <c r="J383" s="242"/>
      <c r="K383" s="242"/>
      <c r="L383" s="247"/>
      <c r="M383" s="248"/>
      <c r="N383" s="249"/>
      <c r="O383" s="249"/>
      <c r="P383" s="249"/>
      <c r="Q383" s="249"/>
      <c r="R383" s="249"/>
      <c r="S383" s="249"/>
      <c r="T383" s="25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1" t="s">
        <v>195</v>
      </c>
      <c r="AU383" s="251" t="s">
        <v>81</v>
      </c>
      <c r="AV383" s="14" t="s">
        <v>83</v>
      </c>
      <c r="AW383" s="14" t="s">
        <v>30</v>
      </c>
      <c r="AX383" s="14" t="s">
        <v>73</v>
      </c>
      <c r="AY383" s="251" t="s">
        <v>152</v>
      </c>
    </row>
    <row r="384" s="15" customFormat="1">
      <c r="A384" s="15"/>
      <c r="B384" s="252"/>
      <c r="C384" s="253"/>
      <c r="D384" s="232" t="s">
        <v>195</v>
      </c>
      <c r="E384" s="254" t="s">
        <v>1</v>
      </c>
      <c r="F384" s="255" t="s">
        <v>218</v>
      </c>
      <c r="G384" s="253"/>
      <c r="H384" s="256">
        <v>193.36000000000001</v>
      </c>
      <c r="I384" s="257"/>
      <c r="J384" s="253"/>
      <c r="K384" s="253"/>
      <c r="L384" s="258"/>
      <c r="M384" s="259"/>
      <c r="N384" s="260"/>
      <c r="O384" s="260"/>
      <c r="P384" s="260"/>
      <c r="Q384" s="260"/>
      <c r="R384" s="260"/>
      <c r="S384" s="260"/>
      <c r="T384" s="261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2" t="s">
        <v>195</v>
      </c>
      <c r="AU384" s="262" t="s">
        <v>81</v>
      </c>
      <c r="AV384" s="15" t="s">
        <v>157</v>
      </c>
      <c r="AW384" s="15" t="s">
        <v>30</v>
      </c>
      <c r="AX384" s="15" t="s">
        <v>81</v>
      </c>
      <c r="AY384" s="262" t="s">
        <v>152</v>
      </c>
    </row>
    <row r="385" s="2" customFormat="1" ht="37.8" customHeight="1">
      <c r="A385" s="39"/>
      <c r="B385" s="40"/>
      <c r="C385" s="217" t="s">
        <v>546</v>
      </c>
      <c r="D385" s="217" t="s">
        <v>153</v>
      </c>
      <c r="E385" s="218" t="s">
        <v>1778</v>
      </c>
      <c r="F385" s="219" t="s">
        <v>1779</v>
      </c>
      <c r="G385" s="220" t="s">
        <v>175</v>
      </c>
      <c r="H385" s="221">
        <v>325.19999999999999</v>
      </c>
      <c r="I385" s="222"/>
      <c r="J385" s="223">
        <f>ROUND(I385*H385,2)</f>
        <v>0</v>
      </c>
      <c r="K385" s="219" t="s">
        <v>1</v>
      </c>
      <c r="L385" s="45"/>
      <c r="M385" s="224" t="s">
        <v>1</v>
      </c>
      <c r="N385" s="225" t="s">
        <v>38</v>
      </c>
      <c r="O385" s="92"/>
      <c r="P385" s="226">
        <f>O385*H385</f>
        <v>0</v>
      </c>
      <c r="Q385" s="226">
        <v>0</v>
      </c>
      <c r="R385" s="226">
        <f>Q385*H385</f>
        <v>0</v>
      </c>
      <c r="S385" s="226">
        <v>0</v>
      </c>
      <c r="T385" s="227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28" t="s">
        <v>157</v>
      </c>
      <c r="AT385" s="228" t="s">
        <v>153</v>
      </c>
      <c r="AU385" s="228" t="s">
        <v>81</v>
      </c>
      <c r="AY385" s="18" t="s">
        <v>152</v>
      </c>
      <c r="BE385" s="229">
        <f>IF(N385="základní",J385,0)</f>
        <v>0</v>
      </c>
      <c r="BF385" s="229">
        <f>IF(N385="snížená",J385,0)</f>
        <v>0</v>
      </c>
      <c r="BG385" s="229">
        <f>IF(N385="zákl. přenesená",J385,0)</f>
        <v>0</v>
      </c>
      <c r="BH385" s="229">
        <f>IF(N385="sníž. přenesená",J385,0)</f>
        <v>0</v>
      </c>
      <c r="BI385" s="229">
        <f>IF(N385="nulová",J385,0)</f>
        <v>0</v>
      </c>
      <c r="BJ385" s="18" t="s">
        <v>81</v>
      </c>
      <c r="BK385" s="229">
        <f>ROUND(I385*H385,2)</f>
        <v>0</v>
      </c>
      <c r="BL385" s="18" t="s">
        <v>157</v>
      </c>
      <c r="BM385" s="228" t="s">
        <v>1780</v>
      </c>
    </row>
    <row r="386" s="14" customFormat="1">
      <c r="A386" s="14"/>
      <c r="B386" s="241"/>
      <c r="C386" s="242"/>
      <c r="D386" s="232" t="s">
        <v>195</v>
      </c>
      <c r="E386" s="243" t="s">
        <v>1</v>
      </c>
      <c r="F386" s="244" t="s">
        <v>1781</v>
      </c>
      <c r="G386" s="242"/>
      <c r="H386" s="245">
        <v>325.19999999999999</v>
      </c>
      <c r="I386" s="246"/>
      <c r="J386" s="242"/>
      <c r="K386" s="242"/>
      <c r="L386" s="247"/>
      <c r="M386" s="248"/>
      <c r="N386" s="249"/>
      <c r="O386" s="249"/>
      <c r="P386" s="249"/>
      <c r="Q386" s="249"/>
      <c r="R386" s="249"/>
      <c r="S386" s="249"/>
      <c r="T386" s="25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1" t="s">
        <v>195</v>
      </c>
      <c r="AU386" s="251" t="s">
        <v>81</v>
      </c>
      <c r="AV386" s="14" t="s">
        <v>83</v>
      </c>
      <c r="AW386" s="14" t="s">
        <v>30</v>
      </c>
      <c r="AX386" s="14" t="s">
        <v>81</v>
      </c>
      <c r="AY386" s="251" t="s">
        <v>152</v>
      </c>
    </row>
    <row r="387" s="2" customFormat="1" ht="24.15" customHeight="1">
      <c r="A387" s="39"/>
      <c r="B387" s="40"/>
      <c r="C387" s="217" t="s">
        <v>551</v>
      </c>
      <c r="D387" s="217" t="s">
        <v>153</v>
      </c>
      <c r="E387" s="218" t="s">
        <v>1782</v>
      </c>
      <c r="F387" s="219" t="s">
        <v>1783</v>
      </c>
      <c r="G387" s="220" t="s">
        <v>175</v>
      </c>
      <c r="H387" s="221">
        <v>548.55999999999995</v>
      </c>
      <c r="I387" s="222"/>
      <c r="J387" s="223">
        <f>ROUND(I387*H387,2)</f>
        <v>0</v>
      </c>
      <c r="K387" s="219" t="s">
        <v>160</v>
      </c>
      <c r="L387" s="45"/>
      <c r="M387" s="224" t="s">
        <v>1</v>
      </c>
      <c r="N387" s="225" t="s">
        <v>38</v>
      </c>
      <c r="O387" s="92"/>
      <c r="P387" s="226">
        <f>O387*H387</f>
        <v>0</v>
      </c>
      <c r="Q387" s="226">
        <v>0</v>
      </c>
      <c r="R387" s="226">
        <f>Q387*H387</f>
        <v>0</v>
      </c>
      <c r="S387" s="226">
        <v>0</v>
      </c>
      <c r="T387" s="227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8" t="s">
        <v>157</v>
      </c>
      <c r="AT387" s="228" t="s">
        <v>153</v>
      </c>
      <c r="AU387" s="228" t="s">
        <v>81</v>
      </c>
      <c r="AY387" s="18" t="s">
        <v>152</v>
      </c>
      <c r="BE387" s="229">
        <f>IF(N387="základní",J387,0)</f>
        <v>0</v>
      </c>
      <c r="BF387" s="229">
        <f>IF(N387="snížená",J387,0)</f>
        <v>0</v>
      </c>
      <c r="BG387" s="229">
        <f>IF(N387="zákl. přenesená",J387,0)</f>
        <v>0</v>
      </c>
      <c r="BH387" s="229">
        <f>IF(N387="sníž. přenesená",J387,0)</f>
        <v>0</v>
      </c>
      <c r="BI387" s="229">
        <f>IF(N387="nulová",J387,0)</f>
        <v>0</v>
      </c>
      <c r="BJ387" s="18" t="s">
        <v>81</v>
      </c>
      <c r="BK387" s="229">
        <f>ROUND(I387*H387,2)</f>
        <v>0</v>
      </c>
      <c r="BL387" s="18" t="s">
        <v>157</v>
      </c>
      <c r="BM387" s="228" t="s">
        <v>334</v>
      </c>
    </row>
    <row r="388" s="2" customFormat="1" ht="24.15" customHeight="1">
      <c r="A388" s="39"/>
      <c r="B388" s="40"/>
      <c r="C388" s="217" t="s">
        <v>555</v>
      </c>
      <c r="D388" s="217" t="s">
        <v>153</v>
      </c>
      <c r="E388" s="218" t="s">
        <v>1784</v>
      </c>
      <c r="F388" s="219" t="s">
        <v>1785</v>
      </c>
      <c r="G388" s="220" t="s">
        <v>539</v>
      </c>
      <c r="H388" s="263"/>
      <c r="I388" s="222"/>
      <c r="J388" s="223">
        <f>ROUND(I388*H388,2)</f>
        <v>0</v>
      </c>
      <c r="K388" s="219" t="s">
        <v>160</v>
      </c>
      <c r="L388" s="45"/>
      <c r="M388" s="224" t="s">
        <v>1</v>
      </c>
      <c r="N388" s="225" t="s">
        <v>38</v>
      </c>
      <c r="O388" s="92"/>
      <c r="P388" s="226">
        <f>O388*H388</f>
        <v>0</v>
      </c>
      <c r="Q388" s="226">
        <v>0</v>
      </c>
      <c r="R388" s="226">
        <f>Q388*H388</f>
        <v>0</v>
      </c>
      <c r="S388" s="226">
        <v>0</v>
      </c>
      <c r="T388" s="227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8" t="s">
        <v>157</v>
      </c>
      <c r="AT388" s="228" t="s">
        <v>153</v>
      </c>
      <c r="AU388" s="228" t="s">
        <v>81</v>
      </c>
      <c r="AY388" s="18" t="s">
        <v>152</v>
      </c>
      <c r="BE388" s="229">
        <f>IF(N388="základní",J388,0)</f>
        <v>0</v>
      </c>
      <c r="BF388" s="229">
        <f>IF(N388="snížená",J388,0)</f>
        <v>0</v>
      </c>
      <c r="BG388" s="229">
        <f>IF(N388="zákl. přenesená",J388,0)</f>
        <v>0</v>
      </c>
      <c r="BH388" s="229">
        <f>IF(N388="sníž. přenesená",J388,0)</f>
        <v>0</v>
      </c>
      <c r="BI388" s="229">
        <f>IF(N388="nulová",J388,0)</f>
        <v>0</v>
      </c>
      <c r="BJ388" s="18" t="s">
        <v>81</v>
      </c>
      <c r="BK388" s="229">
        <f>ROUND(I388*H388,2)</f>
        <v>0</v>
      </c>
      <c r="BL388" s="18" t="s">
        <v>157</v>
      </c>
      <c r="BM388" s="228" t="s">
        <v>694</v>
      </c>
    </row>
    <row r="389" s="12" customFormat="1" ht="25.92" customHeight="1">
      <c r="A389" s="12"/>
      <c r="B389" s="203"/>
      <c r="C389" s="204"/>
      <c r="D389" s="205" t="s">
        <v>72</v>
      </c>
      <c r="E389" s="206" t="s">
        <v>248</v>
      </c>
      <c r="F389" s="206" t="s">
        <v>1786</v>
      </c>
      <c r="G389" s="204"/>
      <c r="H389" s="204"/>
      <c r="I389" s="207"/>
      <c r="J389" s="208">
        <f>BK389</f>
        <v>0</v>
      </c>
      <c r="K389" s="204"/>
      <c r="L389" s="209"/>
      <c r="M389" s="210"/>
      <c r="N389" s="211"/>
      <c r="O389" s="211"/>
      <c r="P389" s="212">
        <f>SUM(P390:P395)</f>
        <v>0</v>
      </c>
      <c r="Q389" s="211"/>
      <c r="R389" s="212">
        <f>SUM(R390:R395)</f>
        <v>0</v>
      </c>
      <c r="S389" s="211"/>
      <c r="T389" s="213">
        <f>SUM(T390:T395)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14" t="s">
        <v>81</v>
      </c>
      <c r="AT389" s="215" t="s">
        <v>72</v>
      </c>
      <c r="AU389" s="215" t="s">
        <v>73</v>
      </c>
      <c r="AY389" s="214" t="s">
        <v>152</v>
      </c>
      <c r="BK389" s="216">
        <f>SUM(BK390:BK395)</f>
        <v>0</v>
      </c>
    </row>
    <row r="390" s="2" customFormat="1" ht="24.15" customHeight="1">
      <c r="A390" s="39"/>
      <c r="B390" s="40"/>
      <c r="C390" s="217" t="s">
        <v>560</v>
      </c>
      <c r="D390" s="217" t="s">
        <v>153</v>
      </c>
      <c r="E390" s="218" t="s">
        <v>1787</v>
      </c>
      <c r="F390" s="219" t="s">
        <v>1788</v>
      </c>
      <c r="G390" s="220" t="s">
        <v>175</v>
      </c>
      <c r="H390" s="221">
        <v>518.55999999999995</v>
      </c>
      <c r="I390" s="222"/>
      <c r="J390" s="223">
        <f>ROUND(I390*H390,2)</f>
        <v>0</v>
      </c>
      <c r="K390" s="219" t="s">
        <v>160</v>
      </c>
      <c r="L390" s="45"/>
      <c r="M390" s="224" t="s">
        <v>1</v>
      </c>
      <c r="N390" s="225" t="s">
        <v>38</v>
      </c>
      <c r="O390" s="92"/>
      <c r="P390" s="226">
        <f>O390*H390</f>
        <v>0</v>
      </c>
      <c r="Q390" s="226">
        <v>0</v>
      </c>
      <c r="R390" s="226">
        <f>Q390*H390</f>
        <v>0</v>
      </c>
      <c r="S390" s="226">
        <v>0</v>
      </c>
      <c r="T390" s="227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8" t="s">
        <v>157</v>
      </c>
      <c r="AT390" s="228" t="s">
        <v>153</v>
      </c>
      <c r="AU390" s="228" t="s">
        <v>81</v>
      </c>
      <c r="AY390" s="18" t="s">
        <v>152</v>
      </c>
      <c r="BE390" s="229">
        <f>IF(N390="základní",J390,0)</f>
        <v>0</v>
      </c>
      <c r="BF390" s="229">
        <f>IF(N390="snížená",J390,0)</f>
        <v>0</v>
      </c>
      <c r="BG390" s="229">
        <f>IF(N390="zákl. přenesená",J390,0)</f>
        <v>0</v>
      </c>
      <c r="BH390" s="229">
        <f>IF(N390="sníž. přenesená",J390,0)</f>
        <v>0</v>
      </c>
      <c r="BI390" s="229">
        <f>IF(N390="nulová",J390,0)</f>
        <v>0</v>
      </c>
      <c r="BJ390" s="18" t="s">
        <v>81</v>
      </c>
      <c r="BK390" s="229">
        <f>ROUND(I390*H390,2)</f>
        <v>0</v>
      </c>
      <c r="BL390" s="18" t="s">
        <v>157</v>
      </c>
      <c r="BM390" s="228" t="s">
        <v>340</v>
      </c>
    </row>
    <row r="391" s="14" customFormat="1">
      <c r="A391" s="14"/>
      <c r="B391" s="241"/>
      <c r="C391" s="242"/>
      <c r="D391" s="232" t="s">
        <v>195</v>
      </c>
      <c r="E391" s="243" t="s">
        <v>1</v>
      </c>
      <c r="F391" s="244" t="s">
        <v>1730</v>
      </c>
      <c r="G391" s="242"/>
      <c r="H391" s="245">
        <v>193.36000000000001</v>
      </c>
      <c r="I391" s="246"/>
      <c r="J391" s="242"/>
      <c r="K391" s="242"/>
      <c r="L391" s="247"/>
      <c r="M391" s="248"/>
      <c r="N391" s="249"/>
      <c r="O391" s="249"/>
      <c r="P391" s="249"/>
      <c r="Q391" s="249"/>
      <c r="R391" s="249"/>
      <c r="S391" s="249"/>
      <c r="T391" s="25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1" t="s">
        <v>195</v>
      </c>
      <c r="AU391" s="251" t="s">
        <v>81</v>
      </c>
      <c r="AV391" s="14" t="s">
        <v>83</v>
      </c>
      <c r="AW391" s="14" t="s">
        <v>30</v>
      </c>
      <c r="AX391" s="14" t="s">
        <v>73</v>
      </c>
      <c r="AY391" s="251" t="s">
        <v>152</v>
      </c>
    </row>
    <row r="392" s="14" customFormat="1">
      <c r="A392" s="14"/>
      <c r="B392" s="241"/>
      <c r="C392" s="242"/>
      <c r="D392" s="232" t="s">
        <v>195</v>
      </c>
      <c r="E392" s="243" t="s">
        <v>1</v>
      </c>
      <c r="F392" s="244" t="s">
        <v>1775</v>
      </c>
      <c r="G392" s="242"/>
      <c r="H392" s="245">
        <v>325.19999999999999</v>
      </c>
      <c r="I392" s="246"/>
      <c r="J392" s="242"/>
      <c r="K392" s="242"/>
      <c r="L392" s="247"/>
      <c r="M392" s="248"/>
      <c r="N392" s="249"/>
      <c r="O392" s="249"/>
      <c r="P392" s="249"/>
      <c r="Q392" s="249"/>
      <c r="R392" s="249"/>
      <c r="S392" s="249"/>
      <c r="T392" s="25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1" t="s">
        <v>195</v>
      </c>
      <c r="AU392" s="251" t="s">
        <v>81</v>
      </c>
      <c r="AV392" s="14" t="s">
        <v>83</v>
      </c>
      <c r="AW392" s="14" t="s">
        <v>30</v>
      </c>
      <c r="AX392" s="14" t="s">
        <v>73</v>
      </c>
      <c r="AY392" s="251" t="s">
        <v>152</v>
      </c>
    </row>
    <row r="393" s="15" customFormat="1">
      <c r="A393" s="15"/>
      <c r="B393" s="252"/>
      <c r="C393" s="253"/>
      <c r="D393" s="232" t="s">
        <v>195</v>
      </c>
      <c r="E393" s="254" t="s">
        <v>1</v>
      </c>
      <c r="F393" s="255" t="s">
        <v>218</v>
      </c>
      <c r="G393" s="253"/>
      <c r="H393" s="256">
        <v>518.55999999999995</v>
      </c>
      <c r="I393" s="257"/>
      <c r="J393" s="253"/>
      <c r="K393" s="253"/>
      <c r="L393" s="258"/>
      <c r="M393" s="259"/>
      <c r="N393" s="260"/>
      <c r="O393" s="260"/>
      <c r="P393" s="260"/>
      <c r="Q393" s="260"/>
      <c r="R393" s="260"/>
      <c r="S393" s="260"/>
      <c r="T393" s="261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2" t="s">
        <v>195</v>
      </c>
      <c r="AU393" s="262" t="s">
        <v>81</v>
      </c>
      <c r="AV393" s="15" t="s">
        <v>157</v>
      </c>
      <c r="AW393" s="15" t="s">
        <v>30</v>
      </c>
      <c r="AX393" s="15" t="s">
        <v>81</v>
      </c>
      <c r="AY393" s="262" t="s">
        <v>152</v>
      </c>
    </row>
    <row r="394" s="2" customFormat="1" ht="14.4" customHeight="1">
      <c r="A394" s="39"/>
      <c r="B394" s="40"/>
      <c r="C394" s="217" t="s">
        <v>564</v>
      </c>
      <c r="D394" s="217" t="s">
        <v>153</v>
      </c>
      <c r="E394" s="218" t="s">
        <v>1789</v>
      </c>
      <c r="F394" s="219" t="s">
        <v>1790</v>
      </c>
      <c r="G394" s="220" t="s">
        <v>175</v>
      </c>
      <c r="H394" s="221">
        <v>518.55999999999995</v>
      </c>
      <c r="I394" s="222"/>
      <c r="J394" s="223">
        <f>ROUND(I394*H394,2)</f>
        <v>0</v>
      </c>
      <c r="K394" s="219" t="s">
        <v>160</v>
      </c>
      <c r="L394" s="45"/>
      <c r="M394" s="224" t="s">
        <v>1</v>
      </c>
      <c r="N394" s="225" t="s">
        <v>38</v>
      </c>
      <c r="O394" s="92"/>
      <c r="P394" s="226">
        <f>O394*H394</f>
        <v>0</v>
      </c>
      <c r="Q394" s="226">
        <v>0</v>
      </c>
      <c r="R394" s="226">
        <f>Q394*H394</f>
        <v>0</v>
      </c>
      <c r="S394" s="226">
        <v>0</v>
      </c>
      <c r="T394" s="227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8" t="s">
        <v>157</v>
      </c>
      <c r="AT394" s="228" t="s">
        <v>153</v>
      </c>
      <c r="AU394" s="228" t="s">
        <v>81</v>
      </c>
      <c r="AY394" s="18" t="s">
        <v>152</v>
      </c>
      <c r="BE394" s="229">
        <f>IF(N394="základní",J394,0)</f>
        <v>0</v>
      </c>
      <c r="BF394" s="229">
        <f>IF(N394="snížená",J394,0)</f>
        <v>0</v>
      </c>
      <c r="BG394" s="229">
        <f>IF(N394="zákl. přenesená",J394,0)</f>
        <v>0</v>
      </c>
      <c r="BH394" s="229">
        <f>IF(N394="sníž. přenesená",J394,0)</f>
        <v>0</v>
      </c>
      <c r="BI394" s="229">
        <f>IF(N394="nulová",J394,0)</f>
        <v>0</v>
      </c>
      <c r="BJ394" s="18" t="s">
        <v>81</v>
      </c>
      <c r="BK394" s="229">
        <f>ROUND(I394*H394,2)</f>
        <v>0</v>
      </c>
      <c r="BL394" s="18" t="s">
        <v>157</v>
      </c>
      <c r="BM394" s="228" t="s">
        <v>709</v>
      </c>
    </row>
    <row r="395" s="2" customFormat="1" ht="24.15" customHeight="1">
      <c r="A395" s="39"/>
      <c r="B395" s="40"/>
      <c r="C395" s="217" t="s">
        <v>568</v>
      </c>
      <c r="D395" s="217" t="s">
        <v>153</v>
      </c>
      <c r="E395" s="218" t="s">
        <v>1791</v>
      </c>
      <c r="F395" s="219" t="s">
        <v>1792</v>
      </c>
      <c r="G395" s="220" t="s">
        <v>539</v>
      </c>
      <c r="H395" s="263"/>
      <c r="I395" s="222"/>
      <c r="J395" s="223">
        <f>ROUND(I395*H395,2)</f>
        <v>0</v>
      </c>
      <c r="K395" s="219" t="s">
        <v>160</v>
      </c>
      <c r="L395" s="45"/>
      <c r="M395" s="224" t="s">
        <v>1</v>
      </c>
      <c r="N395" s="225" t="s">
        <v>38</v>
      </c>
      <c r="O395" s="92"/>
      <c r="P395" s="226">
        <f>O395*H395</f>
        <v>0</v>
      </c>
      <c r="Q395" s="226">
        <v>0</v>
      </c>
      <c r="R395" s="226">
        <f>Q395*H395</f>
        <v>0</v>
      </c>
      <c r="S395" s="226">
        <v>0</v>
      </c>
      <c r="T395" s="227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8" t="s">
        <v>157</v>
      </c>
      <c r="AT395" s="228" t="s">
        <v>153</v>
      </c>
      <c r="AU395" s="228" t="s">
        <v>81</v>
      </c>
      <c r="AY395" s="18" t="s">
        <v>152</v>
      </c>
      <c r="BE395" s="229">
        <f>IF(N395="základní",J395,0)</f>
        <v>0</v>
      </c>
      <c r="BF395" s="229">
        <f>IF(N395="snížená",J395,0)</f>
        <v>0</v>
      </c>
      <c r="BG395" s="229">
        <f>IF(N395="zákl. přenesená",J395,0)</f>
        <v>0</v>
      </c>
      <c r="BH395" s="229">
        <f>IF(N395="sníž. přenesená",J395,0)</f>
        <v>0</v>
      </c>
      <c r="BI395" s="229">
        <f>IF(N395="nulová",J395,0)</f>
        <v>0</v>
      </c>
      <c r="BJ395" s="18" t="s">
        <v>81</v>
      </c>
      <c r="BK395" s="229">
        <f>ROUND(I395*H395,2)</f>
        <v>0</v>
      </c>
      <c r="BL395" s="18" t="s">
        <v>157</v>
      </c>
      <c r="BM395" s="228" t="s">
        <v>719</v>
      </c>
    </row>
    <row r="396" s="12" customFormat="1" ht="25.92" customHeight="1">
      <c r="A396" s="12"/>
      <c r="B396" s="203"/>
      <c r="C396" s="204"/>
      <c r="D396" s="205" t="s">
        <v>72</v>
      </c>
      <c r="E396" s="206" t="s">
        <v>423</v>
      </c>
      <c r="F396" s="206" t="s">
        <v>1793</v>
      </c>
      <c r="G396" s="204"/>
      <c r="H396" s="204"/>
      <c r="I396" s="207"/>
      <c r="J396" s="208">
        <f>BK396</f>
        <v>0</v>
      </c>
      <c r="K396" s="204"/>
      <c r="L396" s="209"/>
      <c r="M396" s="210"/>
      <c r="N396" s="211"/>
      <c r="O396" s="211"/>
      <c r="P396" s="212">
        <f>SUM(P397:P436)</f>
        <v>0</v>
      </c>
      <c r="Q396" s="211"/>
      <c r="R396" s="212">
        <f>SUM(R397:R436)</f>
        <v>1.9211407800000002</v>
      </c>
      <c r="S396" s="211"/>
      <c r="T396" s="213">
        <f>SUM(T397:T436)</f>
        <v>0.97307349999999992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14" t="s">
        <v>81</v>
      </c>
      <c r="AT396" s="215" t="s">
        <v>72</v>
      </c>
      <c r="AU396" s="215" t="s">
        <v>73</v>
      </c>
      <c r="AY396" s="214" t="s">
        <v>152</v>
      </c>
      <c r="BK396" s="216">
        <f>SUM(BK397:BK436)</f>
        <v>0</v>
      </c>
    </row>
    <row r="397" s="2" customFormat="1" ht="37.8" customHeight="1">
      <c r="A397" s="39"/>
      <c r="B397" s="40"/>
      <c r="C397" s="217" t="s">
        <v>573</v>
      </c>
      <c r="D397" s="217" t="s">
        <v>153</v>
      </c>
      <c r="E397" s="218" t="s">
        <v>1794</v>
      </c>
      <c r="F397" s="219" t="s">
        <v>1795</v>
      </c>
      <c r="G397" s="220" t="s">
        <v>185</v>
      </c>
      <c r="H397" s="221">
        <v>17</v>
      </c>
      <c r="I397" s="222"/>
      <c r="J397" s="223">
        <f>ROUND(I397*H397,2)</f>
        <v>0</v>
      </c>
      <c r="K397" s="219" t="s">
        <v>1</v>
      </c>
      <c r="L397" s="45"/>
      <c r="M397" s="224" t="s">
        <v>1</v>
      </c>
      <c r="N397" s="225" t="s">
        <v>38</v>
      </c>
      <c r="O397" s="92"/>
      <c r="P397" s="226">
        <f>O397*H397</f>
        <v>0</v>
      </c>
      <c r="Q397" s="226">
        <v>0</v>
      </c>
      <c r="R397" s="226">
        <f>Q397*H397</f>
        <v>0</v>
      </c>
      <c r="S397" s="226">
        <v>0</v>
      </c>
      <c r="T397" s="227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28" t="s">
        <v>157</v>
      </c>
      <c r="AT397" s="228" t="s">
        <v>153</v>
      </c>
      <c r="AU397" s="228" t="s">
        <v>81</v>
      </c>
      <c r="AY397" s="18" t="s">
        <v>152</v>
      </c>
      <c r="BE397" s="229">
        <f>IF(N397="základní",J397,0)</f>
        <v>0</v>
      </c>
      <c r="BF397" s="229">
        <f>IF(N397="snížená",J397,0)</f>
        <v>0</v>
      </c>
      <c r="BG397" s="229">
        <f>IF(N397="zákl. přenesená",J397,0)</f>
        <v>0</v>
      </c>
      <c r="BH397" s="229">
        <f>IF(N397="sníž. přenesená",J397,0)</f>
        <v>0</v>
      </c>
      <c r="BI397" s="229">
        <f>IF(N397="nulová",J397,0)</f>
        <v>0</v>
      </c>
      <c r="BJ397" s="18" t="s">
        <v>81</v>
      </c>
      <c r="BK397" s="229">
        <f>ROUND(I397*H397,2)</f>
        <v>0</v>
      </c>
      <c r="BL397" s="18" t="s">
        <v>157</v>
      </c>
      <c r="BM397" s="228" t="s">
        <v>727</v>
      </c>
    </row>
    <row r="398" s="2" customFormat="1" ht="37.8" customHeight="1">
      <c r="A398" s="39"/>
      <c r="B398" s="40"/>
      <c r="C398" s="217" t="s">
        <v>577</v>
      </c>
      <c r="D398" s="217" t="s">
        <v>153</v>
      </c>
      <c r="E398" s="218" t="s">
        <v>1413</v>
      </c>
      <c r="F398" s="219" t="s">
        <v>1796</v>
      </c>
      <c r="G398" s="220" t="s">
        <v>185</v>
      </c>
      <c r="H398" s="221">
        <v>3</v>
      </c>
      <c r="I398" s="222"/>
      <c r="J398" s="223">
        <f>ROUND(I398*H398,2)</f>
        <v>0</v>
      </c>
      <c r="K398" s="219" t="s">
        <v>1</v>
      </c>
      <c r="L398" s="45"/>
      <c r="M398" s="224" t="s">
        <v>1</v>
      </c>
      <c r="N398" s="225" t="s">
        <v>38</v>
      </c>
      <c r="O398" s="92"/>
      <c r="P398" s="226">
        <f>O398*H398</f>
        <v>0</v>
      </c>
      <c r="Q398" s="226">
        <v>0</v>
      </c>
      <c r="R398" s="226">
        <f>Q398*H398</f>
        <v>0</v>
      </c>
      <c r="S398" s="226">
        <v>0</v>
      </c>
      <c r="T398" s="227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8" t="s">
        <v>157</v>
      </c>
      <c r="AT398" s="228" t="s">
        <v>153</v>
      </c>
      <c r="AU398" s="228" t="s">
        <v>81</v>
      </c>
      <c r="AY398" s="18" t="s">
        <v>152</v>
      </c>
      <c r="BE398" s="229">
        <f>IF(N398="základní",J398,0)</f>
        <v>0</v>
      </c>
      <c r="BF398" s="229">
        <f>IF(N398="snížená",J398,0)</f>
        <v>0</v>
      </c>
      <c r="BG398" s="229">
        <f>IF(N398="zákl. přenesená",J398,0)</f>
        <v>0</v>
      </c>
      <c r="BH398" s="229">
        <f>IF(N398="sníž. přenesená",J398,0)</f>
        <v>0</v>
      </c>
      <c r="BI398" s="229">
        <f>IF(N398="nulová",J398,0)</f>
        <v>0</v>
      </c>
      <c r="BJ398" s="18" t="s">
        <v>81</v>
      </c>
      <c r="BK398" s="229">
        <f>ROUND(I398*H398,2)</f>
        <v>0</v>
      </c>
      <c r="BL398" s="18" t="s">
        <v>157</v>
      </c>
      <c r="BM398" s="228" t="s">
        <v>347</v>
      </c>
    </row>
    <row r="399" s="2" customFormat="1" ht="37.8" customHeight="1">
      <c r="A399" s="39"/>
      <c r="B399" s="40"/>
      <c r="C399" s="217" t="s">
        <v>583</v>
      </c>
      <c r="D399" s="217" t="s">
        <v>153</v>
      </c>
      <c r="E399" s="218" t="s">
        <v>1415</v>
      </c>
      <c r="F399" s="219" t="s">
        <v>1797</v>
      </c>
      <c r="G399" s="220" t="s">
        <v>185</v>
      </c>
      <c r="H399" s="221">
        <v>2</v>
      </c>
      <c r="I399" s="222"/>
      <c r="J399" s="223">
        <f>ROUND(I399*H399,2)</f>
        <v>0</v>
      </c>
      <c r="K399" s="219" t="s">
        <v>1</v>
      </c>
      <c r="L399" s="45"/>
      <c r="M399" s="224" t="s">
        <v>1</v>
      </c>
      <c r="N399" s="225" t="s">
        <v>38</v>
      </c>
      <c r="O399" s="92"/>
      <c r="P399" s="226">
        <f>O399*H399</f>
        <v>0</v>
      </c>
      <c r="Q399" s="226">
        <v>0</v>
      </c>
      <c r="R399" s="226">
        <f>Q399*H399</f>
        <v>0</v>
      </c>
      <c r="S399" s="226">
        <v>0</v>
      </c>
      <c r="T399" s="227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28" t="s">
        <v>157</v>
      </c>
      <c r="AT399" s="228" t="s">
        <v>153</v>
      </c>
      <c r="AU399" s="228" t="s">
        <v>81</v>
      </c>
      <c r="AY399" s="18" t="s">
        <v>152</v>
      </c>
      <c r="BE399" s="229">
        <f>IF(N399="základní",J399,0)</f>
        <v>0</v>
      </c>
      <c r="BF399" s="229">
        <f>IF(N399="snížená",J399,0)</f>
        <v>0</v>
      </c>
      <c r="BG399" s="229">
        <f>IF(N399="zákl. přenesená",J399,0)</f>
        <v>0</v>
      </c>
      <c r="BH399" s="229">
        <f>IF(N399="sníž. přenesená",J399,0)</f>
        <v>0</v>
      </c>
      <c r="BI399" s="229">
        <f>IF(N399="nulová",J399,0)</f>
        <v>0</v>
      </c>
      <c r="BJ399" s="18" t="s">
        <v>81</v>
      </c>
      <c r="BK399" s="229">
        <f>ROUND(I399*H399,2)</f>
        <v>0</v>
      </c>
      <c r="BL399" s="18" t="s">
        <v>157</v>
      </c>
      <c r="BM399" s="228" t="s">
        <v>351</v>
      </c>
    </row>
    <row r="400" s="2" customFormat="1" ht="37.8" customHeight="1">
      <c r="A400" s="39"/>
      <c r="B400" s="40"/>
      <c r="C400" s="217" t="s">
        <v>587</v>
      </c>
      <c r="D400" s="217" t="s">
        <v>153</v>
      </c>
      <c r="E400" s="218" t="s">
        <v>1798</v>
      </c>
      <c r="F400" s="219" t="s">
        <v>1795</v>
      </c>
      <c r="G400" s="220" t="s">
        <v>185</v>
      </c>
      <c r="H400" s="221">
        <v>7</v>
      </c>
      <c r="I400" s="222"/>
      <c r="J400" s="223">
        <f>ROUND(I400*H400,2)</f>
        <v>0</v>
      </c>
      <c r="K400" s="219" t="s">
        <v>1</v>
      </c>
      <c r="L400" s="45"/>
      <c r="M400" s="224" t="s">
        <v>1</v>
      </c>
      <c r="N400" s="225" t="s">
        <v>38</v>
      </c>
      <c r="O400" s="92"/>
      <c r="P400" s="226">
        <f>O400*H400</f>
        <v>0</v>
      </c>
      <c r="Q400" s="226">
        <v>0</v>
      </c>
      <c r="R400" s="226">
        <f>Q400*H400</f>
        <v>0</v>
      </c>
      <c r="S400" s="226">
        <v>0</v>
      </c>
      <c r="T400" s="227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28" t="s">
        <v>157</v>
      </c>
      <c r="AT400" s="228" t="s">
        <v>153</v>
      </c>
      <c r="AU400" s="228" t="s">
        <v>81</v>
      </c>
      <c r="AY400" s="18" t="s">
        <v>152</v>
      </c>
      <c r="BE400" s="229">
        <f>IF(N400="základní",J400,0)</f>
        <v>0</v>
      </c>
      <c r="BF400" s="229">
        <f>IF(N400="snížená",J400,0)</f>
        <v>0</v>
      </c>
      <c r="BG400" s="229">
        <f>IF(N400="zákl. přenesená",J400,0)</f>
        <v>0</v>
      </c>
      <c r="BH400" s="229">
        <f>IF(N400="sníž. přenesená",J400,0)</f>
        <v>0</v>
      </c>
      <c r="BI400" s="229">
        <f>IF(N400="nulová",J400,0)</f>
        <v>0</v>
      </c>
      <c r="BJ400" s="18" t="s">
        <v>81</v>
      </c>
      <c r="BK400" s="229">
        <f>ROUND(I400*H400,2)</f>
        <v>0</v>
      </c>
      <c r="BL400" s="18" t="s">
        <v>157</v>
      </c>
      <c r="BM400" s="228" t="s">
        <v>749</v>
      </c>
    </row>
    <row r="401" s="2" customFormat="1" ht="37.8" customHeight="1">
      <c r="A401" s="39"/>
      <c r="B401" s="40"/>
      <c r="C401" s="217" t="s">
        <v>591</v>
      </c>
      <c r="D401" s="217" t="s">
        <v>153</v>
      </c>
      <c r="E401" s="218" t="s">
        <v>1419</v>
      </c>
      <c r="F401" s="219" t="s">
        <v>1797</v>
      </c>
      <c r="G401" s="220" t="s">
        <v>185</v>
      </c>
      <c r="H401" s="221">
        <v>4</v>
      </c>
      <c r="I401" s="222"/>
      <c r="J401" s="223">
        <f>ROUND(I401*H401,2)</f>
        <v>0</v>
      </c>
      <c r="K401" s="219" t="s">
        <v>1</v>
      </c>
      <c r="L401" s="45"/>
      <c r="M401" s="224" t="s">
        <v>1</v>
      </c>
      <c r="N401" s="225" t="s">
        <v>38</v>
      </c>
      <c r="O401" s="92"/>
      <c r="P401" s="226">
        <f>O401*H401</f>
        <v>0</v>
      </c>
      <c r="Q401" s="226">
        <v>0</v>
      </c>
      <c r="R401" s="226">
        <f>Q401*H401</f>
        <v>0</v>
      </c>
      <c r="S401" s="226">
        <v>0</v>
      </c>
      <c r="T401" s="227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8" t="s">
        <v>157</v>
      </c>
      <c r="AT401" s="228" t="s">
        <v>153</v>
      </c>
      <c r="AU401" s="228" t="s">
        <v>81</v>
      </c>
      <c r="AY401" s="18" t="s">
        <v>152</v>
      </c>
      <c r="BE401" s="229">
        <f>IF(N401="základní",J401,0)</f>
        <v>0</v>
      </c>
      <c r="BF401" s="229">
        <f>IF(N401="snížená",J401,0)</f>
        <v>0</v>
      </c>
      <c r="BG401" s="229">
        <f>IF(N401="zákl. přenesená",J401,0)</f>
        <v>0</v>
      </c>
      <c r="BH401" s="229">
        <f>IF(N401="sníž. přenesená",J401,0)</f>
        <v>0</v>
      </c>
      <c r="BI401" s="229">
        <f>IF(N401="nulová",J401,0)</f>
        <v>0</v>
      </c>
      <c r="BJ401" s="18" t="s">
        <v>81</v>
      </c>
      <c r="BK401" s="229">
        <f>ROUND(I401*H401,2)</f>
        <v>0</v>
      </c>
      <c r="BL401" s="18" t="s">
        <v>157</v>
      </c>
      <c r="BM401" s="228" t="s">
        <v>356</v>
      </c>
    </row>
    <row r="402" s="2" customFormat="1" ht="37.8" customHeight="1">
      <c r="A402" s="39"/>
      <c r="B402" s="40"/>
      <c r="C402" s="217" t="s">
        <v>597</v>
      </c>
      <c r="D402" s="217" t="s">
        <v>153</v>
      </c>
      <c r="E402" s="218" t="s">
        <v>1420</v>
      </c>
      <c r="F402" s="219" t="s">
        <v>1795</v>
      </c>
      <c r="G402" s="220" t="s">
        <v>185</v>
      </c>
      <c r="H402" s="221">
        <v>1</v>
      </c>
      <c r="I402" s="222"/>
      <c r="J402" s="223">
        <f>ROUND(I402*H402,2)</f>
        <v>0</v>
      </c>
      <c r="K402" s="219" t="s">
        <v>1</v>
      </c>
      <c r="L402" s="45"/>
      <c r="M402" s="224" t="s">
        <v>1</v>
      </c>
      <c r="N402" s="225" t="s">
        <v>38</v>
      </c>
      <c r="O402" s="92"/>
      <c r="P402" s="226">
        <f>O402*H402</f>
        <v>0</v>
      </c>
      <c r="Q402" s="226">
        <v>0</v>
      </c>
      <c r="R402" s="226">
        <f>Q402*H402</f>
        <v>0</v>
      </c>
      <c r="S402" s="226">
        <v>0</v>
      </c>
      <c r="T402" s="22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8" t="s">
        <v>157</v>
      </c>
      <c r="AT402" s="228" t="s">
        <v>153</v>
      </c>
      <c r="AU402" s="228" t="s">
        <v>81</v>
      </c>
      <c r="AY402" s="18" t="s">
        <v>152</v>
      </c>
      <c r="BE402" s="229">
        <f>IF(N402="základní",J402,0)</f>
        <v>0</v>
      </c>
      <c r="BF402" s="229">
        <f>IF(N402="snížená",J402,0)</f>
        <v>0</v>
      </c>
      <c r="BG402" s="229">
        <f>IF(N402="zákl. přenesená",J402,0)</f>
        <v>0</v>
      </c>
      <c r="BH402" s="229">
        <f>IF(N402="sníž. přenesená",J402,0)</f>
        <v>0</v>
      </c>
      <c r="BI402" s="229">
        <f>IF(N402="nulová",J402,0)</f>
        <v>0</v>
      </c>
      <c r="BJ402" s="18" t="s">
        <v>81</v>
      </c>
      <c r="BK402" s="229">
        <f>ROUND(I402*H402,2)</f>
        <v>0</v>
      </c>
      <c r="BL402" s="18" t="s">
        <v>157</v>
      </c>
      <c r="BM402" s="228" t="s">
        <v>773</v>
      </c>
    </row>
    <row r="403" s="2" customFormat="1" ht="37.8" customHeight="1">
      <c r="A403" s="39"/>
      <c r="B403" s="40"/>
      <c r="C403" s="217" t="s">
        <v>607</v>
      </c>
      <c r="D403" s="217" t="s">
        <v>153</v>
      </c>
      <c r="E403" s="218" t="s">
        <v>1799</v>
      </c>
      <c r="F403" s="219" t="s">
        <v>1795</v>
      </c>
      <c r="G403" s="220" t="s">
        <v>185</v>
      </c>
      <c r="H403" s="221">
        <v>1</v>
      </c>
      <c r="I403" s="222"/>
      <c r="J403" s="223">
        <f>ROUND(I403*H403,2)</f>
        <v>0</v>
      </c>
      <c r="K403" s="219" t="s">
        <v>1</v>
      </c>
      <c r="L403" s="45"/>
      <c r="M403" s="224" t="s">
        <v>1</v>
      </c>
      <c r="N403" s="225" t="s">
        <v>38</v>
      </c>
      <c r="O403" s="92"/>
      <c r="P403" s="226">
        <f>O403*H403</f>
        <v>0</v>
      </c>
      <c r="Q403" s="226">
        <v>0</v>
      </c>
      <c r="R403" s="226">
        <f>Q403*H403</f>
        <v>0</v>
      </c>
      <c r="S403" s="226">
        <v>0</v>
      </c>
      <c r="T403" s="227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8" t="s">
        <v>157</v>
      </c>
      <c r="AT403" s="228" t="s">
        <v>153</v>
      </c>
      <c r="AU403" s="228" t="s">
        <v>81</v>
      </c>
      <c r="AY403" s="18" t="s">
        <v>152</v>
      </c>
      <c r="BE403" s="229">
        <f>IF(N403="základní",J403,0)</f>
        <v>0</v>
      </c>
      <c r="BF403" s="229">
        <f>IF(N403="snížená",J403,0)</f>
        <v>0</v>
      </c>
      <c r="BG403" s="229">
        <f>IF(N403="zákl. přenesená",J403,0)</f>
        <v>0</v>
      </c>
      <c r="BH403" s="229">
        <f>IF(N403="sníž. přenesená",J403,0)</f>
        <v>0</v>
      </c>
      <c r="BI403" s="229">
        <f>IF(N403="nulová",J403,0)</f>
        <v>0</v>
      </c>
      <c r="BJ403" s="18" t="s">
        <v>81</v>
      </c>
      <c r="BK403" s="229">
        <f>ROUND(I403*H403,2)</f>
        <v>0</v>
      </c>
      <c r="BL403" s="18" t="s">
        <v>157</v>
      </c>
      <c r="BM403" s="228" t="s">
        <v>783</v>
      </c>
    </row>
    <row r="404" s="2" customFormat="1" ht="37.8" customHeight="1">
      <c r="A404" s="39"/>
      <c r="B404" s="40"/>
      <c r="C404" s="217" t="s">
        <v>613</v>
      </c>
      <c r="D404" s="217" t="s">
        <v>153</v>
      </c>
      <c r="E404" s="218" t="s">
        <v>1422</v>
      </c>
      <c r="F404" s="219" t="s">
        <v>1800</v>
      </c>
      <c r="G404" s="220" t="s">
        <v>185</v>
      </c>
      <c r="H404" s="221">
        <v>4</v>
      </c>
      <c r="I404" s="222"/>
      <c r="J404" s="223">
        <f>ROUND(I404*H404,2)</f>
        <v>0</v>
      </c>
      <c r="K404" s="219" t="s">
        <v>1</v>
      </c>
      <c r="L404" s="45"/>
      <c r="M404" s="224" t="s">
        <v>1</v>
      </c>
      <c r="N404" s="225" t="s">
        <v>38</v>
      </c>
      <c r="O404" s="92"/>
      <c r="P404" s="226">
        <f>O404*H404</f>
        <v>0</v>
      </c>
      <c r="Q404" s="226">
        <v>0</v>
      </c>
      <c r="R404" s="226">
        <f>Q404*H404</f>
        <v>0</v>
      </c>
      <c r="S404" s="226">
        <v>0</v>
      </c>
      <c r="T404" s="227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8" t="s">
        <v>157</v>
      </c>
      <c r="AT404" s="228" t="s">
        <v>153</v>
      </c>
      <c r="AU404" s="228" t="s">
        <v>81</v>
      </c>
      <c r="AY404" s="18" t="s">
        <v>152</v>
      </c>
      <c r="BE404" s="229">
        <f>IF(N404="základní",J404,0)</f>
        <v>0</v>
      </c>
      <c r="BF404" s="229">
        <f>IF(N404="snížená",J404,0)</f>
        <v>0</v>
      </c>
      <c r="BG404" s="229">
        <f>IF(N404="zákl. přenesená",J404,0)</f>
        <v>0</v>
      </c>
      <c r="BH404" s="229">
        <f>IF(N404="sníž. přenesená",J404,0)</f>
        <v>0</v>
      </c>
      <c r="BI404" s="229">
        <f>IF(N404="nulová",J404,0)</f>
        <v>0</v>
      </c>
      <c r="BJ404" s="18" t="s">
        <v>81</v>
      </c>
      <c r="BK404" s="229">
        <f>ROUND(I404*H404,2)</f>
        <v>0</v>
      </c>
      <c r="BL404" s="18" t="s">
        <v>157</v>
      </c>
      <c r="BM404" s="228" t="s">
        <v>362</v>
      </c>
    </row>
    <row r="405" s="2" customFormat="1" ht="37.8" customHeight="1">
      <c r="A405" s="39"/>
      <c r="B405" s="40"/>
      <c r="C405" s="217" t="s">
        <v>623</v>
      </c>
      <c r="D405" s="217" t="s">
        <v>153</v>
      </c>
      <c r="E405" s="218" t="s">
        <v>1425</v>
      </c>
      <c r="F405" s="219" t="s">
        <v>1801</v>
      </c>
      <c r="G405" s="220" t="s">
        <v>185</v>
      </c>
      <c r="H405" s="221">
        <v>3</v>
      </c>
      <c r="I405" s="222"/>
      <c r="J405" s="223">
        <f>ROUND(I405*H405,2)</f>
        <v>0</v>
      </c>
      <c r="K405" s="219" t="s">
        <v>1</v>
      </c>
      <c r="L405" s="45"/>
      <c r="M405" s="224" t="s">
        <v>1</v>
      </c>
      <c r="N405" s="225" t="s">
        <v>38</v>
      </c>
      <c r="O405" s="92"/>
      <c r="P405" s="226">
        <f>O405*H405</f>
        <v>0</v>
      </c>
      <c r="Q405" s="226">
        <v>0</v>
      </c>
      <c r="R405" s="226">
        <f>Q405*H405</f>
        <v>0</v>
      </c>
      <c r="S405" s="226">
        <v>0</v>
      </c>
      <c r="T405" s="227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28" t="s">
        <v>157</v>
      </c>
      <c r="AT405" s="228" t="s">
        <v>153</v>
      </c>
      <c r="AU405" s="228" t="s">
        <v>81</v>
      </c>
      <c r="AY405" s="18" t="s">
        <v>152</v>
      </c>
      <c r="BE405" s="229">
        <f>IF(N405="základní",J405,0)</f>
        <v>0</v>
      </c>
      <c r="BF405" s="229">
        <f>IF(N405="snížená",J405,0)</f>
        <v>0</v>
      </c>
      <c r="BG405" s="229">
        <f>IF(N405="zákl. přenesená",J405,0)</f>
        <v>0</v>
      </c>
      <c r="BH405" s="229">
        <f>IF(N405="sníž. přenesená",J405,0)</f>
        <v>0</v>
      </c>
      <c r="BI405" s="229">
        <f>IF(N405="nulová",J405,0)</f>
        <v>0</v>
      </c>
      <c r="BJ405" s="18" t="s">
        <v>81</v>
      </c>
      <c r="BK405" s="229">
        <f>ROUND(I405*H405,2)</f>
        <v>0</v>
      </c>
      <c r="BL405" s="18" t="s">
        <v>157</v>
      </c>
      <c r="BM405" s="228" t="s">
        <v>366</v>
      </c>
    </row>
    <row r="406" s="2" customFormat="1" ht="37.8" customHeight="1">
      <c r="A406" s="39"/>
      <c r="B406" s="40"/>
      <c r="C406" s="217" t="s">
        <v>628</v>
      </c>
      <c r="D406" s="217" t="s">
        <v>153</v>
      </c>
      <c r="E406" s="218" t="s">
        <v>1428</v>
      </c>
      <c r="F406" s="219" t="s">
        <v>1797</v>
      </c>
      <c r="G406" s="220" t="s">
        <v>185</v>
      </c>
      <c r="H406" s="221">
        <v>2</v>
      </c>
      <c r="I406" s="222"/>
      <c r="J406" s="223">
        <f>ROUND(I406*H406,2)</f>
        <v>0</v>
      </c>
      <c r="K406" s="219" t="s">
        <v>1</v>
      </c>
      <c r="L406" s="45"/>
      <c r="M406" s="224" t="s">
        <v>1</v>
      </c>
      <c r="N406" s="225" t="s">
        <v>38</v>
      </c>
      <c r="O406" s="92"/>
      <c r="P406" s="226">
        <f>O406*H406</f>
        <v>0</v>
      </c>
      <c r="Q406" s="226">
        <v>0</v>
      </c>
      <c r="R406" s="226">
        <f>Q406*H406</f>
        <v>0</v>
      </c>
      <c r="S406" s="226">
        <v>0</v>
      </c>
      <c r="T406" s="227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8" t="s">
        <v>157</v>
      </c>
      <c r="AT406" s="228" t="s">
        <v>153</v>
      </c>
      <c r="AU406" s="228" t="s">
        <v>81</v>
      </c>
      <c r="AY406" s="18" t="s">
        <v>152</v>
      </c>
      <c r="BE406" s="229">
        <f>IF(N406="základní",J406,0)</f>
        <v>0</v>
      </c>
      <c r="BF406" s="229">
        <f>IF(N406="snížená",J406,0)</f>
        <v>0</v>
      </c>
      <c r="BG406" s="229">
        <f>IF(N406="zákl. přenesená",J406,0)</f>
        <v>0</v>
      </c>
      <c r="BH406" s="229">
        <f>IF(N406="sníž. přenesená",J406,0)</f>
        <v>0</v>
      </c>
      <c r="BI406" s="229">
        <f>IF(N406="nulová",J406,0)</f>
        <v>0</v>
      </c>
      <c r="BJ406" s="18" t="s">
        <v>81</v>
      </c>
      <c r="BK406" s="229">
        <f>ROUND(I406*H406,2)</f>
        <v>0</v>
      </c>
      <c r="BL406" s="18" t="s">
        <v>157</v>
      </c>
      <c r="BM406" s="228" t="s">
        <v>823</v>
      </c>
    </row>
    <row r="407" s="2" customFormat="1" ht="37.8" customHeight="1">
      <c r="A407" s="39"/>
      <c r="B407" s="40"/>
      <c r="C407" s="217" t="s">
        <v>633</v>
      </c>
      <c r="D407" s="217" t="s">
        <v>153</v>
      </c>
      <c r="E407" s="218" t="s">
        <v>1802</v>
      </c>
      <c r="F407" s="219" t="s">
        <v>1795</v>
      </c>
      <c r="G407" s="220" t="s">
        <v>185</v>
      </c>
      <c r="H407" s="221">
        <v>5</v>
      </c>
      <c r="I407" s="222"/>
      <c r="J407" s="223">
        <f>ROUND(I407*H407,2)</f>
        <v>0</v>
      </c>
      <c r="K407" s="219" t="s">
        <v>1</v>
      </c>
      <c r="L407" s="45"/>
      <c r="M407" s="224" t="s">
        <v>1</v>
      </c>
      <c r="N407" s="225" t="s">
        <v>38</v>
      </c>
      <c r="O407" s="92"/>
      <c r="P407" s="226">
        <f>O407*H407</f>
        <v>0</v>
      </c>
      <c r="Q407" s="226">
        <v>0</v>
      </c>
      <c r="R407" s="226">
        <f>Q407*H407</f>
        <v>0</v>
      </c>
      <c r="S407" s="226">
        <v>0</v>
      </c>
      <c r="T407" s="227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8" t="s">
        <v>157</v>
      </c>
      <c r="AT407" s="228" t="s">
        <v>153</v>
      </c>
      <c r="AU407" s="228" t="s">
        <v>81</v>
      </c>
      <c r="AY407" s="18" t="s">
        <v>152</v>
      </c>
      <c r="BE407" s="229">
        <f>IF(N407="základní",J407,0)</f>
        <v>0</v>
      </c>
      <c r="BF407" s="229">
        <f>IF(N407="snížená",J407,0)</f>
        <v>0</v>
      </c>
      <c r="BG407" s="229">
        <f>IF(N407="zákl. přenesená",J407,0)</f>
        <v>0</v>
      </c>
      <c r="BH407" s="229">
        <f>IF(N407="sníž. přenesená",J407,0)</f>
        <v>0</v>
      </c>
      <c r="BI407" s="229">
        <f>IF(N407="nulová",J407,0)</f>
        <v>0</v>
      </c>
      <c r="BJ407" s="18" t="s">
        <v>81</v>
      </c>
      <c r="BK407" s="229">
        <f>ROUND(I407*H407,2)</f>
        <v>0</v>
      </c>
      <c r="BL407" s="18" t="s">
        <v>157</v>
      </c>
      <c r="BM407" s="228" t="s">
        <v>835</v>
      </c>
    </row>
    <row r="408" s="2" customFormat="1" ht="37.8" customHeight="1">
      <c r="A408" s="39"/>
      <c r="B408" s="40"/>
      <c r="C408" s="217" t="s">
        <v>638</v>
      </c>
      <c r="D408" s="217" t="s">
        <v>153</v>
      </c>
      <c r="E408" s="218" t="s">
        <v>1803</v>
      </c>
      <c r="F408" s="219" t="s">
        <v>1804</v>
      </c>
      <c r="G408" s="220" t="s">
        <v>185</v>
      </c>
      <c r="H408" s="221">
        <v>2</v>
      </c>
      <c r="I408" s="222"/>
      <c r="J408" s="223">
        <f>ROUND(I408*H408,2)</f>
        <v>0</v>
      </c>
      <c r="K408" s="219" t="s">
        <v>1</v>
      </c>
      <c r="L408" s="45"/>
      <c r="M408" s="224" t="s">
        <v>1</v>
      </c>
      <c r="N408" s="225" t="s">
        <v>38</v>
      </c>
      <c r="O408" s="92"/>
      <c r="P408" s="226">
        <f>O408*H408</f>
        <v>0</v>
      </c>
      <c r="Q408" s="226">
        <v>0</v>
      </c>
      <c r="R408" s="226">
        <f>Q408*H408</f>
        <v>0</v>
      </c>
      <c r="S408" s="226">
        <v>0</v>
      </c>
      <c r="T408" s="227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8" t="s">
        <v>157</v>
      </c>
      <c r="AT408" s="228" t="s">
        <v>153</v>
      </c>
      <c r="AU408" s="228" t="s">
        <v>81</v>
      </c>
      <c r="AY408" s="18" t="s">
        <v>152</v>
      </c>
      <c r="BE408" s="229">
        <f>IF(N408="základní",J408,0)</f>
        <v>0</v>
      </c>
      <c r="BF408" s="229">
        <f>IF(N408="snížená",J408,0)</f>
        <v>0</v>
      </c>
      <c r="BG408" s="229">
        <f>IF(N408="zákl. přenesená",J408,0)</f>
        <v>0</v>
      </c>
      <c r="BH408" s="229">
        <f>IF(N408="sníž. přenesená",J408,0)</f>
        <v>0</v>
      </c>
      <c r="BI408" s="229">
        <f>IF(N408="nulová",J408,0)</f>
        <v>0</v>
      </c>
      <c r="BJ408" s="18" t="s">
        <v>81</v>
      </c>
      <c r="BK408" s="229">
        <f>ROUND(I408*H408,2)</f>
        <v>0</v>
      </c>
      <c r="BL408" s="18" t="s">
        <v>157</v>
      </c>
      <c r="BM408" s="228" t="s">
        <v>844</v>
      </c>
    </row>
    <row r="409" s="2" customFormat="1" ht="37.8" customHeight="1">
      <c r="A409" s="39"/>
      <c r="B409" s="40"/>
      <c r="C409" s="217" t="s">
        <v>643</v>
      </c>
      <c r="D409" s="217" t="s">
        <v>153</v>
      </c>
      <c r="E409" s="218" t="s">
        <v>1805</v>
      </c>
      <c r="F409" s="219" t="s">
        <v>1806</v>
      </c>
      <c r="G409" s="220" t="s">
        <v>185</v>
      </c>
      <c r="H409" s="221">
        <v>2</v>
      </c>
      <c r="I409" s="222"/>
      <c r="J409" s="223">
        <f>ROUND(I409*H409,2)</f>
        <v>0</v>
      </c>
      <c r="K409" s="219" t="s">
        <v>1</v>
      </c>
      <c r="L409" s="45"/>
      <c r="M409" s="224" t="s">
        <v>1</v>
      </c>
      <c r="N409" s="225" t="s">
        <v>38</v>
      </c>
      <c r="O409" s="92"/>
      <c r="P409" s="226">
        <f>O409*H409</f>
        <v>0</v>
      </c>
      <c r="Q409" s="226">
        <v>0</v>
      </c>
      <c r="R409" s="226">
        <f>Q409*H409</f>
        <v>0</v>
      </c>
      <c r="S409" s="226">
        <v>0</v>
      </c>
      <c r="T409" s="227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8" t="s">
        <v>157</v>
      </c>
      <c r="AT409" s="228" t="s">
        <v>153</v>
      </c>
      <c r="AU409" s="228" t="s">
        <v>81</v>
      </c>
      <c r="AY409" s="18" t="s">
        <v>152</v>
      </c>
      <c r="BE409" s="229">
        <f>IF(N409="základní",J409,0)</f>
        <v>0</v>
      </c>
      <c r="BF409" s="229">
        <f>IF(N409="snížená",J409,0)</f>
        <v>0</v>
      </c>
      <c r="BG409" s="229">
        <f>IF(N409="zákl. přenesená",J409,0)</f>
        <v>0</v>
      </c>
      <c r="BH409" s="229">
        <f>IF(N409="sníž. přenesená",J409,0)</f>
        <v>0</v>
      </c>
      <c r="BI409" s="229">
        <f>IF(N409="nulová",J409,0)</f>
        <v>0</v>
      </c>
      <c r="BJ409" s="18" t="s">
        <v>81</v>
      </c>
      <c r="BK409" s="229">
        <f>ROUND(I409*H409,2)</f>
        <v>0</v>
      </c>
      <c r="BL409" s="18" t="s">
        <v>157</v>
      </c>
      <c r="BM409" s="228" t="s">
        <v>852</v>
      </c>
    </row>
    <row r="410" s="2" customFormat="1" ht="37.8" customHeight="1">
      <c r="A410" s="39"/>
      <c r="B410" s="40"/>
      <c r="C410" s="217" t="s">
        <v>648</v>
      </c>
      <c r="D410" s="217" t="s">
        <v>153</v>
      </c>
      <c r="E410" s="218" t="s">
        <v>1807</v>
      </c>
      <c r="F410" s="219" t="s">
        <v>1806</v>
      </c>
      <c r="G410" s="220" t="s">
        <v>185</v>
      </c>
      <c r="H410" s="221">
        <v>1</v>
      </c>
      <c r="I410" s="222"/>
      <c r="J410" s="223">
        <f>ROUND(I410*H410,2)</f>
        <v>0</v>
      </c>
      <c r="K410" s="219" t="s">
        <v>1</v>
      </c>
      <c r="L410" s="45"/>
      <c r="M410" s="224" t="s">
        <v>1</v>
      </c>
      <c r="N410" s="225" t="s">
        <v>38</v>
      </c>
      <c r="O410" s="92"/>
      <c r="P410" s="226">
        <f>O410*H410</f>
        <v>0</v>
      </c>
      <c r="Q410" s="226">
        <v>0</v>
      </c>
      <c r="R410" s="226">
        <f>Q410*H410</f>
        <v>0</v>
      </c>
      <c r="S410" s="226">
        <v>0</v>
      </c>
      <c r="T410" s="227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8" t="s">
        <v>157</v>
      </c>
      <c r="AT410" s="228" t="s">
        <v>153</v>
      </c>
      <c r="AU410" s="228" t="s">
        <v>81</v>
      </c>
      <c r="AY410" s="18" t="s">
        <v>152</v>
      </c>
      <c r="BE410" s="229">
        <f>IF(N410="základní",J410,0)</f>
        <v>0</v>
      </c>
      <c r="BF410" s="229">
        <f>IF(N410="snížená",J410,0)</f>
        <v>0</v>
      </c>
      <c r="BG410" s="229">
        <f>IF(N410="zákl. přenesená",J410,0)</f>
        <v>0</v>
      </c>
      <c r="BH410" s="229">
        <f>IF(N410="sníž. přenesená",J410,0)</f>
        <v>0</v>
      </c>
      <c r="BI410" s="229">
        <f>IF(N410="nulová",J410,0)</f>
        <v>0</v>
      </c>
      <c r="BJ410" s="18" t="s">
        <v>81</v>
      </c>
      <c r="BK410" s="229">
        <f>ROUND(I410*H410,2)</f>
        <v>0</v>
      </c>
      <c r="BL410" s="18" t="s">
        <v>157</v>
      </c>
      <c r="BM410" s="228" t="s">
        <v>862</v>
      </c>
    </row>
    <row r="411" s="2" customFormat="1" ht="37.8" customHeight="1">
      <c r="A411" s="39"/>
      <c r="B411" s="40"/>
      <c r="C411" s="217" t="s">
        <v>653</v>
      </c>
      <c r="D411" s="217" t="s">
        <v>153</v>
      </c>
      <c r="E411" s="218" t="s">
        <v>1808</v>
      </c>
      <c r="F411" s="219" t="s">
        <v>1809</v>
      </c>
      <c r="G411" s="220" t="s">
        <v>185</v>
      </c>
      <c r="H411" s="221">
        <v>1</v>
      </c>
      <c r="I411" s="222"/>
      <c r="J411" s="223">
        <f>ROUND(I411*H411,2)</f>
        <v>0</v>
      </c>
      <c r="K411" s="219" t="s">
        <v>1</v>
      </c>
      <c r="L411" s="45"/>
      <c r="M411" s="224" t="s">
        <v>1</v>
      </c>
      <c r="N411" s="225" t="s">
        <v>38</v>
      </c>
      <c r="O411" s="92"/>
      <c r="P411" s="226">
        <f>O411*H411</f>
        <v>0</v>
      </c>
      <c r="Q411" s="226">
        <v>0</v>
      </c>
      <c r="R411" s="226">
        <f>Q411*H411</f>
        <v>0</v>
      </c>
      <c r="S411" s="226">
        <v>0</v>
      </c>
      <c r="T411" s="227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8" t="s">
        <v>157</v>
      </c>
      <c r="AT411" s="228" t="s">
        <v>153</v>
      </c>
      <c r="AU411" s="228" t="s">
        <v>81</v>
      </c>
      <c r="AY411" s="18" t="s">
        <v>152</v>
      </c>
      <c r="BE411" s="229">
        <f>IF(N411="základní",J411,0)</f>
        <v>0</v>
      </c>
      <c r="BF411" s="229">
        <f>IF(N411="snížená",J411,0)</f>
        <v>0</v>
      </c>
      <c r="BG411" s="229">
        <f>IF(N411="zákl. přenesená",J411,0)</f>
        <v>0</v>
      </c>
      <c r="BH411" s="229">
        <f>IF(N411="sníž. přenesená",J411,0)</f>
        <v>0</v>
      </c>
      <c r="BI411" s="229">
        <f>IF(N411="nulová",J411,0)</f>
        <v>0</v>
      </c>
      <c r="BJ411" s="18" t="s">
        <v>81</v>
      </c>
      <c r="BK411" s="229">
        <f>ROUND(I411*H411,2)</f>
        <v>0</v>
      </c>
      <c r="BL411" s="18" t="s">
        <v>157</v>
      </c>
      <c r="BM411" s="228" t="s">
        <v>1424</v>
      </c>
    </row>
    <row r="412" s="2" customFormat="1" ht="37.8" customHeight="1">
      <c r="A412" s="39"/>
      <c r="B412" s="40"/>
      <c r="C412" s="217" t="s">
        <v>658</v>
      </c>
      <c r="D412" s="217" t="s">
        <v>153</v>
      </c>
      <c r="E412" s="218" t="s">
        <v>1810</v>
      </c>
      <c r="F412" s="219" t="s">
        <v>1811</v>
      </c>
      <c r="G412" s="220" t="s">
        <v>185</v>
      </c>
      <c r="H412" s="221">
        <v>2</v>
      </c>
      <c r="I412" s="222"/>
      <c r="J412" s="223">
        <f>ROUND(I412*H412,2)</f>
        <v>0</v>
      </c>
      <c r="K412" s="219" t="s">
        <v>1</v>
      </c>
      <c r="L412" s="45"/>
      <c r="M412" s="224" t="s">
        <v>1</v>
      </c>
      <c r="N412" s="225" t="s">
        <v>38</v>
      </c>
      <c r="O412" s="92"/>
      <c r="P412" s="226">
        <f>O412*H412</f>
        <v>0</v>
      </c>
      <c r="Q412" s="226">
        <v>0</v>
      </c>
      <c r="R412" s="226">
        <f>Q412*H412</f>
        <v>0</v>
      </c>
      <c r="S412" s="226">
        <v>0</v>
      </c>
      <c r="T412" s="227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28" t="s">
        <v>157</v>
      </c>
      <c r="AT412" s="228" t="s">
        <v>153</v>
      </c>
      <c r="AU412" s="228" t="s">
        <v>81</v>
      </c>
      <c r="AY412" s="18" t="s">
        <v>152</v>
      </c>
      <c r="BE412" s="229">
        <f>IF(N412="základní",J412,0)</f>
        <v>0</v>
      </c>
      <c r="BF412" s="229">
        <f>IF(N412="snížená",J412,0)</f>
        <v>0</v>
      </c>
      <c r="BG412" s="229">
        <f>IF(N412="zákl. přenesená",J412,0)</f>
        <v>0</v>
      </c>
      <c r="BH412" s="229">
        <f>IF(N412="sníž. přenesená",J412,0)</f>
        <v>0</v>
      </c>
      <c r="BI412" s="229">
        <f>IF(N412="nulová",J412,0)</f>
        <v>0</v>
      </c>
      <c r="BJ412" s="18" t="s">
        <v>81</v>
      </c>
      <c r="BK412" s="229">
        <f>ROUND(I412*H412,2)</f>
        <v>0</v>
      </c>
      <c r="BL412" s="18" t="s">
        <v>157</v>
      </c>
      <c r="BM412" s="228" t="s">
        <v>1427</v>
      </c>
    </row>
    <row r="413" s="2" customFormat="1" ht="37.8" customHeight="1">
      <c r="A413" s="39"/>
      <c r="B413" s="40"/>
      <c r="C413" s="217" t="s">
        <v>663</v>
      </c>
      <c r="D413" s="217" t="s">
        <v>153</v>
      </c>
      <c r="E413" s="218" t="s">
        <v>1812</v>
      </c>
      <c r="F413" s="219" t="s">
        <v>1813</v>
      </c>
      <c r="G413" s="220" t="s">
        <v>185</v>
      </c>
      <c r="H413" s="221">
        <v>1</v>
      </c>
      <c r="I413" s="222"/>
      <c r="J413" s="223">
        <f>ROUND(I413*H413,2)</f>
        <v>0</v>
      </c>
      <c r="K413" s="219" t="s">
        <v>1</v>
      </c>
      <c r="L413" s="45"/>
      <c r="M413" s="224" t="s">
        <v>1</v>
      </c>
      <c r="N413" s="225" t="s">
        <v>38</v>
      </c>
      <c r="O413" s="92"/>
      <c r="P413" s="226">
        <f>O413*H413</f>
        <v>0</v>
      </c>
      <c r="Q413" s="226">
        <v>0</v>
      </c>
      <c r="R413" s="226">
        <f>Q413*H413</f>
        <v>0</v>
      </c>
      <c r="S413" s="226">
        <v>0</v>
      </c>
      <c r="T413" s="227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8" t="s">
        <v>157</v>
      </c>
      <c r="AT413" s="228" t="s">
        <v>153</v>
      </c>
      <c r="AU413" s="228" t="s">
        <v>81</v>
      </c>
      <c r="AY413" s="18" t="s">
        <v>152</v>
      </c>
      <c r="BE413" s="229">
        <f>IF(N413="základní",J413,0)</f>
        <v>0</v>
      </c>
      <c r="BF413" s="229">
        <f>IF(N413="snížená",J413,0)</f>
        <v>0</v>
      </c>
      <c r="BG413" s="229">
        <f>IF(N413="zákl. přenesená",J413,0)</f>
        <v>0</v>
      </c>
      <c r="BH413" s="229">
        <f>IF(N413="sníž. přenesená",J413,0)</f>
        <v>0</v>
      </c>
      <c r="BI413" s="229">
        <f>IF(N413="nulová",J413,0)</f>
        <v>0</v>
      </c>
      <c r="BJ413" s="18" t="s">
        <v>81</v>
      </c>
      <c r="BK413" s="229">
        <f>ROUND(I413*H413,2)</f>
        <v>0</v>
      </c>
      <c r="BL413" s="18" t="s">
        <v>157</v>
      </c>
      <c r="BM413" s="228" t="s">
        <v>1027</v>
      </c>
    </row>
    <row r="414" s="2" customFormat="1" ht="24.15" customHeight="1">
      <c r="A414" s="39"/>
      <c r="B414" s="40"/>
      <c r="C414" s="217" t="s">
        <v>668</v>
      </c>
      <c r="D414" s="217" t="s">
        <v>153</v>
      </c>
      <c r="E414" s="218" t="s">
        <v>1429</v>
      </c>
      <c r="F414" s="219" t="s">
        <v>1814</v>
      </c>
      <c r="G414" s="220" t="s">
        <v>1431</v>
      </c>
      <c r="H414" s="221">
        <v>63.5</v>
      </c>
      <c r="I414" s="222"/>
      <c r="J414" s="223">
        <f>ROUND(I414*H414,2)</f>
        <v>0</v>
      </c>
      <c r="K414" s="219" t="s">
        <v>1</v>
      </c>
      <c r="L414" s="45"/>
      <c r="M414" s="224" t="s">
        <v>1</v>
      </c>
      <c r="N414" s="225" t="s">
        <v>38</v>
      </c>
      <c r="O414" s="92"/>
      <c r="P414" s="226">
        <f>O414*H414</f>
        <v>0</v>
      </c>
      <c r="Q414" s="226">
        <v>0</v>
      </c>
      <c r="R414" s="226">
        <f>Q414*H414</f>
        <v>0</v>
      </c>
      <c r="S414" s="226">
        <v>0</v>
      </c>
      <c r="T414" s="227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8" t="s">
        <v>157</v>
      </c>
      <c r="AT414" s="228" t="s">
        <v>153</v>
      </c>
      <c r="AU414" s="228" t="s">
        <v>81</v>
      </c>
      <c r="AY414" s="18" t="s">
        <v>152</v>
      </c>
      <c r="BE414" s="229">
        <f>IF(N414="základní",J414,0)</f>
        <v>0</v>
      </c>
      <c r="BF414" s="229">
        <f>IF(N414="snížená",J414,0)</f>
        <v>0</v>
      </c>
      <c r="BG414" s="229">
        <f>IF(N414="zákl. přenesená",J414,0)</f>
        <v>0</v>
      </c>
      <c r="BH414" s="229">
        <f>IF(N414="sníž. přenesená",J414,0)</f>
        <v>0</v>
      </c>
      <c r="BI414" s="229">
        <f>IF(N414="nulová",J414,0)</f>
        <v>0</v>
      </c>
      <c r="BJ414" s="18" t="s">
        <v>81</v>
      </c>
      <c r="BK414" s="229">
        <f>ROUND(I414*H414,2)</f>
        <v>0</v>
      </c>
      <c r="BL414" s="18" t="s">
        <v>157</v>
      </c>
      <c r="BM414" s="228" t="s">
        <v>1432</v>
      </c>
    </row>
    <row r="415" s="2" customFormat="1" ht="37.8" customHeight="1">
      <c r="A415" s="39"/>
      <c r="B415" s="40"/>
      <c r="C415" s="217" t="s">
        <v>673</v>
      </c>
      <c r="D415" s="217" t="s">
        <v>153</v>
      </c>
      <c r="E415" s="218" t="s">
        <v>1433</v>
      </c>
      <c r="F415" s="219" t="s">
        <v>1815</v>
      </c>
      <c r="G415" s="220" t="s">
        <v>185</v>
      </c>
      <c r="H415" s="221">
        <v>1</v>
      </c>
      <c r="I415" s="222"/>
      <c r="J415" s="223">
        <f>ROUND(I415*H415,2)</f>
        <v>0</v>
      </c>
      <c r="K415" s="219" t="s">
        <v>1</v>
      </c>
      <c r="L415" s="45"/>
      <c r="M415" s="224" t="s">
        <v>1</v>
      </c>
      <c r="N415" s="225" t="s">
        <v>38</v>
      </c>
      <c r="O415" s="92"/>
      <c r="P415" s="226">
        <f>O415*H415</f>
        <v>0</v>
      </c>
      <c r="Q415" s="226">
        <v>0</v>
      </c>
      <c r="R415" s="226">
        <f>Q415*H415</f>
        <v>0</v>
      </c>
      <c r="S415" s="226">
        <v>0</v>
      </c>
      <c r="T415" s="227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28" t="s">
        <v>157</v>
      </c>
      <c r="AT415" s="228" t="s">
        <v>153</v>
      </c>
      <c r="AU415" s="228" t="s">
        <v>81</v>
      </c>
      <c r="AY415" s="18" t="s">
        <v>152</v>
      </c>
      <c r="BE415" s="229">
        <f>IF(N415="základní",J415,0)</f>
        <v>0</v>
      </c>
      <c r="BF415" s="229">
        <f>IF(N415="snížená",J415,0)</f>
        <v>0</v>
      </c>
      <c r="BG415" s="229">
        <f>IF(N415="zákl. přenesená",J415,0)</f>
        <v>0</v>
      </c>
      <c r="BH415" s="229">
        <f>IF(N415="sníž. přenesená",J415,0)</f>
        <v>0</v>
      </c>
      <c r="BI415" s="229">
        <f>IF(N415="nulová",J415,0)</f>
        <v>0</v>
      </c>
      <c r="BJ415" s="18" t="s">
        <v>81</v>
      </c>
      <c r="BK415" s="229">
        <f>ROUND(I415*H415,2)</f>
        <v>0</v>
      </c>
      <c r="BL415" s="18" t="s">
        <v>157</v>
      </c>
      <c r="BM415" s="228" t="s">
        <v>1435</v>
      </c>
    </row>
    <row r="416" s="2" customFormat="1" ht="24.15" customHeight="1">
      <c r="A416" s="39"/>
      <c r="B416" s="40"/>
      <c r="C416" s="217" t="s">
        <v>334</v>
      </c>
      <c r="D416" s="217" t="s">
        <v>153</v>
      </c>
      <c r="E416" s="218" t="s">
        <v>1816</v>
      </c>
      <c r="F416" s="219" t="s">
        <v>1817</v>
      </c>
      <c r="G416" s="220" t="s">
        <v>1431</v>
      </c>
      <c r="H416" s="221">
        <v>79.5</v>
      </c>
      <c r="I416" s="222"/>
      <c r="J416" s="223">
        <f>ROUND(I416*H416,2)</f>
        <v>0</v>
      </c>
      <c r="K416" s="219" t="s">
        <v>1</v>
      </c>
      <c r="L416" s="45"/>
      <c r="M416" s="224" t="s">
        <v>1</v>
      </c>
      <c r="N416" s="225" t="s">
        <v>38</v>
      </c>
      <c r="O416" s="92"/>
      <c r="P416" s="226">
        <f>O416*H416</f>
        <v>0</v>
      </c>
      <c r="Q416" s="226">
        <v>0</v>
      </c>
      <c r="R416" s="226">
        <f>Q416*H416</f>
        <v>0</v>
      </c>
      <c r="S416" s="226">
        <v>0</v>
      </c>
      <c r="T416" s="227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8" t="s">
        <v>157</v>
      </c>
      <c r="AT416" s="228" t="s">
        <v>153</v>
      </c>
      <c r="AU416" s="228" t="s">
        <v>81</v>
      </c>
      <c r="AY416" s="18" t="s">
        <v>152</v>
      </c>
      <c r="BE416" s="229">
        <f>IF(N416="základní",J416,0)</f>
        <v>0</v>
      </c>
      <c r="BF416" s="229">
        <f>IF(N416="snížená",J416,0)</f>
        <v>0</v>
      </c>
      <c r="BG416" s="229">
        <f>IF(N416="zákl. přenesená",J416,0)</f>
        <v>0</v>
      </c>
      <c r="BH416" s="229">
        <f>IF(N416="sníž. přenesená",J416,0)</f>
        <v>0</v>
      </c>
      <c r="BI416" s="229">
        <f>IF(N416="nulová",J416,0)</f>
        <v>0</v>
      </c>
      <c r="BJ416" s="18" t="s">
        <v>81</v>
      </c>
      <c r="BK416" s="229">
        <f>ROUND(I416*H416,2)</f>
        <v>0</v>
      </c>
      <c r="BL416" s="18" t="s">
        <v>157</v>
      </c>
      <c r="BM416" s="228" t="s">
        <v>1437</v>
      </c>
    </row>
    <row r="417" s="2" customFormat="1" ht="24.15" customHeight="1">
      <c r="A417" s="39"/>
      <c r="B417" s="40"/>
      <c r="C417" s="217" t="s">
        <v>682</v>
      </c>
      <c r="D417" s="217" t="s">
        <v>153</v>
      </c>
      <c r="E417" s="218" t="s">
        <v>1818</v>
      </c>
      <c r="F417" s="219" t="s">
        <v>1819</v>
      </c>
      <c r="G417" s="220" t="s">
        <v>1431</v>
      </c>
      <c r="H417" s="221">
        <v>16.5</v>
      </c>
      <c r="I417" s="222"/>
      <c r="J417" s="223">
        <f>ROUND(I417*H417,2)</f>
        <v>0</v>
      </c>
      <c r="K417" s="219" t="s">
        <v>1</v>
      </c>
      <c r="L417" s="45"/>
      <c r="M417" s="224" t="s">
        <v>1</v>
      </c>
      <c r="N417" s="225" t="s">
        <v>38</v>
      </c>
      <c r="O417" s="92"/>
      <c r="P417" s="226">
        <f>O417*H417</f>
        <v>0</v>
      </c>
      <c r="Q417" s="226">
        <v>0</v>
      </c>
      <c r="R417" s="226">
        <f>Q417*H417</f>
        <v>0</v>
      </c>
      <c r="S417" s="226">
        <v>0</v>
      </c>
      <c r="T417" s="227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8" t="s">
        <v>157</v>
      </c>
      <c r="AT417" s="228" t="s">
        <v>153</v>
      </c>
      <c r="AU417" s="228" t="s">
        <v>81</v>
      </c>
      <c r="AY417" s="18" t="s">
        <v>152</v>
      </c>
      <c r="BE417" s="229">
        <f>IF(N417="základní",J417,0)</f>
        <v>0</v>
      </c>
      <c r="BF417" s="229">
        <f>IF(N417="snížená",J417,0)</f>
        <v>0</v>
      </c>
      <c r="BG417" s="229">
        <f>IF(N417="zákl. přenesená",J417,0)</f>
        <v>0</v>
      </c>
      <c r="BH417" s="229">
        <f>IF(N417="sníž. přenesená",J417,0)</f>
        <v>0</v>
      </c>
      <c r="BI417" s="229">
        <f>IF(N417="nulová",J417,0)</f>
        <v>0</v>
      </c>
      <c r="BJ417" s="18" t="s">
        <v>81</v>
      </c>
      <c r="BK417" s="229">
        <f>ROUND(I417*H417,2)</f>
        <v>0</v>
      </c>
      <c r="BL417" s="18" t="s">
        <v>157</v>
      </c>
      <c r="BM417" s="228" t="s">
        <v>391</v>
      </c>
    </row>
    <row r="418" s="2" customFormat="1" ht="37.8" customHeight="1">
      <c r="A418" s="39"/>
      <c r="B418" s="40"/>
      <c r="C418" s="217" t="s">
        <v>686</v>
      </c>
      <c r="D418" s="217" t="s">
        <v>153</v>
      </c>
      <c r="E418" s="218" t="s">
        <v>1820</v>
      </c>
      <c r="F418" s="219" t="s">
        <v>1821</v>
      </c>
      <c r="G418" s="220" t="s">
        <v>1431</v>
      </c>
      <c r="H418" s="221">
        <v>70</v>
      </c>
      <c r="I418" s="222"/>
      <c r="J418" s="223">
        <f>ROUND(I418*H418,2)</f>
        <v>0</v>
      </c>
      <c r="K418" s="219" t="s">
        <v>1</v>
      </c>
      <c r="L418" s="45"/>
      <c r="M418" s="224" t="s">
        <v>1</v>
      </c>
      <c r="N418" s="225" t="s">
        <v>38</v>
      </c>
      <c r="O418" s="92"/>
      <c r="P418" s="226">
        <f>O418*H418</f>
        <v>0</v>
      </c>
      <c r="Q418" s="226">
        <v>0</v>
      </c>
      <c r="R418" s="226">
        <f>Q418*H418</f>
        <v>0</v>
      </c>
      <c r="S418" s="226">
        <v>0</v>
      </c>
      <c r="T418" s="227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28" t="s">
        <v>157</v>
      </c>
      <c r="AT418" s="228" t="s">
        <v>153</v>
      </c>
      <c r="AU418" s="228" t="s">
        <v>81</v>
      </c>
      <c r="AY418" s="18" t="s">
        <v>152</v>
      </c>
      <c r="BE418" s="229">
        <f>IF(N418="základní",J418,0)</f>
        <v>0</v>
      </c>
      <c r="BF418" s="229">
        <f>IF(N418="snížená",J418,0)</f>
        <v>0</v>
      </c>
      <c r="BG418" s="229">
        <f>IF(N418="zákl. přenesená",J418,0)</f>
        <v>0</v>
      </c>
      <c r="BH418" s="229">
        <f>IF(N418="sníž. přenesená",J418,0)</f>
        <v>0</v>
      </c>
      <c r="BI418" s="229">
        <f>IF(N418="nulová",J418,0)</f>
        <v>0</v>
      </c>
      <c r="BJ418" s="18" t="s">
        <v>81</v>
      </c>
      <c r="BK418" s="229">
        <f>ROUND(I418*H418,2)</f>
        <v>0</v>
      </c>
      <c r="BL418" s="18" t="s">
        <v>157</v>
      </c>
      <c r="BM418" s="228" t="s">
        <v>395</v>
      </c>
    </row>
    <row r="419" s="2" customFormat="1" ht="14.4" customHeight="1">
      <c r="A419" s="39"/>
      <c r="B419" s="40"/>
      <c r="C419" s="217" t="s">
        <v>690</v>
      </c>
      <c r="D419" s="217" t="s">
        <v>153</v>
      </c>
      <c r="E419" s="218" t="s">
        <v>1822</v>
      </c>
      <c r="F419" s="219" t="s">
        <v>1823</v>
      </c>
      <c r="G419" s="220" t="s">
        <v>175</v>
      </c>
      <c r="H419" s="221">
        <v>39</v>
      </c>
      <c r="I419" s="222"/>
      <c r="J419" s="223">
        <f>ROUND(I419*H419,2)</f>
        <v>0</v>
      </c>
      <c r="K419" s="219" t="s">
        <v>1</v>
      </c>
      <c r="L419" s="45"/>
      <c r="M419" s="224" t="s">
        <v>1</v>
      </c>
      <c r="N419" s="225" t="s">
        <v>38</v>
      </c>
      <c r="O419" s="92"/>
      <c r="P419" s="226">
        <f>O419*H419</f>
        <v>0</v>
      </c>
      <c r="Q419" s="226">
        <v>0</v>
      </c>
      <c r="R419" s="226">
        <f>Q419*H419</f>
        <v>0</v>
      </c>
      <c r="S419" s="226">
        <v>0</v>
      </c>
      <c r="T419" s="227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8" t="s">
        <v>157</v>
      </c>
      <c r="AT419" s="228" t="s">
        <v>153</v>
      </c>
      <c r="AU419" s="228" t="s">
        <v>81</v>
      </c>
      <c r="AY419" s="18" t="s">
        <v>152</v>
      </c>
      <c r="BE419" s="229">
        <f>IF(N419="základní",J419,0)</f>
        <v>0</v>
      </c>
      <c r="BF419" s="229">
        <f>IF(N419="snížená",J419,0)</f>
        <v>0</v>
      </c>
      <c r="BG419" s="229">
        <f>IF(N419="zákl. přenesená",J419,0)</f>
        <v>0</v>
      </c>
      <c r="BH419" s="229">
        <f>IF(N419="sníž. přenesená",J419,0)</f>
        <v>0</v>
      </c>
      <c r="BI419" s="229">
        <f>IF(N419="nulová",J419,0)</f>
        <v>0</v>
      </c>
      <c r="BJ419" s="18" t="s">
        <v>81</v>
      </c>
      <c r="BK419" s="229">
        <f>ROUND(I419*H419,2)</f>
        <v>0</v>
      </c>
      <c r="BL419" s="18" t="s">
        <v>157</v>
      </c>
      <c r="BM419" s="228" t="s">
        <v>400</v>
      </c>
    </row>
    <row r="420" s="2" customFormat="1" ht="14.4" customHeight="1">
      <c r="A420" s="39"/>
      <c r="B420" s="40"/>
      <c r="C420" s="217" t="s">
        <v>694</v>
      </c>
      <c r="D420" s="217" t="s">
        <v>153</v>
      </c>
      <c r="E420" s="218" t="s">
        <v>1824</v>
      </c>
      <c r="F420" s="219" t="s">
        <v>1825</v>
      </c>
      <c r="G420" s="220" t="s">
        <v>185</v>
      </c>
      <c r="H420" s="221">
        <v>4</v>
      </c>
      <c r="I420" s="222"/>
      <c r="J420" s="223">
        <f>ROUND(I420*H420,2)</f>
        <v>0</v>
      </c>
      <c r="K420" s="219" t="s">
        <v>1</v>
      </c>
      <c r="L420" s="45"/>
      <c r="M420" s="224" t="s">
        <v>1</v>
      </c>
      <c r="N420" s="225" t="s">
        <v>38</v>
      </c>
      <c r="O420" s="92"/>
      <c r="P420" s="226">
        <f>O420*H420</f>
        <v>0</v>
      </c>
      <c r="Q420" s="226">
        <v>0</v>
      </c>
      <c r="R420" s="226">
        <f>Q420*H420</f>
        <v>0</v>
      </c>
      <c r="S420" s="226">
        <v>0</v>
      </c>
      <c r="T420" s="227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28" t="s">
        <v>157</v>
      </c>
      <c r="AT420" s="228" t="s">
        <v>153</v>
      </c>
      <c r="AU420" s="228" t="s">
        <v>81</v>
      </c>
      <c r="AY420" s="18" t="s">
        <v>152</v>
      </c>
      <c r="BE420" s="229">
        <f>IF(N420="základní",J420,0)</f>
        <v>0</v>
      </c>
      <c r="BF420" s="229">
        <f>IF(N420="snížená",J420,0)</f>
        <v>0</v>
      </c>
      <c r="BG420" s="229">
        <f>IF(N420="zákl. přenesená",J420,0)</f>
        <v>0</v>
      </c>
      <c r="BH420" s="229">
        <f>IF(N420="sníž. přenesená",J420,0)</f>
        <v>0</v>
      </c>
      <c r="BI420" s="229">
        <f>IF(N420="nulová",J420,0)</f>
        <v>0</v>
      </c>
      <c r="BJ420" s="18" t="s">
        <v>81</v>
      </c>
      <c r="BK420" s="229">
        <f>ROUND(I420*H420,2)</f>
        <v>0</v>
      </c>
      <c r="BL420" s="18" t="s">
        <v>157</v>
      </c>
      <c r="BM420" s="228" t="s">
        <v>1826</v>
      </c>
    </row>
    <row r="421" s="2" customFormat="1" ht="24.15" customHeight="1">
      <c r="A421" s="39"/>
      <c r="B421" s="40"/>
      <c r="C421" s="217" t="s">
        <v>698</v>
      </c>
      <c r="D421" s="217" t="s">
        <v>153</v>
      </c>
      <c r="E421" s="218" t="s">
        <v>1827</v>
      </c>
      <c r="F421" s="219" t="s">
        <v>1828</v>
      </c>
      <c r="G421" s="220" t="s">
        <v>181</v>
      </c>
      <c r="H421" s="221">
        <v>16</v>
      </c>
      <c r="I421" s="222"/>
      <c r="J421" s="223">
        <f>ROUND(I421*H421,2)</f>
        <v>0</v>
      </c>
      <c r="K421" s="219" t="s">
        <v>1</v>
      </c>
      <c r="L421" s="45"/>
      <c r="M421" s="224" t="s">
        <v>1</v>
      </c>
      <c r="N421" s="225" t="s">
        <v>38</v>
      </c>
      <c r="O421" s="92"/>
      <c r="P421" s="226">
        <f>O421*H421</f>
        <v>0</v>
      </c>
      <c r="Q421" s="226">
        <v>0</v>
      </c>
      <c r="R421" s="226">
        <f>Q421*H421</f>
        <v>0</v>
      </c>
      <c r="S421" s="226">
        <v>0</v>
      </c>
      <c r="T421" s="227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8" t="s">
        <v>157</v>
      </c>
      <c r="AT421" s="228" t="s">
        <v>153</v>
      </c>
      <c r="AU421" s="228" t="s">
        <v>81</v>
      </c>
      <c r="AY421" s="18" t="s">
        <v>152</v>
      </c>
      <c r="BE421" s="229">
        <f>IF(N421="základní",J421,0)</f>
        <v>0</v>
      </c>
      <c r="BF421" s="229">
        <f>IF(N421="snížená",J421,0)</f>
        <v>0</v>
      </c>
      <c r="BG421" s="229">
        <f>IF(N421="zákl. přenesená",J421,0)</f>
        <v>0</v>
      </c>
      <c r="BH421" s="229">
        <f>IF(N421="sníž. přenesená",J421,0)</f>
        <v>0</v>
      </c>
      <c r="BI421" s="229">
        <f>IF(N421="nulová",J421,0)</f>
        <v>0</v>
      </c>
      <c r="BJ421" s="18" t="s">
        <v>81</v>
      </c>
      <c r="BK421" s="229">
        <f>ROUND(I421*H421,2)</f>
        <v>0</v>
      </c>
      <c r="BL421" s="18" t="s">
        <v>157</v>
      </c>
      <c r="BM421" s="228" t="s">
        <v>1829</v>
      </c>
    </row>
    <row r="422" s="2" customFormat="1" ht="24.15" customHeight="1">
      <c r="A422" s="39"/>
      <c r="B422" s="40"/>
      <c r="C422" s="217" t="s">
        <v>340</v>
      </c>
      <c r="D422" s="217" t="s">
        <v>153</v>
      </c>
      <c r="E422" s="218" t="s">
        <v>1830</v>
      </c>
      <c r="F422" s="219" t="s">
        <v>1831</v>
      </c>
      <c r="G422" s="220" t="s">
        <v>185</v>
      </c>
      <c r="H422" s="221">
        <v>6</v>
      </c>
      <c r="I422" s="222"/>
      <c r="J422" s="223">
        <f>ROUND(I422*H422,2)</f>
        <v>0</v>
      </c>
      <c r="K422" s="219" t="s">
        <v>1</v>
      </c>
      <c r="L422" s="45"/>
      <c r="M422" s="224" t="s">
        <v>1</v>
      </c>
      <c r="N422" s="225" t="s">
        <v>38</v>
      </c>
      <c r="O422" s="92"/>
      <c r="P422" s="226">
        <f>O422*H422</f>
        <v>0</v>
      </c>
      <c r="Q422" s="226">
        <v>0</v>
      </c>
      <c r="R422" s="226">
        <f>Q422*H422</f>
        <v>0</v>
      </c>
      <c r="S422" s="226">
        <v>0</v>
      </c>
      <c r="T422" s="227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28" t="s">
        <v>157</v>
      </c>
      <c r="AT422" s="228" t="s">
        <v>153</v>
      </c>
      <c r="AU422" s="228" t="s">
        <v>81</v>
      </c>
      <c r="AY422" s="18" t="s">
        <v>152</v>
      </c>
      <c r="BE422" s="229">
        <f>IF(N422="základní",J422,0)</f>
        <v>0</v>
      </c>
      <c r="BF422" s="229">
        <f>IF(N422="snížená",J422,0)</f>
        <v>0</v>
      </c>
      <c r="BG422" s="229">
        <f>IF(N422="zákl. přenesená",J422,0)</f>
        <v>0</v>
      </c>
      <c r="BH422" s="229">
        <f>IF(N422="sníž. přenesená",J422,0)</f>
        <v>0</v>
      </c>
      <c r="BI422" s="229">
        <f>IF(N422="nulová",J422,0)</f>
        <v>0</v>
      </c>
      <c r="BJ422" s="18" t="s">
        <v>81</v>
      </c>
      <c r="BK422" s="229">
        <f>ROUND(I422*H422,2)</f>
        <v>0</v>
      </c>
      <c r="BL422" s="18" t="s">
        <v>157</v>
      </c>
      <c r="BM422" s="228" t="s">
        <v>1832</v>
      </c>
    </row>
    <row r="423" s="2" customFormat="1" ht="24.15" customHeight="1">
      <c r="A423" s="39"/>
      <c r="B423" s="40"/>
      <c r="C423" s="217" t="s">
        <v>705</v>
      </c>
      <c r="D423" s="217" t="s">
        <v>153</v>
      </c>
      <c r="E423" s="218" t="s">
        <v>1833</v>
      </c>
      <c r="F423" s="219" t="s">
        <v>1834</v>
      </c>
      <c r="G423" s="220" t="s">
        <v>181</v>
      </c>
      <c r="H423" s="221">
        <v>95</v>
      </c>
      <c r="I423" s="222"/>
      <c r="J423" s="223">
        <f>ROUND(I423*H423,2)</f>
        <v>0</v>
      </c>
      <c r="K423" s="219" t="s">
        <v>1</v>
      </c>
      <c r="L423" s="45"/>
      <c r="M423" s="224" t="s">
        <v>1</v>
      </c>
      <c r="N423" s="225" t="s">
        <v>38</v>
      </c>
      <c r="O423" s="92"/>
      <c r="P423" s="226">
        <f>O423*H423</f>
        <v>0</v>
      </c>
      <c r="Q423" s="226">
        <v>0</v>
      </c>
      <c r="R423" s="226">
        <f>Q423*H423</f>
        <v>0</v>
      </c>
      <c r="S423" s="226">
        <v>0</v>
      </c>
      <c r="T423" s="227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8" t="s">
        <v>157</v>
      </c>
      <c r="AT423" s="228" t="s">
        <v>153</v>
      </c>
      <c r="AU423" s="228" t="s">
        <v>81</v>
      </c>
      <c r="AY423" s="18" t="s">
        <v>152</v>
      </c>
      <c r="BE423" s="229">
        <f>IF(N423="základní",J423,0)</f>
        <v>0</v>
      </c>
      <c r="BF423" s="229">
        <f>IF(N423="snížená",J423,0)</f>
        <v>0</v>
      </c>
      <c r="BG423" s="229">
        <f>IF(N423="zákl. přenesená",J423,0)</f>
        <v>0</v>
      </c>
      <c r="BH423" s="229">
        <f>IF(N423="sníž. přenesená",J423,0)</f>
        <v>0</v>
      </c>
      <c r="BI423" s="229">
        <f>IF(N423="nulová",J423,0)</f>
        <v>0</v>
      </c>
      <c r="BJ423" s="18" t="s">
        <v>81</v>
      </c>
      <c r="BK423" s="229">
        <f>ROUND(I423*H423,2)</f>
        <v>0</v>
      </c>
      <c r="BL423" s="18" t="s">
        <v>157</v>
      </c>
      <c r="BM423" s="228" t="s">
        <v>1835</v>
      </c>
    </row>
    <row r="424" s="2" customFormat="1" ht="14.4" customHeight="1">
      <c r="A424" s="39"/>
      <c r="B424" s="40"/>
      <c r="C424" s="217" t="s">
        <v>709</v>
      </c>
      <c r="D424" s="217" t="s">
        <v>153</v>
      </c>
      <c r="E424" s="218" t="s">
        <v>1836</v>
      </c>
      <c r="F424" s="219" t="s">
        <v>1837</v>
      </c>
      <c r="G424" s="220" t="s">
        <v>181</v>
      </c>
      <c r="H424" s="221">
        <v>106.05</v>
      </c>
      <c r="I424" s="222"/>
      <c r="J424" s="223">
        <f>ROUND(I424*H424,2)</f>
        <v>0</v>
      </c>
      <c r="K424" s="219" t="s">
        <v>160</v>
      </c>
      <c r="L424" s="45"/>
      <c r="M424" s="224" t="s">
        <v>1</v>
      </c>
      <c r="N424" s="225" t="s">
        <v>38</v>
      </c>
      <c r="O424" s="92"/>
      <c r="P424" s="226">
        <f>O424*H424</f>
        <v>0</v>
      </c>
      <c r="Q424" s="226">
        <v>0</v>
      </c>
      <c r="R424" s="226">
        <f>Q424*H424</f>
        <v>0</v>
      </c>
      <c r="S424" s="226">
        <v>0.00167</v>
      </c>
      <c r="T424" s="227">
        <f>S424*H424</f>
        <v>0.1771035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28" t="s">
        <v>176</v>
      </c>
      <c r="AT424" s="228" t="s">
        <v>153</v>
      </c>
      <c r="AU424" s="228" t="s">
        <v>81</v>
      </c>
      <c r="AY424" s="18" t="s">
        <v>152</v>
      </c>
      <c r="BE424" s="229">
        <f>IF(N424="základní",J424,0)</f>
        <v>0</v>
      </c>
      <c r="BF424" s="229">
        <f>IF(N424="snížená",J424,0)</f>
        <v>0</v>
      </c>
      <c r="BG424" s="229">
        <f>IF(N424="zákl. přenesená",J424,0)</f>
        <v>0</v>
      </c>
      <c r="BH424" s="229">
        <f>IF(N424="sníž. přenesená",J424,0)</f>
        <v>0</v>
      </c>
      <c r="BI424" s="229">
        <f>IF(N424="nulová",J424,0)</f>
        <v>0</v>
      </c>
      <c r="BJ424" s="18" t="s">
        <v>81</v>
      </c>
      <c r="BK424" s="229">
        <f>ROUND(I424*H424,2)</f>
        <v>0</v>
      </c>
      <c r="BL424" s="18" t="s">
        <v>176</v>
      </c>
      <c r="BM424" s="228" t="s">
        <v>1838</v>
      </c>
    </row>
    <row r="425" s="14" customFormat="1">
      <c r="A425" s="14"/>
      <c r="B425" s="241"/>
      <c r="C425" s="242"/>
      <c r="D425" s="232" t="s">
        <v>195</v>
      </c>
      <c r="E425" s="243" t="s">
        <v>1</v>
      </c>
      <c r="F425" s="244" t="s">
        <v>1839</v>
      </c>
      <c r="G425" s="242"/>
      <c r="H425" s="245">
        <v>106.05</v>
      </c>
      <c r="I425" s="246"/>
      <c r="J425" s="242"/>
      <c r="K425" s="242"/>
      <c r="L425" s="247"/>
      <c r="M425" s="248"/>
      <c r="N425" s="249"/>
      <c r="O425" s="249"/>
      <c r="P425" s="249"/>
      <c r="Q425" s="249"/>
      <c r="R425" s="249"/>
      <c r="S425" s="249"/>
      <c r="T425" s="250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1" t="s">
        <v>195</v>
      </c>
      <c r="AU425" s="251" t="s">
        <v>81</v>
      </c>
      <c r="AV425" s="14" t="s">
        <v>83</v>
      </c>
      <c r="AW425" s="14" t="s">
        <v>30</v>
      </c>
      <c r="AX425" s="14" t="s">
        <v>81</v>
      </c>
      <c r="AY425" s="251" t="s">
        <v>152</v>
      </c>
    </row>
    <row r="426" s="2" customFormat="1" ht="14.4" customHeight="1">
      <c r="A426" s="39"/>
      <c r="B426" s="40"/>
      <c r="C426" s="217" t="s">
        <v>715</v>
      </c>
      <c r="D426" s="217" t="s">
        <v>153</v>
      </c>
      <c r="E426" s="218" t="s">
        <v>1840</v>
      </c>
      <c r="F426" s="219" t="s">
        <v>1841</v>
      </c>
      <c r="G426" s="220" t="s">
        <v>181</v>
      </c>
      <c r="H426" s="221">
        <v>143</v>
      </c>
      <c r="I426" s="222"/>
      <c r="J426" s="223">
        <f>ROUND(I426*H426,2)</f>
        <v>0</v>
      </c>
      <c r="K426" s="219" t="s">
        <v>160</v>
      </c>
      <c r="L426" s="45"/>
      <c r="M426" s="224" t="s">
        <v>1</v>
      </c>
      <c r="N426" s="225" t="s">
        <v>38</v>
      </c>
      <c r="O426" s="92"/>
      <c r="P426" s="226">
        <f>O426*H426</f>
        <v>0</v>
      </c>
      <c r="Q426" s="226">
        <v>0</v>
      </c>
      <c r="R426" s="226">
        <f>Q426*H426</f>
        <v>0</v>
      </c>
      <c r="S426" s="226">
        <v>0.0022300000000000002</v>
      </c>
      <c r="T426" s="227">
        <f>S426*H426</f>
        <v>0.31889000000000001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8" t="s">
        <v>176</v>
      </c>
      <c r="AT426" s="228" t="s">
        <v>153</v>
      </c>
      <c r="AU426" s="228" t="s">
        <v>81</v>
      </c>
      <c r="AY426" s="18" t="s">
        <v>152</v>
      </c>
      <c r="BE426" s="229">
        <f>IF(N426="základní",J426,0)</f>
        <v>0</v>
      </c>
      <c r="BF426" s="229">
        <f>IF(N426="snížená",J426,0)</f>
        <v>0</v>
      </c>
      <c r="BG426" s="229">
        <f>IF(N426="zákl. přenesená",J426,0)</f>
        <v>0</v>
      </c>
      <c r="BH426" s="229">
        <f>IF(N426="sníž. přenesená",J426,0)</f>
        <v>0</v>
      </c>
      <c r="BI426" s="229">
        <f>IF(N426="nulová",J426,0)</f>
        <v>0</v>
      </c>
      <c r="BJ426" s="18" t="s">
        <v>81</v>
      </c>
      <c r="BK426" s="229">
        <f>ROUND(I426*H426,2)</f>
        <v>0</v>
      </c>
      <c r="BL426" s="18" t="s">
        <v>176</v>
      </c>
      <c r="BM426" s="228" t="s">
        <v>1842</v>
      </c>
    </row>
    <row r="427" s="14" customFormat="1">
      <c r="A427" s="14"/>
      <c r="B427" s="241"/>
      <c r="C427" s="242"/>
      <c r="D427" s="232" t="s">
        <v>195</v>
      </c>
      <c r="E427" s="243" t="s">
        <v>1</v>
      </c>
      <c r="F427" s="244" t="s">
        <v>1843</v>
      </c>
      <c r="G427" s="242"/>
      <c r="H427" s="245">
        <v>143</v>
      </c>
      <c r="I427" s="246"/>
      <c r="J427" s="242"/>
      <c r="K427" s="242"/>
      <c r="L427" s="247"/>
      <c r="M427" s="248"/>
      <c r="N427" s="249"/>
      <c r="O427" s="249"/>
      <c r="P427" s="249"/>
      <c r="Q427" s="249"/>
      <c r="R427" s="249"/>
      <c r="S427" s="249"/>
      <c r="T427" s="25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1" t="s">
        <v>195</v>
      </c>
      <c r="AU427" s="251" t="s">
        <v>81</v>
      </c>
      <c r="AV427" s="14" t="s">
        <v>83</v>
      </c>
      <c r="AW427" s="14" t="s">
        <v>30</v>
      </c>
      <c r="AX427" s="14" t="s">
        <v>81</v>
      </c>
      <c r="AY427" s="251" t="s">
        <v>152</v>
      </c>
    </row>
    <row r="428" s="2" customFormat="1" ht="14.4" customHeight="1">
      <c r="A428" s="39"/>
      <c r="B428" s="40"/>
      <c r="C428" s="217" t="s">
        <v>719</v>
      </c>
      <c r="D428" s="217" t="s">
        <v>153</v>
      </c>
      <c r="E428" s="218" t="s">
        <v>1844</v>
      </c>
      <c r="F428" s="219" t="s">
        <v>1845</v>
      </c>
      <c r="G428" s="220" t="s">
        <v>181</v>
      </c>
      <c r="H428" s="221">
        <v>56</v>
      </c>
      <c r="I428" s="222"/>
      <c r="J428" s="223">
        <f>ROUND(I428*H428,2)</f>
        <v>0</v>
      </c>
      <c r="K428" s="219" t="s">
        <v>160</v>
      </c>
      <c r="L428" s="45"/>
      <c r="M428" s="224" t="s">
        <v>1</v>
      </c>
      <c r="N428" s="225" t="s">
        <v>38</v>
      </c>
      <c r="O428" s="92"/>
      <c r="P428" s="226">
        <f>O428*H428</f>
        <v>0</v>
      </c>
      <c r="Q428" s="226">
        <v>0</v>
      </c>
      <c r="R428" s="226">
        <f>Q428*H428</f>
        <v>0</v>
      </c>
      <c r="S428" s="226">
        <v>0.0025999999999999999</v>
      </c>
      <c r="T428" s="227">
        <f>S428*H428</f>
        <v>0.14560000000000001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8" t="s">
        <v>176</v>
      </c>
      <c r="AT428" s="228" t="s">
        <v>153</v>
      </c>
      <c r="AU428" s="228" t="s">
        <v>81</v>
      </c>
      <c r="AY428" s="18" t="s">
        <v>152</v>
      </c>
      <c r="BE428" s="229">
        <f>IF(N428="základní",J428,0)</f>
        <v>0</v>
      </c>
      <c r="BF428" s="229">
        <f>IF(N428="snížená",J428,0)</f>
        <v>0</v>
      </c>
      <c r="BG428" s="229">
        <f>IF(N428="zákl. přenesená",J428,0)</f>
        <v>0</v>
      </c>
      <c r="BH428" s="229">
        <f>IF(N428="sníž. přenesená",J428,0)</f>
        <v>0</v>
      </c>
      <c r="BI428" s="229">
        <f>IF(N428="nulová",J428,0)</f>
        <v>0</v>
      </c>
      <c r="BJ428" s="18" t="s">
        <v>81</v>
      </c>
      <c r="BK428" s="229">
        <f>ROUND(I428*H428,2)</f>
        <v>0</v>
      </c>
      <c r="BL428" s="18" t="s">
        <v>176</v>
      </c>
      <c r="BM428" s="228" t="s">
        <v>1846</v>
      </c>
    </row>
    <row r="429" s="2" customFormat="1" ht="14.4" customHeight="1">
      <c r="A429" s="39"/>
      <c r="B429" s="40"/>
      <c r="C429" s="217" t="s">
        <v>723</v>
      </c>
      <c r="D429" s="217" t="s">
        <v>153</v>
      </c>
      <c r="E429" s="218" t="s">
        <v>1847</v>
      </c>
      <c r="F429" s="219" t="s">
        <v>1848</v>
      </c>
      <c r="G429" s="220" t="s">
        <v>181</v>
      </c>
      <c r="H429" s="221">
        <v>70</v>
      </c>
      <c r="I429" s="222"/>
      <c r="J429" s="223">
        <f>ROUND(I429*H429,2)</f>
        <v>0</v>
      </c>
      <c r="K429" s="219" t="s">
        <v>160</v>
      </c>
      <c r="L429" s="45"/>
      <c r="M429" s="224" t="s">
        <v>1</v>
      </c>
      <c r="N429" s="225" t="s">
        <v>38</v>
      </c>
      <c r="O429" s="92"/>
      <c r="P429" s="226">
        <f>O429*H429</f>
        <v>0</v>
      </c>
      <c r="Q429" s="226">
        <v>0</v>
      </c>
      <c r="R429" s="226">
        <f>Q429*H429</f>
        <v>0</v>
      </c>
      <c r="S429" s="226">
        <v>0.0039399999999999999</v>
      </c>
      <c r="T429" s="227">
        <f>S429*H429</f>
        <v>0.27579999999999999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8" t="s">
        <v>176</v>
      </c>
      <c r="AT429" s="228" t="s">
        <v>153</v>
      </c>
      <c r="AU429" s="228" t="s">
        <v>81</v>
      </c>
      <c r="AY429" s="18" t="s">
        <v>152</v>
      </c>
      <c r="BE429" s="229">
        <f>IF(N429="základní",J429,0)</f>
        <v>0</v>
      </c>
      <c r="BF429" s="229">
        <f>IF(N429="snížená",J429,0)</f>
        <v>0</v>
      </c>
      <c r="BG429" s="229">
        <f>IF(N429="zákl. přenesená",J429,0)</f>
        <v>0</v>
      </c>
      <c r="BH429" s="229">
        <f>IF(N429="sníž. přenesená",J429,0)</f>
        <v>0</v>
      </c>
      <c r="BI429" s="229">
        <f>IF(N429="nulová",J429,0)</f>
        <v>0</v>
      </c>
      <c r="BJ429" s="18" t="s">
        <v>81</v>
      </c>
      <c r="BK429" s="229">
        <f>ROUND(I429*H429,2)</f>
        <v>0</v>
      </c>
      <c r="BL429" s="18" t="s">
        <v>176</v>
      </c>
      <c r="BM429" s="228" t="s">
        <v>1849</v>
      </c>
    </row>
    <row r="430" s="2" customFormat="1" ht="14.4" customHeight="1">
      <c r="A430" s="39"/>
      <c r="B430" s="40"/>
      <c r="C430" s="217" t="s">
        <v>727</v>
      </c>
      <c r="D430" s="217" t="s">
        <v>153</v>
      </c>
      <c r="E430" s="218" t="s">
        <v>1850</v>
      </c>
      <c r="F430" s="219" t="s">
        <v>1851</v>
      </c>
      <c r="G430" s="220" t="s">
        <v>181</v>
      </c>
      <c r="H430" s="221">
        <v>16</v>
      </c>
      <c r="I430" s="222"/>
      <c r="J430" s="223">
        <f>ROUND(I430*H430,2)</f>
        <v>0</v>
      </c>
      <c r="K430" s="219" t="s">
        <v>160</v>
      </c>
      <c r="L430" s="45"/>
      <c r="M430" s="224" t="s">
        <v>1</v>
      </c>
      <c r="N430" s="225" t="s">
        <v>38</v>
      </c>
      <c r="O430" s="92"/>
      <c r="P430" s="226">
        <f>O430*H430</f>
        <v>0</v>
      </c>
      <c r="Q430" s="226">
        <v>0</v>
      </c>
      <c r="R430" s="226">
        <f>Q430*H430</f>
        <v>0</v>
      </c>
      <c r="S430" s="226">
        <v>0.00348</v>
      </c>
      <c r="T430" s="227">
        <f>S430*H430</f>
        <v>0.05568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28" t="s">
        <v>176</v>
      </c>
      <c r="AT430" s="228" t="s">
        <v>153</v>
      </c>
      <c r="AU430" s="228" t="s">
        <v>81</v>
      </c>
      <c r="AY430" s="18" t="s">
        <v>152</v>
      </c>
      <c r="BE430" s="229">
        <f>IF(N430="základní",J430,0)</f>
        <v>0</v>
      </c>
      <c r="BF430" s="229">
        <f>IF(N430="snížená",J430,0)</f>
        <v>0</v>
      </c>
      <c r="BG430" s="229">
        <f>IF(N430="zákl. přenesená",J430,0)</f>
        <v>0</v>
      </c>
      <c r="BH430" s="229">
        <f>IF(N430="sníž. přenesená",J430,0)</f>
        <v>0</v>
      </c>
      <c r="BI430" s="229">
        <f>IF(N430="nulová",J430,0)</f>
        <v>0</v>
      </c>
      <c r="BJ430" s="18" t="s">
        <v>81</v>
      </c>
      <c r="BK430" s="229">
        <f>ROUND(I430*H430,2)</f>
        <v>0</v>
      </c>
      <c r="BL430" s="18" t="s">
        <v>176</v>
      </c>
      <c r="BM430" s="228" t="s">
        <v>1852</v>
      </c>
    </row>
    <row r="431" s="2" customFormat="1" ht="24.15" customHeight="1">
      <c r="A431" s="39"/>
      <c r="B431" s="40"/>
      <c r="C431" s="217" t="s">
        <v>731</v>
      </c>
      <c r="D431" s="217" t="s">
        <v>153</v>
      </c>
      <c r="E431" s="218" t="s">
        <v>1853</v>
      </c>
      <c r="F431" s="219" t="s">
        <v>1854</v>
      </c>
      <c r="G431" s="220" t="s">
        <v>175</v>
      </c>
      <c r="H431" s="221">
        <v>642.52200000000005</v>
      </c>
      <c r="I431" s="222"/>
      <c r="J431" s="223">
        <f>ROUND(I431*H431,2)</f>
        <v>0</v>
      </c>
      <c r="K431" s="219" t="s">
        <v>160</v>
      </c>
      <c r="L431" s="45"/>
      <c r="M431" s="224" t="s">
        <v>1</v>
      </c>
      <c r="N431" s="225" t="s">
        <v>38</v>
      </c>
      <c r="O431" s="92"/>
      <c r="P431" s="226">
        <f>O431*H431</f>
        <v>0</v>
      </c>
      <c r="Q431" s="226">
        <v>0.00299</v>
      </c>
      <c r="R431" s="226">
        <f>Q431*H431</f>
        <v>1.9211407800000002</v>
      </c>
      <c r="S431" s="226">
        <v>0</v>
      </c>
      <c r="T431" s="227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8" t="s">
        <v>176</v>
      </c>
      <c r="AT431" s="228" t="s">
        <v>153</v>
      </c>
      <c r="AU431" s="228" t="s">
        <v>81</v>
      </c>
      <c r="AY431" s="18" t="s">
        <v>152</v>
      </c>
      <c r="BE431" s="229">
        <f>IF(N431="základní",J431,0)</f>
        <v>0</v>
      </c>
      <c r="BF431" s="229">
        <f>IF(N431="snížená",J431,0)</f>
        <v>0</v>
      </c>
      <c r="BG431" s="229">
        <f>IF(N431="zákl. přenesená",J431,0)</f>
        <v>0</v>
      </c>
      <c r="BH431" s="229">
        <f>IF(N431="sníž. přenesená",J431,0)</f>
        <v>0</v>
      </c>
      <c r="BI431" s="229">
        <f>IF(N431="nulová",J431,0)</f>
        <v>0</v>
      </c>
      <c r="BJ431" s="18" t="s">
        <v>81</v>
      </c>
      <c r="BK431" s="229">
        <f>ROUND(I431*H431,2)</f>
        <v>0</v>
      </c>
      <c r="BL431" s="18" t="s">
        <v>176</v>
      </c>
      <c r="BM431" s="228" t="s">
        <v>1855</v>
      </c>
    </row>
    <row r="432" s="13" customFormat="1">
      <c r="A432" s="13"/>
      <c r="B432" s="230"/>
      <c r="C432" s="231"/>
      <c r="D432" s="232" t="s">
        <v>195</v>
      </c>
      <c r="E432" s="233" t="s">
        <v>1</v>
      </c>
      <c r="F432" s="234" t="s">
        <v>1856</v>
      </c>
      <c r="G432" s="231"/>
      <c r="H432" s="233" t="s">
        <v>1</v>
      </c>
      <c r="I432" s="235"/>
      <c r="J432" s="231"/>
      <c r="K432" s="231"/>
      <c r="L432" s="236"/>
      <c r="M432" s="237"/>
      <c r="N432" s="238"/>
      <c r="O432" s="238"/>
      <c r="P432" s="238"/>
      <c r="Q432" s="238"/>
      <c r="R432" s="238"/>
      <c r="S432" s="238"/>
      <c r="T432" s="23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0" t="s">
        <v>195</v>
      </c>
      <c r="AU432" s="240" t="s">
        <v>81</v>
      </c>
      <c r="AV432" s="13" t="s">
        <v>81</v>
      </c>
      <c r="AW432" s="13" t="s">
        <v>30</v>
      </c>
      <c r="AX432" s="13" t="s">
        <v>73</v>
      </c>
      <c r="AY432" s="240" t="s">
        <v>152</v>
      </c>
    </row>
    <row r="433" s="13" customFormat="1">
      <c r="A433" s="13"/>
      <c r="B433" s="230"/>
      <c r="C433" s="231"/>
      <c r="D433" s="232" t="s">
        <v>195</v>
      </c>
      <c r="E433" s="233" t="s">
        <v>1</v>
      </c>
      <c r="F433" s="234" t="s">
        <v>1857</v>
      </c>
      <c r="G433" s="231"/>
      <c r="H433" s="233" t="s">
        <v>1</v>
      </c>
      <c r="I433" s="235"/>
      <c r="J433" s="231"/>
      <c r="K433" s="231"/>
      <c r="L433" s="236"/>
      <c r="M433" s="237"/>
      <c r="N433" s="238"/>
      <c r="O433" s="238"/>
      <c r="P433" s="238"/>
      <c r="Q433" s="238"/>
      <c r="R433" s="238"/>
      <c r="S433" s="238"/>
      <c r="T433" s="23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0" t="s">
        <v>195</v>
      </c>
      <c r="AU433" s="240" t="s">
        <v>81</v>
      </c>
      <c r="AV433" s="13" t="s">
        <v>81</v>
      </c>
      <c r="AW433" s="13" t="s">
        <v>30</v>
      </c>
      <c r="AX433" s="13" t="s">
        <v>73</v>
      </c>
      <c r="AY433" s="240" t="s">
        <v>152</v>
      </c>
    </row>
    <row r="434" s="13" customFormat="1">
      <c r="A434" s="13"/>
      <c r="B434" s="230"/>
      <c r="C434" s="231"/>
      <c r="D434" s="232" t="s">
        <v>195</v>
      </c>
      <c r="E434" s="233" t="s">
        <v>1</v>
      </c>
      <c r="F434" s="234" t="s">
        <v>1858</v>
      </c>
      <c r="G434" s="231"/>
      <c r="H434" s="233" t="s">
        <v>1</v>
      </c>
      <c r="I434" s="235"/>
      <c r="J434" s="231"/>
      <c r="K434" s="231"/>
      <c r="L434" s="236"/>
      <c r="M434" s="237"/>
      <c r="N434" s="238"/>
      <c r="O434" s="238"/>
      <c r="P434" s="238"/>
      <c r="Q434" s="238"/>
      <c r="R434" s="238"/>
      <c r="S434" s="238"/>
      <c r="T434" s="239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0" t="s">
        <v>195</v>
      </c>
      <c r="AU434" s="240" t="s">
        <v>81</v>
      </c>
      <c r="AV434" s="13" t="s">
        <v>81</v>
      </c>
      <c r="AW434" s="13" t="s">
        <v>30</v>
      </c>
      <c r="AX434" s="13" t="s">
        <v>73</v>
      </c>
      <c r="AY434" s="240" t="s">
        <v>152</v>
      </c>
    </row>
    <row r="435" s="14" customFormat="1">
      <c r="A435" s="14"/>
      <c r="B435" s="241"/>
      <c r="C435" s="242"/>
      <c r="D435" s="232" t="s">
        <v>195</v>
      </c>
      <c r="E435" s="243" t="s">
        <v>1</v>
      </c>
      <c r="F435" s="244" t="s">
        <v>1859</v>
      </c>
      <c r="G435" s="242"/>
      <c r="H435" s="245">
        <v>642.52200000000005</v>
      </c>
      <c r="I435" s="246"/>
      <c r="J435" s="242"/>
      <c r="K435" s="242"/>
      <c r="L435" s="247"/>
      <c r="M435" s="248"/>
      <c r="N435" s="249"/>
      <c r="O435" s="249"/>
      <c r="P435" s="249"/>
      <c r="Q435" s="249"/>
      <c r="R435" s="249"/>
      <c r="S435" s="249"/>
      <c r="T435" s="25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1" t="s">
        <v>195</v>
      </c>
      <c r="AU435" s="251" t="s">
        <v>81</v>
      </c>
      <c r="AV435" s="14" t="s">
        <v>83</v>
      </c>
      <c r="AW435" s="14" t="s">
        <v>30</v>
      </c>
      <c r="AX435" s="14" t="s">
        <v>81</v>
      </c>
      <c r="AY435" s="251" t="s">
        <v>152</v>
      </c>
    </row>
    <row r="436" s="2" customFormat="1" ht="24.15" customHeight="1">
      <c r="A436" s="39"/>
      <c r="B436" s="40"/>
      <c r="C436" s="217" t="s">
        <v>347</v>
      </c>
      <c r="D436" s="217" t="s">
        <v>153</v>
      </c>
      <c r="E436" s="218" t="s">
        <v>1860</v>
      </c>
      <c r="F436" s="219" t="s">
        <v>1861</v>
      </c>
      <c r="G436" s="220" t="s">
        <v>539</v>
      </c>
      <c r="H436" s="263"/>
      <c r="I436" s="222"/>
      <c r="J436" s="223">
        <f>ROUND(I436*H436,2)</f>
        <v>0</v>
      </c>
      <c r="K436" s="219" t="s">
        <v>160</v>
      </c>
      <c r="L436" s="45"/>
      <c r="M436" s="224" t="s">
        <v>1</v>
      </c>
      <c r="N436" s="225" t="s">
        <v>38</v>
      </c>
      <c r="O436" s="92"/>
      <c r="P436" s="226">
        <f>O436*H436</f>
        <v>0</v>
      </c>
      <c r="Q436" s="226">
        <v>0</v>
      </c>
      <c r="R436" s="226">
        <f>Q436*H436</f>
        <v>0</v>
      </c>
      <c r="S436" s="226">
        <v>0</v>
      </c>
      <c r="T436" s="227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8" t="s">
        <v>157</v>
      </c>
      <c r="AT436" s="228" t="s">
        <v>153</v>
      </c>
      <c r="AU436" s="228" t="s">
        <v>81</v>
      </c>
      <c r="AY436" s="18" t="s">
        <v>152</v>
      </c>
      <c r="BE436" s="229">
        <f>IF(N436="základní",J436,0)</f>
        <v>0</v>
      </c>
      <c r="BF436" s="229">
        <f>IF(N436="snížená",J436,0)</f>
        <v>0</v>
      </c>
      <c r="BG436" s="229">
        <f>IF(N436="zákl. přenesená",J436,0)</f>
        <v>0</v>
      </c>
      <c r="BH436" s="229">
        <f>IF(N436="sníž. přenesená",J436,0)</f>
        <v>0</v>
      </c>
      <c r="BI436" s="229">
        <f>IF(N436="nulová",J436,0)</f>
        <v>0</v>
      </c>
      <c r="BJ436" s="18" t="s">
        <v>81</v>
      </c>
      <c r="BK436" s="229">
        <f>ROUND(I436*H436,2)</f>
        <v>0</v>
      </c>
      <c r="BL436" s="18" t="s">
        <v>157</v>
      </c>
      <c r="BM436" s="228" t="s">
        <v>404</v>
      </c>
    </row>
    <row r="437" s="12" customFormat="1" ht="25.92" customHeight="1">
      <c r="A437" s="12"/>
      <c r="B437" s="203"/>
      <c r="C437" s="204"/>
      <c r="D437" s="205" t="s">
        <v>72</v>
      </c>
      <c r="E437" s="206" t="s">
        <v>541</v>
      </c>
      <c r="F437" s="206" t="s">
        <v>1862</v>
      </c>
      <c r="G437" s="204"/>
      <c r="H437" s="204"/>
      <c r="I437" s="207"/>
      <c r="J437" s="208">
        <f>BK437</f>
        <v>0</v>
      </c>
      <c r="K437" s="204"/>
      <c r="L437" s="209"/>
      <c r="M437" s="210"/>
      <c r="N437" s="211"/>
      <c r="O437" s="211"/>
      <c r="P437" s="212">
        <f>SUM(P438:P450)</f>
        <v>0</v>
      </c>
      <c r="Q437" s="211"/>
      <c r="R437" s="212">
        <f>SUM(R438:R450)</f>
        <v>6.1066500000000001</v>
      </c>
      <c r="S437" s="211"/>
      <c r="T437" s="213">
        <f>SUM(T438:T450)</f>
        <v>12.657022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14" t="s">
        <v>81</v>
      </c>
      <c r="AT437" s="215" t="s">
        <v>72</v>
      </c>
      <c r="AU437" s="215" t="s">
        <v>73</v>
      </c>
      <c r="AY437" s="214" t="s">
        <v>152</v>
      </c>
      <c r="BK437" s="216">
        <f>SUM(BK438:BK450)</f>
        <v>0</v>
      </c>
    </row>
    <row r="438" s="2" customFormat="1" ht="24.15" customHeight="1">
      <c r="A438" s="39"/>
      <c r="B438" s="40"/>
      <c r="C438" s="217" t="s">
        <v>738</v>
      </c>
      <c r="D438" s="217" t="s">
        <v>153</v>
      </c>
      <c r="E438" s="218" t="s">
        <v>1863</v>
      </c>
      <c r="F438" s="219" t="s">
        <v>1864</v>
      </c>
      <c r="G438" s="220" t="s">
        <v>181</v>
      </c>
      <c r="H438" s="221">
        <v>520</v>
      </c>
      <c r="I438" s="222"/>
      <c r="J438" s="223">
        <f>ROUND(I438*H438,2)</f>
        <v>0</v>
      </c>
      <c r="K438" s="219" t="s">
        <v>1</v>
      </c>
      <c r="L438" s="45"/>
      <c r="M438" s="224" t="s">
        <v>1</v>
      </c>
      <c r="N438" s="225" t="s">
        <v>38</v>
      </c>
      <c r="O438" s="92"/>
      <c r="P438" s="226">
        <f>O438*H438</f>
        <v>0</v>
      </c>
      <c r="Q438" s="226">
        <v>0</v>
      </c>
      <c r="R438" s="226">
        <f>Q438*H438</f>
        <v>0</v>
      </c>
      <c r="S438" s="226">
        <v>0</v>
      </c>
      <c r="T438" s="227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28" t="s">
        <v>157</v>
      </c>
      <c r="AT438" s="228" t="s">
        <v>153</v>
      </c>
      <c r="AU438" s="228" t="s">
        <v>81</v>
      </c>
      <c r="AY438" s="18" t="s">
        <v>152</v>
      </c>
      <c r="BE438" s="229">
        <f>IF(N438="základní",J438,0)</f>
        <v>0</v>
      </c>
      <c r="BF438" s="229">
        <f>IF(N438="snížená",J438,0)</f>
        <v>0</v>
      </c>
      <c r="BG438" s="229">
        <f>IF(N438="zákl. přenesená",J438,0)</f>
        <v>0</v>
      </c>
      <c r="BH438" s="229">
        <f>IF(N438="sníž. přenesená",J438,0)</f>
        <v>0</v>
      </c>
      <c r="BI438" s="229">
        <f>IF(N438="nulová",J438,0)</f>
        <v>0</v>
      </c>
      <c r="BJ438" s="18" t="s">
        <v>81</v>
      </c>
      <c r="BK438" s="229">
        <f>ROUND(I438*H438,2)</f>
        <v>0</v>
      </c>
      <c r="BL438" s="18" t="s">
        <v>157</v>
      </c>
      <c r="BM438" s="228" t="s">
        <v>1455</v>
      </c>
    </row>
    <row r="439" s="2" customFormat="1" ht="37.8" customHeight="1">
      <c r="A439" s="39"/>
      <c r="B439" s="40"/>
      <c r="C439" s="217" t="s">
        <v>351</v>
      </c>
      <c r="D439" s="217" t="s">
        <v>153</v>
      </c>
      <c r="E439" s="218" t="s">
        <v>1865</v>
      </c>
      <c r="F439" s="219" t="s">
        <v>1866</v>
      </c>
      <c r="G439" s="220" t="s">
        <v>175</v>
      </c>
      <c r="H439" s="221">
        <v>257.44999999999999</v>
      </c>
      <c r="I439" s="222"/>
      <c r="J439" s="223">
        <f>ROUND(I439*H439,2)</f>
        <v>0</v>
      </c>
      <c r="K439" s="219" t="s">
        <v>1</v>
      </c>
      <c r="L439" s="45"/>
      <c r="M439" s="224" t="s">
        <v>1</v>
      </c>
      <c r="N439" s="225" t="s">
        <v>38</v>
      </c>
      <c r="O439" s="92"/>
      <c r="P439" s="226">
        <f>O439*H439</f>
        <v>0</v>
      </c>
      <c r="Q439" s="226">
        <v>0</v>
      </c>
      <c r="R439" s="226">
        <f>Q439*H439</f>
        <v>0</v>
      </c>
      <c r="S439" s="226">
        <v>0</v>
      </c>
      <c r="T439" s="227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8" t="s">
        <v>157</v>
      </c>
      <c r="AT439" s="228" t="s">
        <v>153</v>
      </c>
      <c r="AU439" s="228" t="s">
        <v>81</v>
      </c>
      <c r="AY439" s="18" t="s">
        <v>152</v>
      </c>
      <c r="BE439" s="229">
        <f>IF(N439="základní",J439,0)</f>
        <v>0</v>
      </c>
      <c r="BF439" s="229">
        <f>IF(N439="snížená",J439,0)</f>
        <v>0</v>
      </c>
      <c r="BG439" s="229">
        <f>IF(N439="zákl. přenesená",J439,0)</f>
        <v>0</v>
      </c>
      <c r="BH439" s="229">
        <f>IF(N439="sníž. přenesená",J439,0)</f>
        <v>0</v>
      </c>
      <c r="BI439" s="229">
        <f>IF(N439="nulová",J439,0)</f>
        <v>0</v>
      </c>
      <c r="BJ439" s="18" t="s">
        <v>81</v>
      </c>
      <c r="BK439" s="229">
        <f>ROUND(I439*H439,2)</f>
        <v>0</v>
      </c>
      <c r="BL439" s="18" t="s">
        <v>157</v>
      </c>
      <c r="BM439" s="228" t="s">
        <v>428</v>
      </c>
    </row>
    <row r="440" s="14" customFormat="1">
      <c r="A440" s="14"/>
      <c r="B440" s="241"/>
      <c r="C440" s="242"/>
      <c r="D440" s="232" t="s">
        <v>195</v>
      </c>
      <c r="E440" s="243" t="s">
        <v>1</v>
      </c>
      <c r="F440" s="244" t="s">
        <v>1867</v>
      </c>
      <c r="G440" s="242"/>
      <c r="H440" s="245">
        <v>257.44999999999999</v>
      </c>
      <c r="I440" s="246"/>
      <c r="J440" s="242"/>
      <c r="K440" s="242"/>
      <c r="L440" s="247"/>
      <c r="M440" s="248"/>
      <c r="N440" s="249"/>
      <c r="O440" s="249"/>
      <c r="P440" s="249"/>
      <c r="Q440" s="249"/>
      <c r="R440" s="249"/>
      <c r="S440" s="249"/>
      <c r="T440" s="25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1" t="s">
        <v>195</v>
      </c>
      <c r="AU440" s="251" t="s">
        <v>81</v>
      </c>
      <c r="AV440" s="14" t="s">
        <v>83</v>
      </c>
      <c r="AW440" s="14" t="s">
        <v>30</v>
      </c>
      <c r="AX440" s="14" t="s">
        <v>73</v>
      </c>
      <c r="AY440" s="251" t="s">
        <v>152</v>
      </c>
    </row>
    <row r="441" s="15" customFormat="1">
      <c r="A441" s="15"/>
      <c r="B441" s="252"/>
      <c r="C441" s="253"/>
      <c r="D441" s="232" t="s">
        <v>195</v>
      </c>
      <c r="E441" s="254" t="s">
        <v>1</v>
      </c>
      <c r="F441" s="255" t="s">
        <v>218</v>
      </c>
      <c r="G441" s="253"/>
      <c r="H441" s="256">
        <v>257.44999999999999</v>
      </c>
      <c r="I441" s="257"/>
      <c r="J441" s="253"/>
      <c r="K441" s="253"/>
      <c r="L441" s="258"/>
      <c r="M441" s="259"/>
      <c r="N441" s="260"/>
      <c r="O441" s="260"/>
      <c r="P441" s="260"/>
      <c r="Q441" s="260"/>
      <c r="R441" s="260"/>
      <c r="S441" s="260"/>
      <c r="T441" s="261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62" t="s">
        <v>195</v>
      </c>
      <c r="AU441" s="262" t="s">
        <v>81</v>
      </c>
      <c r="AV441" s="15" t="s">
        <v>157</v>
      </c>
      <c r="AW441" s="15" t="s">
        <v>30</v>
      </c>
      <c r="AX441" s="15" t="s">
        <v>81</v>
      </c>
      <c r="AY441" s="262" t="s">
        <v>152</v>
      </c>
    </row>
    <row r="442" s="2" customFormat="1" ht="24.15" customHeight="1">
      <c r="A442" s="39"/>
      <c r="B442" s="40"/>
      <c r="C442" s="217" t="s">
        <v>745</v>
      </c>
      <c r="D442" s="217" t="s">
        <v>153</v>
      </c>
      <c r="E442" s="218" t="s">
        <v>1868</v>
      </c>
      <c r="F442" s="219" t="s">
        <v>1869</v>
      </c>
      <c r="G442" s="220" t="s">
        <v>175</v>
      </c>
      <c r="H442" s="221">
        <v>904.07299999999998</v>
      </c>
      <c r="I442" s="222"/>
      <c r="J442" s="223">
        <f>ROUND(I442*H442,2)</f>
        <v>0</v>
      </c>
      <c r="K442" s="219" t="s">
        <v>160</v>
      </c>
      <c r="L442" s="45"/>
      <c r="M442" s="224" t="s">
        <v>1</v>
      </c>
      <c r="N442" s="225" t="s">
        <v>38</v>
      </c>
      <c r="O442" s="92"/>
      <c r="P442" s="226">
        <f>O442*H442</f>
        <v>0</v>
      </c>
      <c r="Q442" s="226">
        <v>0</v>
      </c>
      <c r="R442" s="226">
        <f>Q442*H442</f>
        <v>0</v>
      </c>
      <c r="S442" s="226">
        <v>0.014</v>
      </c>
      <c r="T442" s="227">
        <f>S442*H442</f>
        <v>12.657022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8" t="s">
        <v>176</v>
      </c>
      <c r="AT442" s="228" t="s">
        <v>153</v>
      </c>
      <c r="AU442" s="228" t="s">
        <v>81</v>
      </c>
      <c r="AY442" s="18" t="s">
        <v>152</v>
      </c>
      <c r="BE442" s="229">
        <f>IF(N442="základní",J442,0)</f>
        <v>0</v>
      </c>
      <c r="BF442" s="229">
        <f>IF(N442="snížená",J442,0)</f>
        <v>0</v>
      </c>
      <c r="BG442" s="229">
        <f>IF(N442="zákl. přenesená",J442,0)</f>
        <v>0</v>
      </c>
      <c r="BH442" s="229">
        <f>IF(N442="sníž. přenesená",J442,0)</f>
        <v>0</v>
      </c>
      <c r="BI442" s="229">
        <f>IF(N442="nulová",J442,0)</f>
        <v>0</v>
      </c>
      <c r="BJ442" s="18" t="s">
        <v>81</v>
      </c>
      <c r="BK442" s="229">
        <f>ROUND(I442*H442,2)</f>
        <v>0</v>
      </c>
      <c r="BL442" s="18" t="s">
        <v>176</v>
      </c>
      <c r="BM442" s="228" t="s">
        <v>1870</v>
      </c>
    </row>
    <row r="443" s="14" customFormat="1">
      <c r="A443" s="14"/>
      <c r="B443" s="241"/>
      <c r="C443" s="242"/>
      <c r="D443" s="232" t="s">
        <v>195</v>
      </c>
      <c r="E443" s="243" t="s">
        <v>1</v>
      </c>
      <c r="F443" s="244" t="s">
        <v>1871</v>
      </c>
      <c r="G443" s="242"/>
      <c r="H443" s="245">
        <v>385.51299999999998</v>
      </c>
      <c r="I443" s="246"/>
      <c r="J443" s="242"/>
      <c r="K443" s="242"/>
      <c r="L443" s="247"/>
      <c r="M443" s="248"/>
      <c r="N443" s="249"/>
      <c r="O443" s="249"/>
      <c r="P443" s="249"/>
      <c r="Q443" s="249"/>
      <c r="R443" s="249"/>
      <c r="S443" s="249"/>
      <c r="T443" s="25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1" t="s">
        <v>195</v>
      </c>
      <c r="AU443" s="251" t="s">
        <v>81</v>
      </c>
      <c r="AV443" s="14" t="s">
        <v>83</v>
      </c>
      <c r="AW443" s="14" t="s">
        <v>30</v>
      </c>
      <c r="AX443" s="14" t="s">
        <v>73</v>
      </c>
      <c r="AY443" s="251" t="s">
        <v>152</v>
      </c>
    </row>
    <row r="444" s="14" customFormat="1">
      <c r="A444" s="14"/>
      <c r="B444" s="241"/>
      <c r="C444" s="242"/>
      <c r="D444" s="232" t="s">
        <v>195</v>
      </c>
      <c r="E444" s="243" t="s">
        <v>1</v>
      </c>
      <c r="F444" s="244" t="s">
        <v>1872</v>
      </c>
      <c r="G444" s="242"/>
      <c r="H444" s="245">
        <v>518.55999999999995</v>
      </c>
      <c r="I444" s="246"/>
      <c r="J444" s="242"/>
      <c r="K444" s="242"/>
      <c r="L444" s="247"/>
      <c r="M444" s="248"/>
      <c r="N444" s="249"/>
      <c r="O444" s="249"/>
      <c r="P444" s="249"/>
      <c r="Q444" s="249"/>
      <c r="R444" s="249"/>
      <c r="S444" s="249"/>
      <c r="T444" s="25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1" t="s">
        <v>195</v>
      </c>
      <c r="AU444" s="251" t="s">
        <v>81</v>
      </c>
      <c r="AV444" s="14" t="s">
        <v>83</v>
      </c>
      <c r="AW444" s="14" t="s">
        <v>30</v>
      </c>
      <c r="AX444" s="14" t="s">
        <v>73</v>
      </c>
      <c r="AY444" s="251" t="s">
        <v>152</v>
      </c>
    </row>
    <row r="445" s="15" customFormat="1">
      <c r="A445" s="15"/>
      <c r="B445" s="252"/>
      <c r="C445" s="253"/>
      <c r="D445" s="232" t="s">
        <v>195</v>
      </c>
      <c r="E445" s="254" t="s">
        <v>1</v>
      </c>
      <c r="F445" s="255" t="s">
        <v>218</v>
      </c>
      <c r="G445" s="253"/>
      <c r="H445" s="256">
        <v>904.07299999999998</v>
      </c>
      <c r="I445" s="257"/>
      <c r="J445" s="253"/>
      <c r="K445" s="253"/>
      <c r="L445" s="258"/>
      <c r="M445" s="259"/>
      <c r="N445" s="260"/>
      <c r="O445" s="260"/>
      <c r="P445" s="260"/>
      <c r="Q445" s="260"/>
      <c r="R445" s="260"/>
      <c r="S445" s="260"/>
      <c r="T445" s="261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2" t="s">
        <v>195</v>
      </c>
      <c r="AU445" s="262" t="s">
        <v>81</v>
      </c>
      <c r="AV445" s="15" t="s">
        <v>157</v>
      </c>
      <c r="AW445" s="15" t="s">
        <v>30</v>
      </c>
      <c r="AX445" s="15" t="s">
        <v>81</v>
      </c>
      <c r="AY445" s="262" t="s">
        <v>152</v>
      </c>
    </row>
    <row r="446" s="2" customFormat="1" ht="24.15" customHeight="1">
      <c r="A446" s="39"/>
      <c r="B446" s="40"/>
      <c r="C446" s="217" t="s">
        <v>749</v>
      </c>
      <c r="D446" s="217" t="s">
        <v>153</v>
      </c>
      <c r="E446" s="218" t="s">
        <v>1873</v>
      </c>
      <c r="F446" s="219" t="s">
        <v>1874</v>
      </c>
      <c r="G446" s="220" t="s">
        <v>175</v>
      </c>
      <c r="H446" s="221">
        <v>385.51299999999998</v>
      </c>
      <c r="I446" s="222"/>
      <c r="J446" s="223">
        <f>ROUND(I446*H446,2)</f>
        <v>0</v>
      </c>
      <c r="K446" s="219" t="s">
        <v>160</v>
      </c>
      <c r="L446" s="45"/>
      <c r="M446" s="224" t="s">
        <v>1</v>
      </c>
      <c r="N446" s="225" t="s">
        <v>38</v>
      </c>
      <c r="O446" s="92"/>
      <c r="P446" s="226">
        <f>O446*H446</f>
        <v>0</v>
      </c>
      <c r="Q446" s="226">
        <v>0</v>
      </c>
      <c r="R446" s="226">
        <f>Q446*H446</f>
        <v>0</v>
      </c>
      <c r="S446" s="226">
        <v>0</v>
      </c>
      <c r="T446" s="227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28" t="s">
        <v>176</v>
      </c>
      <c r="AT446" s="228" t="s">
        <v>153</v>
      </c>
      <c r="AU446" s="228" t="s">
        <v>81</v>
      </c>
      <c r="AY446" s="18" t="s">
        <v>152</v>
      </c>
      <c r="BE446" s="229">
        <f>IF(N446="základní",J446,0)</f>
        <v>0</v>
      </c>
      <c r="BF446" s="229">
        <f>IF(N446="snížená",J446,0)</f>
        <v>0</v>
      </c>
      <c r="BG446" s="229">
        <f>IF(N446="zákl. přenesená",J446,0)</f>
        <v>0</v>
      </c>
      <c r="BH446" s="229">
        <f>IF(N446="sníž. přenesená",J446,0)</f>
        <v>0</v>
      </c>
      <c r="BI446" s="229">
        <f>IF(N446="nulová",J446,0)</f>
        <v>0</v>
      </c>
      <c r="BJ446" s="18" t="s">
        <v>81</v>
      </c>
      <c r="BK446" s="229">
        <f>ROUND(I446*H446,2)</f>
        <v>0</v>
      </c>
      <c r="BL446" s="18" t="s">
        <v>176</v>
      </c>
      <c r="BM446" s="228" t="s">
        <v>1875</v>
      </c>
    </row>
    <row r="447" s="14" customFormat="1">
      <c r="A447" s="14"/>
      <c r="B447" s="241"/>
      <c r="C447" s="242"/>
      <c r="D447" s="232" t="s">
        <v>195</v>
      </c>
      <c r="E447" s="243" t="s">
        <v>1</v>
      </c>
      <c r="F447" s="244" t="s">
        <v>1876</v>
      </c>
      <c r="G447" s="242"/>
      <c r="H447" s="245">
        <v>385.51299999999998</v>
      </c>
      <c r="I447" s="246"/>
      <c r="J447" s="242"/>
      <c r="K447" s="242"/>
      <c r="L447" s="247"/>
      <c r="M447" s="248"/>
      <c r="N447" s="249"/>
      <c r="O447" s="249"/>
      <c r="P447" s="249"/>
      <c r="Q447" s="249"/>
      <c r="R447" s="249"/>
      <c r="S447" s="249"/>
      <c r="T447" s="25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1" t="s">
        <v>195</v>
      </c>
      <c r="AU447" s="251" t="s">
        <v>81</v>
      </c>
      <c r="AV447" s="14" t="s">
        <v>83</v>
      </c>
      <c r="AW447" s="14" t="s">
        <v>30</v>
      </c>
      <c r="AX447" s="14" t="s">
        <v>81</v>
      </c>
      <c r="AY447" s="251" t="s">
        <v>152</v>
      </c>
    </row>
    <row r="448" s="2" customFormat="1" ht="14.4" customHeight="1">
      <c r="A448" s="39"/>
      <c r="B448" s="40"/>
      <c r="C448" s="282" t="s">
        <v>760</v>
      </c>
      <c r="D448" s="282" t="s">
        <v>202</v>
      </c>
      <c r="E448" s="283" t="s">
        <v>1877</v>
      </c>
      <c r="F448" s="284" t="s">
        <v>1878</v>
      </c>
      <c r="G448" s="285" t="s">
        <v>1218</v>
      </c>
      <c r="H448" s="286">
        <v>11.103</v>
      </c>
      <c r="I448" s="287"/>
      <c r="J448" s="288">
        <f>ROUND(I448*H448,2)</f>
        <v>0</v>
      </c>
      <c r="K448" s="284" t="s">
        <v>160</v>
      </c>
      <c r="L448" s="289"/>
      <c r="M448" s="290" t="s">
        <v>1</v>
      </c>
      <c r="N448" s="291" t="s">
        <v>38</v>
      </c>
      <c r="O448" s="92"/>
      <c r="P448" s="226">
        <f>O448*H448</f>
        <v>0</v>
      </c>
      <c r="Q448" s="226">
        <v>0.55000000000000004</v>
      </c>
      <c r="R448" s="226">
        <f>Q448*H448</f>
        <v>6.1066500000000001</v>
      </c>
      <c r="S448" s="226">
        <v>0</v>
      </c>
      <c r="T448" s="227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28" t="s">
        <v>318</v>
      </c>
      <c r="AT448" s="228" t="s">
        <v>202</v>
      </c>
      <c r="AU448" s="228" t="s">
        <v>81</v>
      </c>
      <c r="AY448" s="18" t="s">
        <v>152</v>
      </c>
      <c r="BE448" s="229">
        <f>IF(N448="základní",J448,0)</f>
        <v>0</v>
      </c>
      <c r="BF448" s="229">
        <f>IF(N448="snížená",J448,0)</f>
        <v>0</v>
      </c>
      <c r="BG448" s="229">
        <f>IF(N448="zákl. přenesená",J448,0)</f>
        <v>0</v>
      </c>
      <c r="BH448" s="229">
        <f>IF(N448="sníž. přenesená",J448,0)</f>
        <v>0</v>
      </c>
      <c r="BI448" s="229">
        <f>IF(N448="nulová",J448,0)</f>
        <v>0</v>
      </c>
      <c r="BJ448" s="18" t="s">
        <v>81</v>
      </c>
      <c r="BK448" s="229">
        <f>ROUND(I448*H448,2)</f>
        <v>0</v>
      </c>
      <c r="BL448" s="18" t="s">
        <v>176</v>
      </c>
      <c r="BM448" s="228" t="s">
        <v>1879</v>
      </c>
    </row>
    <row r="449" s="14" customFormat="1">
      <c r="A449" s="14"/>
      <c r="B449" s="241"/>
      <c r="C449" s="242"/>
      <c r="D449" s="232" t="s">
        <v>195</v>
      </c>
      <c r="E449" s="243" t="s">
        <v>1</v>
      </c>
      <c r="F449" s="244" t="s">
        <v>1880</v>
      </c>
      <c r="G449" s="242"/>
      <c r="H449" s="245">
        <v>11.103</v>
      </c>
      <c r="I449" s="246"/>
      <c r="J449" s="242"/>
      <c r="K449" s="242"/>
      <c r="L449" s="247"/>
      <c r="M449" s="248"/>
      <c r="N449" s="249"/>
      <c r="O449" s="249"/>
      <c r="P449" s="249"/>
      <c r="Q449" s="249"/>
      <c r="R449" s="249"/>
      <c r="S449" s="249"/>
      <c r="T449" s="25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1" t="s">
        <v>195</v>
      </c>
      <c r="AU449" s="251" t="s">
        <v>81</v>
      </c>
      <c r="AV449" s="14" t="s">
        <v>83</v>
      </c>
      <c r="AW449" s="14" t="s">
        <v>30</v>
      </c>
      <c r="AX449" s="14" t="s">
        <v>81</v>
      </c>
      <c r="AY449" s="251" t="s">
        <v>152</v>
      </c>
    </row>
    <row r="450" s="2" customFormat="1" ht="14.4" customHeight="1">
      <c r="A450" s="39"/>
      <c r="B450" s="40"/>
      <c r="C450" s="217" t="s">
        <v>356</v>
      </c>
      <c r="D450" s="217" t="s">
        <v>153</v>
      </c>
      <c r="E450" s="218" t="s">
        <v>1881</v>
      </c>
      <c r="F450" s="219" t="s">
        <v>1882</v>
      </c>
      <c r="G450" s="220" t="s">
        <v>539</v>
      </c>
      <c r="H450" s="263"/>
      <c r="I450" s="222"/>
      <c r="J450" s="223">
        <f>ROUND(I450*H450,2)</f>
        <v>0</v>
      </c>
      <c r="K450" s="219" t="s">
        <v>160</v>
      </c>
      <c r="L450" s="45"/>
      <c r="M450" s="224" t="s">
        <v>1</v>
      </c>
      <c r="N450" s="225" t="s">
        <v>38</v>
      </c>
      <c r="O450" s="92"/>
      <c r="P450" s="226">
        <f>O450*H450</f>
        <v>0</v>
      </c>
      <c r="Q450" s="226">
        <v>0</v>
      </c>
      <c r="R450" s="226">
        <f>Q450*H450</f>
        <v>0</v>
      </c>
      <c r="S450" s="226">
        <v>0</v>
      </c>
      <c r="T450" s="227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28" t="s">
        <v>157</v>
      </c>
      <c r="AT450" s="228" t="s">
        <v>153</v>
      </c>
      <c r="AU450" s="228" t="s">
        <v>81</v>
      </c>
      <c r="AY450" s="18" t="s">
        <v>152</v>
      </c>
      <c r="BE450" s="229">
        <f>IF(N450="základní",J450,0)</f>
        <v>0</v>
      </c>
      <c r="BF450" s="229">
        <f>IF(N450="snížená",J450,0)</f>
        <v>0</v>
      </c>
      <c r="BG450" s="229">
        <f>IF(N450="zákl. přenesená",J450,0)</f>
        <v>0</v>
      </c>
      <c r="BH450" s="229">
        <f>IF(N450="sníž. přenesená",J450,0)</f>
        <v>0</v>
      </c>
      <c r="BI450" s="229">
        <f>IF(N450="nulová",J450,0)</f>
        <v>0</v>
      </c>
      <c r="BJ450" s="18" t="s">
        <v>81</v>
      </c>
      <c r="BK450" s="229">
        <f>ROUND(I450*H450,2)</f>
        <v>0</v>
      </c>
      <c r="BL450" s="18" t="s">
        <v>157</v>
      </c>
      <c r="BM450" s="228" t="s">
        <v>432</v>
      </c>
    </row>
    <row r="451" s="12" customFormat="1" ht="25.92" customHeight="1">
      <c r="A451" s="12"/>
      <c r="B451" s="203"/>
      <c r="C451" s="204"/>
      <c r="D451" s="205" t="s">
        <v>72</v>
      </c>
      <c r="E451" s="206" t="s">
        <v>581</v>
      </c>
      <c r="F451" s="206" t="s">
        <v>1883</v>
      </c>
      <c r="G451" s="204"/>
      <c r="H451" s="204"/>
      <c r="I451" s="207"/>
      <c r="J451" s="208">
        <f>BK451</f>
        <v>0</v>
      </c>
      <c r="K451" s="204"/>
      <c r="L451" s="209"/>
      <c r="M451" s="210"/>
      <c r="N451" s="211"/>
      <c r="O451" s="211"/>
      <c r="P451" s="212">
        <f>SUM(P452:P492)</f>
        <v>0</v>
      </c>
      <c r="Q451" s="211"/>
      <c r="R451" s="212">
        <f>SUM(R452:R492)</f>
        <v>0</v>
      </c>
      <c r="S451" s="211"/>
      <c r="T451" s="213">
        <f>SUM(T452:T492)</f>
        <v>0.63708000000000009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14" t="s">
        <v>81</v>
      </c>
      <c r="AT451" s="215" t="s">
        <v>72</v>
      </c>
      <c r="AU451" s="215" t="s">
        <v>73</v>
      </c>
      <c r="AY451" s="214" t="s">
        <v>152</v>
      </c>
      <c r="BK451" s="216">
        <f>SUM(BK452:BK492)</f>
        <v>0</v>
      </c>
    </row>
    <row r="452" s="2" customFormat="1" ht="24.15" customHeight="1">
      <c r="A452" s="39"/>
      <c r="B452" s="40"/>
      <c r="C452" s="217" t="s">
        <v>769</v>
      </c>
      <c r="D452" s="217" t="s">
        <v>153</v>
      </c>
      <c r="E452" s="218" t="s">
        <v>1461</v>
      </c>
      <c r="F452" s="219" t="s">
        <v>1884</v>
      </c>
      <c r="G452" s="220" t="s">
        <v>185</v>
      </c>
      <c r="H452" s="221">
        <v>17</v>
      </c>
      <c r="I452" s="222"/>
      <c r="J452" s="223">
        <f>ROUND(I452*H452,2)</f>
        <v>0</v>
      </c>
      <c r="K452" s="219" t="s">
        <v>1</v>
      </c>
      <c r="L452" s="45"/>
      <c r="M452" s="224" t="s">
        <v>1</v>
      </c>
      <c r="N452" s="225" t="s">
        <v>38</v>
      </c>
      <c r="O452" s="92"/>
      <c r="P452" s="226">
        <f>O452*H452</f>
        <v>0</v>
      </c>
      <c r="Q452" s="226">
        <v>0</v>
      </c>
      <c r="R452" s="226">
        <f>Q452*H452</f>
        <v>0</v>
      </c>
      <c r="S452" s="226">
        <v>0</v>
      </c>
      <c r="T452" s="227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28" t="s">
        <v>157</v>
      </c>
      <c r="AT452" s="228" t="s">
        <v>153</v>
      </c>
      <c r="AU452" s="228" t="s">
        <v>81</v>
      </c>
      <c r="AY452" s="18" t="s">
        <v>152</v>
      </c>
      <c r="BE452" s="229">
        <f>IF(N452="základní",J452,0)</f>
        <v>0</v>
      </c>
      <c r="BF452" s="229">
        <f>IF(N452="snížená",J452,0)</f>
        <v>0</v>
      </c>
      <c r="BG452" s="229">
        <f>IF(N452="zákl. přenesená",J452,0)</f>
        <v>0</v>
      </c>
      <c r="BH452" s="229">
        <f>IF(N452="sníž. přenesená",J452,0)</f>
        <v>0</v>
      </c>
      <c r="BI452" s="229">
        <f>IF(N452="nulová",J452,0)</f>
        <v>0</v>
      </c>
      <c r="BJ452" s="18" t="s">
        <v>81</v>
      </c>
      <c r="BK452" s="229">
        <f>ROUND(I452*H452,2)</f>
        <v>0</v>
      </c>
      <c r="BL452" s="18" t="s">
        <v>157</v>
      </c>
      <c r="BM452" s="228" t="s">
        <v>436</v>
      </c>
    </row>
    <row r="453" s="2" customFormat="1" ht="24.15" customHeight="1">
      <c r="A453" s="39"/>
      <c r="B453" s="40"/>
      <c r="C453" s="217" t="s">
        <v>773</v>
      </c>
      <c r="D453" s="217" t="s">
        <v>153</v>
      </c>
      <c r="E453" s="218" t="s">
        <v>1463</v>
      </c>
      <c r="F453" s="219" t="s">
        <v>1885</v>
      </c>
      <c r="G453" s="220" t="s">
        <v>185</v>
      </c>
      <c r="H453" s="221">
        <v>3</v>
      </c>
      <c r="I453" s="222"/>
      <c r="J453" s="223">
        <f>ROUND(I453*H453,2)</f>
        <v>0</v>
      </c>
      <c r="K453" s="219" t="s">
        <v>1</v>
      </c>
      <c r="L453" s="45"/>
      <c r="M453" s="224" t="s">
        <v>1</v>
      </c>
      <c r="N453" s="225" t="s">
        <v>38</v>
      </c>
      <c r="O453" s="92"/>
      <c r="P453" s="226">
        <f>O453*H453</f>
        <v>0</v>
      </c>
      <c r="Q453" s="226">
        <v>0</v>
      </c>
      <c r="R453" s="226">
        <f>Q453*H453</f>
        <v>0</v>
      </c>
      <c r="S453" s="226">
        <v>0</v>
      </c>
      <c r="T453" s="227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28" t="s">
        <v>157</v>
      </c>
      <c r="AT453" s="228" t="s">
        <v>153</v>
      </c>
      <c r="AU453" s="228" t="s">
        <v>81</v>
      </c>
      <c r="AY453" s="18" t="s">
        <v>152</v>
      </c>
      <c r="BE453" s="229">
        <f>IF(N453="základní",J453,0)</f>
        <v>0</v>
      </c>
      <c r="BF453" s="229">
        <f>IF(N453="snížená",J453,0)</f>
        <v>0</v>
      </c>
      <c r="BG453" s="229">
        <f>IF(N453="zákl. přenesená",J453,0)</f>
        <v>0</v>
      </c>
      <c r="BH453" s="229">
        <f>IF(N453="sníž. přenesená",J453,0)</f>
        <v>0</v>
      </c>
      <c r="BI453" s="229">
        <f>IF(N453="nulová",J453,0)</f>
        <v>0</v>
      </c>
      <c r="BJ453" s="18" t="s">
        <v>81</v>
      </c>
      <c r="BK453" s="229">
        <f>ROUND(I453*H453,2)</f>
        <v>0</v>
      </c>
      <c r="BL453" s="18" t="s">
        <v>157</v>
      </c>
      <c r="BM453" s="228" t="s">
        <v>440</v>
      </c>
    </row>
    <row r="454" s="2" customFormat="1" ht="24.15" customHeight="1">
      <c r="A454" s="39"/>
      <c r="B454" s="40"/>
      <c r="C454" s="217" t="s">
        <v>777</v>
      </c>
      <c r="D454" s="217" t="s">
        <v>153</v>
      </c>
      <c r="E454" s="218" t="s">
        <v>1465</v>
      </c>
      <c r="F454" s="219" t="s">
        <v>1886</v>
      </c>
      <c r="G454" s="220" t="s">
        <v>185</v>
      </c>
      <c r="H454" s="221">
        <v>2</v>
      </c>
      <c r="I454" s="222"/>
      <c r="J454" s="223">
        <f>ROUND(I454*H454,2)</f>
        <v>0</v>
      </c>
      <c r="K454" s="219" t="s">
        <v>1</v>
      </c>
      <c r="L454" s="45"/>
      <c r="M454" s="224" t="s">
        <v>1</v>
      </c>
      <c r="N454" s="225" t="s">
        <v>38</v>
      </c>
      <c r="O454" s="92"/>
      <c r="P454" s="226">
        <f>O454*H454</f>
        <v>0</v>
      </c>
      <c r="Q454" s="226">
        <v>0</v>
      </c>
      <c r="R454" s="226">
        <f>Q454*H454</f>
        <v>0</v>
      </c>
      <c r="S454" s="226">
        <v>0</v>
      </c>
      <c r="T454" s="227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28" t="s">
        <v>157</v>
      </c>
      <c r="AT454" s="228" t="s">
        <v>153</v>
      </c>
      <c r="AU454" s="228" t="s">
        <v>81</v>
      </c>
      <c r="AY454" s="18" t="s">
        <v>152</v>
      </c>
      <c r="BE454" s="229">
        <f>IF(N454="základní",J454,0)</f>
        <v>0</v>
      </c>
      <c r="BF454" s="229">
        <f>IF(N454="snížená",J454,0)</f>
        <v>0</v>
      </c>
      <c r="BG454" s="229">
        <f>IF(N454="zákl. přenesená",J454,0)</f>
        <v>0</v>
      </c>
      <c r="BH454" s="229">
        <f>IF(N454="sníž. přenesená",J454,0)</f>
        <v>0</v>
      </c>
      <c r="BI454" s="229">
        <f>IF(N454="nulová",J454,0)</f>
        <v>0</v>
      </c>
      <c r="BJ454" s="18" t="s">
        <v>81</v>
      </c>
      <c r="BK454" s="229">
        <f>ROUND(I454*H454,2)</f>
        <v>0</v>
      </c>
      <c r="BL454" s="18" t="s">
        <v>157</v>
      </c>
      <c r="BM454" s="228" t="s">
        <v>444</v>
      </c>
    </row>
    <row r="455" s="2" customFormat="1" ht="24.15" customHeight="1">
      <c r="A455" s="39"/>
      <c r="B455" s="40"/>
      <c r="C455" s="217" t="s">
        <v>783</v>
      </c>
      <c r="D455" s="217" t="s">
        <v>153</v>
      </c>
      <c r="E455" s="218" t="s">
        <v>1467</v>
      </c>
      <c r="F455" s="219" t="s">
        <v>1887</v>
      </c>
      <c r="G455" s="220" t="s">
        <v>185</v>
      </c>
      <c r="H455" s="221">
        <v>7</v>
      </c>
      <c r="I455" s="222"/>
      <c r="J455" s="223">
        <f>ROUND(I455*H455,2)</f>
        <v>0</v>
      </c>
      <c r="K455" s="219" t="s">
        <v>1</v>
      </c>
      <c r="L455" s="45"/>
      <c r="M455" s="224" t="s">
        <v>1</v>
      </c>
      <c r="N455" s="225" t="s">
        <v>38</v>
      </c>
      <c r="O455" s="92"/>
      <c r="P455" s="226">
        <f>O455*H455</f>
        <v>0</v>
      </c>
      <c r="Q455" s="226">
        <v>0</v>
      </c>
      <c r="R455" s="226">
        <f>Q455*H455</f>
        <v>0</v>
      </c>
      <c r="S455" s="226">
        <v>0</v>
      </c>
      <c r="T455" s="227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28" t="s">
        <v>157</v>
      </c>
      <c r="AT455" s="228" t="s">
        <v>153</v>
      </c>
      <c r="AU455" s="228" t="s">
        <v>81</v>
      </c>
      <c r="AY455" s="18" t="s">
        <v>152</v>
      </c>
      <c r="BE455" s="229">
        <f>IF(N455="základní",J455,0)</f>
        <v>0</v>
      </c>
      <c r="BF455" s="229">
        <f>IF(N455="snížená",J455,0)</f>
        <v>0</v>
      </c>
      <c r="BG455" s="229">
        <f>IF(N455="zákl. přenesená",J455,0)</f>
        <v>0</v>
      </c>
      <c r="BH455" s="229">
        <f>IF(N455="sníž. přenesená",J455,0)</f>
        <v>0</v>
      </c>
      <c r="BI455" s="229">
        <f>IF(N455="nulová",J455,0)</f>
        <v>0</v>
      </c>
      <c r="BJ455" s="18" t="s">
        <v>81</v>
      </c>
      <c r="BK455" s="229">
        <f>ROUND(I455*H455,2)</f>
        <v>0</v>
      </c>
      <c r="BL455" s="18" t="s">
        <v>157</v>
      </c>
      <c r="BM455" s="228" t="s">
        <v>448</v>
      </c>
    </row>
    <row r="456" s="2" customFormat="1" ht="24.15" customHeight="1">
      <c r="A456" s="39"/>
      <c r="B456" s="40"/>
      <c r="C456" s="217" t="s">
        <v>790</v>
      </c>
      <c r="D456" s="217" t="s">
        <v>153</v>
      </c>
      <c r="E456" s="218" t="s">
        <v>1469</v>
      </c>
      <c r="F456" s="219" t="s">
        <v>1888</v>
      </c>
      <c r="G456" s="220" t="s">
        <v>185</v>
      </c>
      <c r="H456" s="221">
        <v>4</v>
      </c>
      <c r="I456" s="222"/>
      <c r="J456" s="223">
        <f>ROUND(I456*H456,2)</f>
        <v>0</v>
      </c>
      <c r="K456" s="219" t="s">
        <v>1</v>
      </c>
      <c r="L456" s="45"/>
      <c r="M456" s="224" t="s">
        <v>1</v>
      </c>
      <c r="N456" s="225" t="s">
        <v>38</v>
      </c>
      <c r="O456" s="92"/>
      <c r="P456" s="226">
        <f>O456*H456</f>
        <v>0</v>
      </c>
      <c r="Q456" s="226">
        <v>0</v>
      </c>
      <c r="R456" s="226">
        <f>Q456*H456</f>
        <v>0</v>
      </c>
      <c r="S456" s="226">
        <v>0</v>
      </c>
      <c r="T456" s="227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28" t="s">
        <v>157</v>
      </c>
      <c r="AT456" s="228" t="s">
        <v>153</v>
      </c>
      <c r="AU456" s="228" t="s">
        <v>81</v>
      </c>
      <c r="AY456" s="18" t="s">
        <v>152</v>
      </c>
      <c r="BE456" s="229">
        <f>IF(N456="základní",J456,0)</f>
        <v>0</v>
      </c>
      <c r="BF456" s="229">
        <f>IF(N456="snížená",J456,0)</f>
        <v>0</v>
      </c>
      <c r="BG456" s="229">
        <f>IF(N456="zákl. přenesená",J456,0)</f>
        <v>0</v>
      </c>
      <c r="BH456" s="229">
        <f>IF(N456="sníž. přenesená",J456,0)</f>
        <v>0</v>
      </c>
      <c r="BI456" s="229">
        <f>IF(N456="nulová",J456,0)</f>
        <v>0</v>
      </c>
      <c r="BJ456" s="18" t="s">
        <v>81</v>
      </c>
      <c r="BK456" s="229">
        <f>ROUND(I456*H456,2)</f>
        <v>0</v>
      </c>
      <c r="BL456" s="18" t="s">
        <v>157</v>
      </c>
      <c r="BM456" s="228" t="s">
        <v>452</v>
      </c>
    </row>
    <row r="457" s="2" customFormat="1" ht="24.15" customHeight="1">
      <c r="A457" s="39"/>
      <c r="B457" s="40"/>
      <c r="C457" s="217" t="s">
        <v>362</v>
      </c>
      <c r="D457" s="217" t="s">
        <v>153</v>
      </c>
      <c r="E457" s="218" t="s">
        <v>1473</v>
      </c>
      <c r="F457" s="219" t="s">
        <v>1889</v>
      </c>
      <c r="G457" s="220" t="s">
        <v>185</v>
      </c>
      <c r="H457" s="221">
        <v>1</v>
      </c>
      <c r="I457" s="222"/>
      <c r="J457" s="223">
        <f>ROUND(I457*H457,2)</f>
        <v>0</v>
      </c>
      <c r="K457" s="219" t="s">
        <v>1</v>
      </c>
      <c r="L457" s="45"/>
      <c r="M457" s="224" t="s">
        <v>1</v>
      </c>
      <c r="N457" s="225" t="s">
        <v>38</v>
      </c>
      <c r="O457" s="92"/>
      <c r="P457" s="226">
        <f>O457*H457</f>
        <v>0</v>
      </c>
      <c r="Q457" s="226">
        <v>0</v>
      </c>
      <c r="R457" s="226">
        <f>Q457*H457</f>
        <v>0</v>
      </c>
      <c r="S457" s="226">
        <v>0</v>
      </c>
      <c r="T457" s="227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28" t="s">
        <v>157</v>
      </c>
      <c r="AT457" s="228" t="s">
        <v>153</v>
      </c>
      <c r="AU457" s="228" t="s">
        <v>81</v>
      </c>
      <c r="AY457" s="18" t="s">
        <v>152</v>
      </c>
      <c r="BE457" s="229">
        <f>IF(N457="základní",J457,0)</f>
        <v>0</v>
      </c>
      <c r="BF457" s="229">
        <f>IF(N457="snížená",J457,0)</f>
        <v>0</v>
      </c>
      <c r="BG457" s="229">
        <f>IF(N457="zákl. přenesená",J457,0)</f>
        <v>0</v>
      </c>
      <c r="BH457" s="229">
        <f>IF(N457="sníž. přenesená",J457,0)</f>
        <v>0</v>
      </c>
      <c r="BI457" s="229">
        <f>IF(N457="nulová",J457,0)</f>
        <v>0</v>
      </c>
      <c r="BJ457" s="18" t="s">
        <v>81</v>
      </c>
      <c r="BK457" s="229">
        <f>ROUND(I457*H457,2)</f>
        <v>0</v>
      </c>
      <c r="BL457" s="18" t="s">
        <v>157</v>
      </c>
      <c r="BM457" s="228" t="s">
        <v>456</v>
      </c>
    </row>
    <row r="458" s="2" customFormat="1" ht="24.15" customHeight="1">
      <c r="A458" s="39"/>
      <c r="B458" s="40"/>
      <c r="C458" s="217" t="s">
        <v>804</v>
      </c>
      <c r="D458" s="217" t="s">
        <v>153</v>
      </c>
      <c r="E458" s="218" t="s">
        <v>1890</v>
      </c>
      <c r="F458" s="219" t="s">
        <v>1891</v>
      </c>
      <c r="G458" s="220" t="s">
        <v>185</v>
      </c>
      <c r="H458" s="221">
        <v>1</v>
      </c>
      <c r="I458" s="222"/>
      <c r="J458" s="223">
        <f>ROUND(I458*H458,2)</f>
        <v>0</v>
      </c>
      <c r="K458" s="219" t="s">
        <v>1</v>
      </c>
      <c r="L458" s="45"/>
      <c r="M458" s="224" t="s">
        <v>1</v>
      </c>
      <c r="N458" s="225" t="s">
        <v>38</v>
      </c>
      <c r="O458" s="92"/>
      <c r="P458" s="226">
        <f>O458*H458</f>
        <v>0</v>
      </c>
      <c r="Q458" s="226">
        <v>0</v>
      </c>
      <c r="R458" s="226">
        <f>Q458*H458</f>
        <v>0</v>
      </c>
      <c r="S458" s="226">
        <v>0</v>
      </c>
      <c r="T458" s="227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28" t="s">
        <v>157</v>
      </c>
      <c r="AT458" s="228" t="s">
        <v>153</v>
      </c>
      <c r="AU458" s="228" t="s">
        <v>81</v>
      </c>
      <c r="AY458" s="18" t="s">
        <v>152</v>
      </c>
      <c r="BE458" s="229">
        <f>IF(N458="základní",J458,0)</f>
        <v>0</v>
      </c>
      <c r="BF458" s="229">
        <f>IF(N458="snížená",J458,0)</f>
        <v>0</v>
      </c>
      <c r="BG458" s="229">
        <f>IF(N458="zákl. přenesená",J458,0)</f>
        <v>0</v>
      </c>
      <c r="BH458" s="229">
        <f>IF(N458="sníž. přenesená",J458,0)</f>
        <v>0</v>
      </c>
      <c r="BI458" s="229">
        <f>IF(N458="nulová",J458,0)</f>
        <v>0</v>
      </c>
      <c r="BJ458" s="18" t="s">
        <v>81</v>
      </c>
      <c r="BK458" s="229">
        <f>ROUND(I458*H458,2)</f>
        <v>0</v>
      </c>
      <c r="BL458" s="18" t="s">
        <v>157</v>
      </c>
      <c r="BM458" s="228" t="s">
        <v>459</v>
      </c>
    </row>
    <row r="459" s="2" customFormat="1" ht="24.15" customHeight="1">
      <c r="A459" s="39"/>
      <c r="B459" s="40"/>
      <c r="C459" s="217" t="s">
        <v>366</v>
      </c>
      <c r="D459" s="217" t="s">
        <v>153</v>
      </c>
      <c r="E459" s="218" t="s">
        <v>1476</v>
      </c>
      <c r="F459" s="219" t="s">
        <v>1892</v>
      </c>
      <c r="G459" s="220" t="s">
        <v>185</v>
      </c>
      <c r="H459" s="221">
        <v>2</v>
      </c>
      <c r="I459" s="222"/>
      <c r="J459" s="223">
        <f>ROUND(I459*H459,2)</f>
        <v>0</v>
      </c>
      <c r="K459" s="219" t="s">
        <v>1</v>
      </c>
      <c r="L459" s="45"/>
      <c r="M459" s="224" t="s">
        <v>1</v>
      </c>
      <c r="N459" s="225" t="s">
        <v>38</v>
      </c>
      <c r="O459" s="92"/>
      <c r="P459" s="226">
        <f>O459*H459</f>
        <v>0</v>
      </c>
      <c r="Q459" s="226">
        <v>0</v>
      </c>
      <c r="R459" s="226">
        <f>Q459*H459</f>
        <v>0</v>
      </c>
      <c r="S459" s="226">
        <v>0</v>
      </c>
      <c r="T459" s="227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28" t="s">
        <v>157</v>
      </c>
      <c r="AT459" s="228" t="s">
        <v>153</v>
      </c>
      <c r="AU459" s="228" t="s">
        <v>81</v>
      </c>
      <c r="AY459" s="18" t="s">
        <v>152</v>
      </c>
      <c r="BE459" s="229">
        <f>IF(N459="základní",J459,0)</f>
        <v>0</v>
      </c>
      <c r="BF459" s="229">
        <f>IF(N459="snížená",J459,0)</f>
        <v>0</v>
      </c>
      <c r="BG459" s="229">
        <f>IF(N459="zákl. přenesená",J459,0)</f>
        <v>0</v>
      </c>
      <c r="BH459" s="229">
        <f>IF(N459="sníž. přenesená",J459,0)</f>
        <v>0</v>
      </c>
      <c r="BI459" s="229">
        <f>IF(N459="nulová",J459,0)</f>
        <v>0</v>
      </c>
      <c r="BJ459" s="18" t="s">
        <v>81</v>
      </c>
      <c r="BK459" s="229">
        <f>ROUND(I459*H459,2)</f>
        <v>0</v>
      </c>
      <c r="BL459" s="18" t="s">
        <v>157</v>
      </c>
      <c r="BM459" s="228" t="s">
        <v>463</v>
      </c>
    </row>
    <row r="460" s="2" customFormat="1" ht="24.15" customHeight="1">
      <c r="A460" s="39"/>
      <c r="B460" s="40"/>
      <c r="C460" s="217" t="s">
        <v>816</v>
      </c>
      <c r="D460" s="217" t="s">
        <v>153</v>
      </c>
      <c r="E460" s="218" t="s">
        <v>1477</v>
      </c>
      <c r="F460" s="219" t="s">
        <v>1893</v>
      </c>
      <c r="G460" s="220" t="s">
        <v>185</v>
      </c>
      <c r="H460" s="221">
        <v>3</v>
      </c>
      <c r="I460" s="222"/>
      <c r="J460" s="223">
        <f>ROUND(I460*H460,2)</f>
        <v>0</v>
      </c>
      <c r="K460" s="219" t="s">
        <v>1</v>
      </c>
      <c r="L460" s="45"/>
      <c r="M460" s="224" t="s">
        <v>1</v>
      </c>
      <c r="N460" s="225" t="s">
        <v>38</v>
      </c>
      <c r="O460" s="92"/>
      <c r="P460" s="226">
        <f>O460*H460</f>
        <v>0</v>
      </c>
      <c r="Q460" s="226">
        <v>0</v>
      </c>
      <c r="R460" s="226">
        <f>Q460*H460</f>
        <v>0</v>
      </c>
      <c r="S460" s="226">
        <v>0</v>
      </c>
      <c r="T460" s="227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28" t="s">
        <v>157</v>
      </c>
      <c r="AT460" s="228" t="s">
        <v>153</v>
      </c>
      <c r="AU460" s="228" t="s">
        <v>81</v>
      </c>
      <c r="AY460" s="18" t="s">
        <v>152</v>
      </c>
      <c r="BE460" s="229">
        <f>IF(N460="základní",J460,0)</f>
        <v>0</v>
      </c>
      <c r="BF460" s="229">
        <f>IF(N460="snížená",J460,0)</f>
        <v>0</v>
      </c>
      <c r="BG460" s="229">
        <f>IF(N460="zákl. přenesená",J460,0)</f>
        <v>0</v>
      </c>
      <c r="BH460" s="229">
        <f>IF(N460="sníž. přenesená",J460,0)</f>
        <v>0</v>
      </c>
      <c r="BI460" s="229">
        <f>IF(N460="nulová",J460,0)</f>
        <v>0</v>
      </c>
      <c r="BJ460" s="18" t="s">
        <v>81</v>
      </c>
      <c r="BK460" s="229">
        <f>ROUND(I460*H460,2)</f>
        <v>0</v>
      </c>
      <c r="BL460" s="18" t="s">
        <v>157</v>
      </c>
      <c r="BM460" s="228" t="s">
        <v>467</v>
      </c>
    </row>
    <row r="461" s="2" customFormat="1" ht="24.15" customHeight="1">
      <c r="A461" s="39"/>
      <c r="B461" s="40"/>
      <c r="C461" s="217" t="s">
        <v>823</v>
      </c>
      <c r="D461" s="217" t="s">
        <v>153</v>
      </c>
      <c r="E461" s="218" t="s">
        <v>1479</v>
      </c>
      <c r="F461" s="219" t="s">
        <v>1894</v>
      </c>
      <c r="G461" s="220" t="s">
        <v>185</v>
      </c>
      <c r="H461" s="221">
        <v>2</v>
      </c>
      <c r="I461" s="222"/>
      <c r="J461" s="223">
        <f>ROUND(I461*H461,2)</f>
        <v>0</v>
      </c>
      <c r="K461" s="219" t="s">
        <v>1</v>
      </c>
      <c r="L461" s="45"/>
      <c r="M461" s="224" t="s">
        <v>1</v>
      </c>
      <c r="N461" s="225" t="s">
        <v>38</v>
      </c>
      <c r="O461" s="92"/>
      <c r="P461" s="226">
        <f>O461*H461</f>
        <v>0</v>
      </c>
      <c r="Q461" s="226">
        <v>0</v>
      </c>
      <c r="R461" s="226">
        <f>Q461*H461</f>
        <v>0</v>
      </c>
      <c r="S461" s="226">
        <v>0</v>
      </c>
      <c r="T461" s="227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8" t="s">
        <v>157</v>
      </c>
      <c r="AT461" s="228" t="s">
        <v>153</v>
      </c>
      <c r="AU461" s="228" t="s">
        <v>81</v>
      </c>
      <c r="AY461" s="18" t="s">
        <v>152</v>
      </c>
      <c r="BE461" s="229">
        <f>IF(N461="základní",J461,0)</f>
        <v>0</v>
      </c>
      <c r="BF461" s="229">
        <f>IF(N461="snížená",J461,0)</f>
        <v>0</v>
      </c>
      <c r="BG461" s="229">
        <f>IF(N461="zákl. přenesená",J461,0)</f>
        <v>0</v>
      </c>
      <c r="BH461" s="229">
        <f>IF(N461="sníž. přenesená",J461,0)</f>
        <v>0</v>
      </c>
      <c r="BI461" s="229">
        <f>IF(N461="nulová",J461,0)</f>
        <v>0</v>
      </c>
      <c r="BJ461" s="18" t="s">
        <v>81</v>
      </c>
      <c r="BK461" s="229">
        <f>ROUND(I461*H461,2)</f>
        <v>0</v>
      </c>
      <c r="BL461" s="18" t="s">
        <v>157</v>
      </c>
      <c r="BM461" s="228" t="s">
        <v>471</v>
      </c>
    </row>
    <row r="462" s="2" customFormat="1" ht="24.15" customHeight="1">
      <c r="A462" s="39"/>
      <c r="B462" s="40"/>
      <c r="C462" s="217" t="s">
        <v>830</v>
      </c>
      <c r="D462" s="217" t="s">
        <v>153</v>
      </c>
      <c r="E462" s="218" t="s">
        <v>1895</v>
      </c>
      <c r="F462" s="219" t="s">
        <v>1896</v>
      </c>
      <c r="G462" s="220" t="s">
        <v>185</v>
      </c>
      <c r="H462" s="221">
        <v>5</v>
      </c>
      <c r="I462" s="222"/>
      <c r="J462" s="223">
        <f>ROUND(I462*H462,2)</f>
        <v>0</v>
      </c>
      <c r="K462" s="219" t="s">
        <v>1</v>
      </c>
      <c r="L462" s="45"/>
      <c r="M462" s="224" t="s">
        <v>1</v>
      </c>
      <c r="N462" s="225" t="s">
        <v>38</v>
      </c>
      <c r="O462" s="92"/>
      <c r="P462" s="226">
        <f>O462*H462</f>
        <v>0</v>
      </c>
      <c r="Q462" s="226">
        <v>0</v>
      </c>
      <c r="R462" s="226">
        <f>Q462*H462</f>
        <v>0</v>
      </c>
      <c r="S462" s="226">
        <v>0</v>
      </c>
      <c r="T462" s="227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28" t="s">
        <v>157</v>
      </c>
      <c r="AT462" s="228" t="s">
        <v>153</v>
      </c>
      <c r="AU462" s="228" t="s">
        <v>81</v>
      </c>
      <c r="AY462" s="18" t="s">
        <v>152</v>
      </c>
      <c r="BE462" s="229">
        <f>IF(N462="základní",J462,0)</f>
        <v>0</v>
      </c>
      <c r="BF462" s="229">
        <f>IF(N462="snížená",J462,0)</f>
        <v>0</v>
      </c>
      <c r="BG462" s="229">
        <f>IF(N462="zákl. přenesená",J462,0)</f>
        <v>0</v>
      </c>
      <c r="BH462" s="229">
        <f>IF(N462="sníž. přenesená",J462,0)</f>
        <v>0</v>
      </c>
      <c r="BI462" s="229">
        <f>IF(N462="nulová",J462,0)</f>
        <v>0</v>
      </c>
      <c r="BJ462" s="18" t="s">
        <v>81</v>
      </c>
      <c r="BK462" s="229">
        <f>ROUND(I462*H462,2)</f>
        <v>0</v>
      </c>
      <c r="BL462" s="18" t="s">
        <v>157</v>
      </c>
      <c r="BM462" s="228" t="s">
        <v>475</v>
      </c>
    </row>
    <row r="463" s="2" customFormat="1" ht="24.15" customHeight="1">
      <c r="A463" s="39"/>
      <c r="B463" s="40"/>
      <c r="C463" s="217" t="s">
        <v>835</v>
      </c>
      <c r="D463" s="217" t="s">
        <v>153</v>
      </c>
      <c r="E463" s="218" t="s">
        <v>1897</v>
      </c>
      <c r="F463" s="219" t="s">
        <v>1898</v>
      </c>
      <c r="G463" s="220" t="s">
        <v>185</v>
      </c>
      <c r="H463" s="221">
        <v>2</v>
      </c>
      <c r="I463" s="222"/>
      <c r="J463" s="223">
        <f>ROUND(I463*H463,2)</f>
        <v>0</v>
      </c>
      <c r="K463" s="219" t="s">
        <v>1</v>
      </c>
      <c r="L463" s="45"/>
      <c r="M463" s="224" t="s">
        <v>1</v>
      </c>
      <c r="N463" s="225" t="s">
        <v>38</v>
      </c>
      <c r="O463" s="92"/>
      <c r="P463" s="226">
        <f>O463*H463</f>
        <v>0</v>
      </c>
      <c r="Q463" s="226">
        <v>0</v>
      </c>
      <c r="R463" s="226">
        <f>Q463*H463</f>
        <v>0</v>
      </c>
      <c r="S463" s="226">
        <v>0</v>
      </c>
      <c r="T463" s="227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28" t="s">
        <v>157</v>
      </c>
      <c r="AT463" s="228" t="s">
        <v>153</v>
      </c>
      <c r="AU463" s="228" t="s">
        <v>81</v>
      </c>
      <c r="AY463" s="18" t="s">
        <v>152</v>
      </c>
      <c r="BE463" s="229">
        <f>IF(N463="základní",J463,0)</f>
        <v>0</v>
      </c>
      <c r="BF463" s="229">
        <f>IF(N463="snížená",J463,0)</f>
        <v>0</v>
      </c>
      <c r="BG463" s="229">
        <f>IF(N463="zákl. přenesená",J463,0)</f>
        <v>0</v>
      </c>
      <c r="BH463" s="229">
        <f>IF(N463="sníž. přenesená",J463,0)</f>
        <v>0</v>
      </c>
      <c r="BI463" s="229">
        <f>IF(N463="nulová",J463,0)</f>
        <v>0</v>
      </c>
      <c r="BJ463" s="18" t="s">
        <v>81</v>
      </c>
      <c r="BK463" s="229">
        <f>ROUND(I463*H463,2)</f>
        <v>0</v>
      </c>
      <c r="BL463" s="18" t="s">
        <v>157</v>
      </c>
      <c r="BM463" s="228" t="s">
        <v>479</v>
      </c>
    </row>
    <row r="464" s="2" customFormat="1" ht="24.15" customHeight="1">
      <c r="A464" s="39"/>
      <c r="B464" s="40"/>
      <c r="C464" s="217" t="s">
        <v>840</v>
      </c>
      <c r="D464" s="217" t="s">
        <v>153</v>
      </c>
      <c r="E464" s="218" t="s">
        <v>1899</v>
      </c>
      <c r="F464" s="219" t="s">
        <v>1900</v>
      </c>
      <c r="G464" s="220" t="s">
        <v>185</v>
      </c>
      <c r="H464" s="221">
        <v>2</v>
      </c>
      <c r="I464" s="222"/>
      <c r="J464" s="223">
        <f>ROUND(I464*H464,2)</f>
        <v>0</v>
      </c>
      <c r="K464" s="219" t="s">
        <v>1</v>
      </c>
      <c r="L464" s="45"/>
      <c r="M464" s="224" t="s">
        <v>1</v>
      </c>
      <c r="N464" s="225" t="s">
        <v>38</v>
      </c>
      <c r="O464" s="92"/>
      <c r="P464" s="226">
        <f>O464*H464</f>
        <v>0</v>
      </c>
      <c r="Q464" s="226">
        <v>0</v>
      </c>
      <c r="R464" s="226">
        <f>Q464*H464</f>
        <v>0</v>
      </c>
      <c r="S464" s="226">
        <v>0</v>
      </c>
      <c r="T464" s="227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28" t="s">
        <v>157</v>
      </c>
      <c r="AT464" s="228" t="s">
        <v>153</v>
      </c>
      <c r="AU464" s="228" t="s">
        <v>81</v>
      </c>
      <c r="AY464" s="18" t="s">
        <v>152</v>
      </c>
      <c r="BE464" s="229">
        <f>IF(N464="základní",J464,0)</f>
        <v>0</v>
      </c>
      <c r="BF464" s="229">
        <f>IF(N464="snížená",J464,0)</f>
        <v>0</v>
      </c>
      <c r="BG464" s="229">
        <f>IF(N464="zákl. přenesená",J464,0)</f>
        <v>0</v>
      </c>
      <c r="BH464" s="229">
        <f>IF(N464="sníž. přenesená",J464,0)</f>
        <v>0</v>
      </c>
      <c r="BI464" s="229">
        <f>IF(N464="nulová",J464,0)</f>
        <v>0</v>
      </c>
      <c r="BJ464" s="18" t="s">
        <v>81</v>
      </c>
      <c r="BK464" s="229">
        <f>ROUND(I464*H464,2)</f>
        <v>0</v>
      </c>
      <c r="BL464" s="18" t="s">
        <v>157</v>
      </c>
      <c r="BM464" s="228" t="s">
        <v>484</v>
      </c>
    </row>
    <row r="465" s="2" customFormat="1" ht="24.15" customHeight="1">
      <c r="A465" s="39"/>
      <c r="B465" s="40"/>
      <c r="C465" s="217" t="s">
        <v>844</v>
      </c>
      <c r="D465" s="217" t="s">
        <v>153</v>
      </c>
      <c r="E465" s="218" t="s">
        <v>1901</v>
      </c>
      <c r="F465" s="219" t="s">
        <v>1902</v>
      </c>
      <c r="G465" s="220" t="s">
        <v>185</v>
      </c>
      <c r="H465" s="221">
        <v>1</v>
      </c>
      <c r="I465" s="222"/>
      <c r="J465" s="223">
        <f>ROUND(I465*H465,2)</f>
        <v>0</v>
      </c>
      <c r="K465" s="219" t="s">
        <v>1</v>
      </c>
      <c r="L465" s="45"/>
      <c r="M465" s="224" t="s">
        <v>1</v>
      </c>
      <c r="N465" s="225" t="s">
        <v>38</v>
      </c>
      <c r="O465" s="92"/>
      <c r="P465" s="226">
        <f>O465*H465</f>
        <v>0</v>
      </c>
      <c r="Q465" s="226">
        <v>0</v>
      </c>
      <c r="R465" s="226">
        <f>Q465*H465</f>
        <v>0</v>
      </c>
      <c r="S465" s="226">
        <v>0</v>
      </c>
      <c r="T465" s="227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28" t="s">
        <v>157</v>
      </c>
      <c r="AT465" s="228" t="s">
        <v>153</v>
      </c>
      <c r="AU465" s="228" t="s">
        <v>81</v>
      </c>
      <c r="AY465" s="18" t="s">
        <v>152</v>
      </c>
      <c r="BE465" s="229">
        <f>IF(N465="základní",J465,0)</f>
        <v>0</v>
      </c>
      <c r="BF465" s="229">
        <f>IF(N465="snížená",J465,0)</f>
        <v>0</v>
      </c>
      <c r="BG465" s="229">
        <f>IF(N465="zákl. přenesená",J465,0)</f>
        <v>0</v>
      </c>
      <c r="BH465" s="229">
        <f>IF(N465="sníž. přenesená",J465,0)</f>
        <v>0</v>
      </c>
      <c r="BI465" s="229">
        <f>IF(N465="nulová",J465,0)</f>
        <v>0</v>
      </c>
      <c r="BJ465" s="18" t="s">
        <v>81</v>
      </c>
      <c r="BK465" s="229">
        <f>ROUND(I465*H465,2)</f>
        <v>0</v>
      </c>
      <c r="BL465" s="18" t="s">
        <v>157</v>
      </c>
      <c r="BM465" s="228" t="s">
        <v>490</v>
      </c>
    </row>
    <row r="466" s="2" customFormat="1" ht="24.15" customHeight="1">
      <c r="A466" s="39"/>
      <c r="B466" s="40"/>
      <c r="C466" s="217" t="s">
        <v>848</v>
      </c>
      <c r="D466" s="217" t="s">
        <v>153</v>
      </c>
      <c r="E466" s="218" t="s">
        <v>1903</v>
      </c>
      <c r="F466" s="219" t="s">
        <v>1904</v>
      </c>
      <c r="G466" s="220" t="s">
        <v>185</v>
      </c>
      <c r="H466" s="221">
        <v>1</v>
      </c>
      <c r="I466" s="222"/>
      <c r="J466" s="223">
        <f>ROUND(I466*H466,2)</f>
        <v>0</v>
      </c>
      <c r="K466" s="219" t="s">
        <v>1</v>
      </c>
      <c r="L466" s="45"/>
      <c r="M466" s="224" t="s">
        <v>1</v>
      </c>
      <c r="N466" s="225" t="s">
        <v>38</v>
      </c>
      <c r="O466" s="92"/>
      <c r="P466" s="226">
        <f>O466*H466</f>
        <v>0</v>
      </c>
      <c r="Q466" s="226">
        <v>0</v>
      </c>
      <c r="R466" s="226">
        <f>Q466*H466</f>
        <v>0</v>
      </c>
      <c r="S466" s="226">
        <v>0</v>
      </c>
      <c r="T466" s="227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28" t="s">
        <v>157</v>
      </c>
      <c r="AT466" s="228" t="s">
        <v>153</v>
      </c>
      <c r="AU466" s="228" t="s">
        <v>81</v>
      </c>
      <c r="AY466" s="18" t="s">
        <v>152</v>
      </c>
      <c r="BE466" s="229">
        <f>IF(N466="základní",J466,0)</f>
        <v>0</v>
      </c>
      <c r="BF466" s="229">
        <f>IF(N466="snížená",J466,0)</f>
        <v>0</v>
      </c>
      <c r="BG466" s="229">
        <f>IF(N466="zákl. přenesená",J466,0)</f>
        <v>0</v>
      </c>
      <c r="BH466" s="229">
        <f>IF(N466="sníž. přenesená",J466,0)</f>
        <v>0</v>
      </c>
      <c r="BI466" s="229">
        <f>IF(N466="nulová",J466,0)</f>
        <v>0</v>
      </c>
      <c r="BJ466" s="18" t="s">
        <v>81</v>
      </c>
      <c r="BK466" s="229">
        <f>ROUND(I466*H466,2)</f>
        <v>0</v>
      </c>
      <c r="BL466" s="18" t="s">
        <v>157</v>
      </c>
      <c r="BM466" s="228" t="s">
        <v>1493</v>
      </c>
    </row>
    <row r="467" s="2" customFormat="1" ht="24.15" customHeight="1">
      <c r="A467" s="39"/>
      <c r="B467" s="40"/>
      <c r="C467" s="217" t="s">
        <v>852</v>
      </c>
      <c r="D467" s="217" t="s">
        <v>153</v>
      </c>
      <c r="E467" s="218" t="s">
        <v>1905</v>
      </c>
      <c r="F467" s="219" t="s">
        <v>1906</v>
      </c>
      <c r="G467" s="220" t="s">
        <v>185</v>
      </c>
      <c r="H467" s="221">
        <v>2</v>
      </c>
      <c r="I467" s="222"/>
      <c r="J467" s="223">
        <f>ROUND(I467*H467,2)</f>
        <v>0</v>
      </c>
      <c r="K467" s="219" t="s">
        <v>1</v>
      </c>
      <c r="L467" s="45"/>
      <c r="M467" s="224" t="s">
        <v>1</v>
      </c>
      <c r="N467" s="225" t="s">
        <v>38</v>
      </c>
      <c r="O467" s="92"/>
      <c r="P467" s="226">
        <f>O467*H467</f>
        <v>0</v>
      </c>
      <c r="Q467" s="226">
        <v>0</v>
      </c>
      <c r="R467" s="226">
        <f>Q467*H467</f>
        <v>0</v>
      </c>
      <c r="S467" s="226">
        <v>0</v>
      </c>
      <c r="T467" s="227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8" t="s">
        <v>157</v>
      </c>
      <c r="AT467" s="228" t="s">
        <v>153</v>
      </c>
      <c r="AU467" s="228" t="s">
        <v>81</v>
      </c>
      <c r="AY467" s="18" t="s">
        <v>152</v>
      </c>
      <c r="BE467" s="229">
        <f>IF(N467="základní",J467,0)</f>
        <v>0</v>
      </c>
      <c r="BF467" s="229">
        <f>IF(N467="snížená",J467,0)</f>
        <v>0</v>
      </c>
      <c r="BG467" s="229">
        <f>IF(N467="zákl. přenesená",J467,0)</f>
        <v>0</v>
      </c>
      <c r="BH467" s="229">
        <f>IF(N467="sníž. přenesená",J467,0)</f>
        <v>0</v>
      </c>
      <c r="BI467" s="229">
        <f>IF(N467="nulová",J467,0)</f>
        <v>0</v>
      </c>
      <c r="BJ467" s="18" t="s">
        <v>81</v>
      </c>
      <c r="BK467" s="229">
        <f>ROUND(I467*H467,2)</f>
        <v>0</v>
      </c>
      <c r="BL467" s="18" t="s">
        <v>157</v>
      </c>
      <c r="BM467" s="228" t="s">
        <v>1496</v>
      </c>
    </row>
    <row r="468" s="2" customFormat="1" ht="24.15" customHeight="1">
      <c r="A468" s="39"/>
      <c r="B468" s="40"/>
      <c r="C468" s="217" t="s">
        <v>858</v>
      </c>
      <c r="D468" s="217" t="s">
        <v>153</v>
      </c>
      <c r="E468" s="218" t="s">
        <v>1907</v>
      </c>
      <c r="F468" s="219" t="s">
        <v>1908</v>
      </c>
      <c r="G468" s="220" t="s">
        <v>185</v>
      </c>
      <c r="H468" s="221">
        <v>1</v>
      </c>
      <c r="I468" s="222"/>
      <c r="J468" s="223">
        <f>ROUND(I468*H468,2)</f>
        <v>0</v>
      </c>
      <c r="K468" s="219" t="s">
        <v>1</v>
      </c>
      <c r="L468" s="45"/>
      <c r="M468" s="224" t="s">
        <v>1</v>
      </c>
      <c r="N468" s="225" t="s">
        <v>38</v>
      </c>
      <c r="O468" s="92"/>
      <c r="P468" s="226">
        <f>O468*H468</f>
        <v>0</v>
      </c>
      <c r="Q468" s="226">
        <v>0</v>
      </c>
      <c r="R468" s="226">
        <f>Q468*H468</f>
        <v>0</v>
      </c>
      <c r="S468" s="226">
        <v>0</v>
      </c>
      <c r="T468" s="227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28" t="s">
        <v>157</v>
      </c>
      <c r="AT468" s="228" t="s">
        <v>153</v>
      </c>
      <c r="AU468" s="228" t="s">
        <v>81</v>
      </c>
      <c r="AY468" s="18" t="s">
        <v>152</v>
      </c>
      <c r="BE468" s="229">
        <f>IF(N468="základní",J468,0)</f>
        <v>0</v>
      </c>
      <c r="BF468" s="229">
        <f>IF(N468="snížená",J468,0)</f>
        <v>0</v>
      </c>
      <c r="BG468" s="229">
        <f>IF(N468="zákl. přenesená",J468,0)</f>
        <v>0</v>
      </c>
      <c r="BH468" s="229">
        <f>IF(N468="sníž. přenesená",J468,0)</f>
        <v>0</v>
      </c>
      <c r="BI468" s="229">
        <f>IF(N468="nulová",J468,0)</f>
        <v>0</v>
      </c>
      <c r="BJ468" s="18" t="s">
        <v>81</v>
      </c>
      <c r="BK468" s="229">
        <f>ROUND(I468*H468,2)</f>
        <v>0</v>
      </c>
      <c r="BL468" s="18" t="s">
        <v>157</v>
      </c>
      <c r="BM468" s="228" t="s">
        <v>1499</v>
      </c>
    </row>
    <row r="469" s="2" customFormat="1" ht="24.15" customHeight="1">
      <c r="A469" s="39"/>
      <c r="B469" s="40"/>
      <c r="C469" s="217" t="s">
        <v>862</v>
      </c>
      <c r="D469" s="217" t="s">
        <v>153</v>
      </c>
      <c r="E469" s="218" t="s">
        <v>1909</v>
      </c>
      <c r="F469" s="219" t="s">
        <v>1910</v>
      </c>
      <c r="G469" s="220" t="s">
        <v>185</v>
      </c>
      <c r="H469" s="221">
        <v>1</v>
      </c>
      <c r="I469" s="222"/>
      <c r="J469" s="223">
        <f>ROUND(I469*H469,2)</f>
        <v>0</v>
      </c>
      <c r="K469" s="219" t="s">
        <v>1</v>
      </c>
      <c r="L469" s="45"/>
      <c r="M469" s="224" t="s">
        <v>1</v>
      </c>
      <c r="N469" s="225" t="s">
        <v>38</v>
      </c>
      <c r="O469" s="92"/>
      <c r="P469" s="226">
        <f>O469*H469</f>
        <v>0</v>
      </c>
      <c r="Q469" s="226">
        <v>0</v>
      </c>
      <c r="R469" s="226">
        <f>Q469*H469</f>
        <v>0</v>
      </c>
      <c r="S469" s="226">
        <v>0</v>
      </c>
      <c r="T469" s="227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28" t="s">
        <v>157</v>
      </c>
      <c r="AT469" s="228" t="s">
        <v>153</v>
      </c>
      <c r="AU469" s="228" t="s">
        <v>81</v>
      </c>
      <c r="AY469" s="18" t="s">
        <v>152</v>
      </c>
      <c r="BE469" s="229">
        <f>IF(N469="základní",J469,0)</f>
        <v>0</v>
      </c>
      <c r="BF469" s="229">
        <f>IF(N469="snížená",J469,0)</f>
        <v>0</v>
      </c>
      <c r="BG469" s="229">
        <f>IF(N469="zákl. přenesená",J469,0)</f>
        <v>0</v>
      </c>
      <c r="BH469" s="229">
        <f>IF(N469="sníž. přenesená",J469,0)</f>
        <v>0</v>
      </c>
      <c r="BI469" s="229">
        <f>IF(N469="nulová",J469,0)</f>
        <v>0</v>
      </c>
      <c r="BJ469" s="18" t="s">
        <v>81</v>
      </c>
      <c r="BK469" s="229">
        <f>ROUND(I469*H469,2)</f>
        <v>0</v>
      </c>
      <c r="BL469" s="18" t="s">
        <v>157</v>
      </c>
      <c r="BM469" s="228" t="s">
        <v>1065</v>
      </c>
    </row>
    <row r="470" s="2" customFormat="1" ht="24.15" customHeight="1">
      <c r="A470" s="39"/>
      <c r="B470" s="40"/>
      <c r="C470" s="217" t="s">
        <v>866</v>
      </c>
      <c r="D470" s="217" t="s">
        <v>153</v>
      </c>
      <c r="E470" s="218" t="s">
        <v>1911</v>
      </c>
      <c r="F470" s="219" t="s">
        <v>1912</v>
      </c>
      <c r="G470" s="220" t="s">
        <v>185</v>
      </c>
      <c r="H470" s="221">
        <v>1</v>
      </c>
      <c r="I470" s="222"/>
      <c r="J470" s="223">
        <f>ROUND(I470*H470,2)</f>
        <v>0</v>
      </c>
      <c r="K470" s="219" t="s">
        <v>1</v>
      </c>
      <c r="L470" s="45"/>
      <c r="M470" s="224" t="s">
        <v>1</v>
      </c>
      <c r="N470" s="225" t="s">
        <v>38</v>
      </c>
      <c r="O470" s="92"/>
      <c r="P470" s="226">
        <f>O470*H470</f>
        <v>0</v>
      </c>
      <c r="Q470" s="226">
        <v>0</v>
      </c>
      <c r="R470" s="226">
        <f>Q470*H470</f>
        <v>0</v>
      </c>
      <c r="S470" s="226">
        <v>0</v>
      </c>
      <c r="T470" s="227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28" t="s">
        <v>157</v>
      </c>
      <c r="AT470" s="228" t="s">
        <v>153</v>
      </c>
      <c r="AU470" s="228" t="s">
        <v>81</v>
      </c>
      <c r="AY470" s="18" t="s">
        <v>152</v>
      </c>
      <c r="BE470" s="229">
        <f>IF(N470="základní",J470,0)</f>
        <v>0</v>
      </c>
      <c r="BF470" s="229">
        <f>IF(N470="snížená",J470,0)</f>
        <v>0</v>
      </c>
      <c r="BG470" s="229">
        <f>IF(N470="zákl. přenesená",J470,0)</f>
        <v>0</v>
      </c>
      <c r="BH470" s="229">
        <f>IF(N470="sníž. přenesená",J470,0)</f>
        <v>0</v>
      </c>
      <c r="BI470" s="229">
        <f>IF(N470="nulová",J470,0)</f>
        <v>0</v>
      </c>
      <c r="BJ470" s="18" t="s">
        <v>81</v>
      </c>
      <c r="BK470" s="229">
        <f>ROUND(I470*H470,2)</f>
        <v>0</v>
      </c>
      <c r="BL470" s="18" t="s">
        <v>157</v>
      </c>
      <c r="BM470" s="228" t="s">
        <v>1066</v>
      </c>
    </row>
    <row r="471" s="2" customFormat="1" ht="24.15" customHeight="1">
      <c r="A471" s="39"/>
      <c r="B471" s="40"/>
      <c r="C471" s="217" t="s">
        <v>1424</v>
      </c>
      <c r="D471" s="217" t="s">
        <v>153</v>
      </c>
      <c r="E471" s="218" t="s">
        <v>1913</v>
      </c>
      <c r="F471" s="219" t="s">
        <v>1914</v>
      </c>
      <c r="G471" s="220" t="s">
        <v>185</v>
      </c>
      <c r="H471" s="221">
        <v>1</v>
      </c>
      <c r="I471" s="222"/>
      <c r="J471" s="223">
        <f>ROUND(I471*H471,2)</f>
        <v>0</v>
      </c>
      <c r="K471" s="219" t="s">
        <v>1</v>
      </c>
      <c r="L471" s="45"/>
      <c r="M471" s="224" t="s">
        <v>1</v>
      </c>
      <c r="N471" s="225" t="s">
        <v>38</v>
      </c>
      <c r="O471" s="92"/>
      <c r="P471" s="226">
        <f>O471*H471</f>
        <v>0</v>
      </c>
      <c r="Q471" s="226">
        <v>0</v>
      </c>
      <c r="R471" s="226">
        <f>Q471*H471</f>
        <v>0</v>
      </c>
      <c r="S471" s="226">
        <v>0</v>
      </c>
      <c r="T471" s="227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28" t="s">
        <v>157</v>
      </c>
      <c r="AT471" s="228" t="s">
        <v>153</v>
      </c>
      <c r="AU471" s="228" t="s">
        <v>81</v>
      </c>
      <c r="AY471" s="18" t="s">
        <v>152</v>
      </c>
      <c r="BE471" s="229">
        <f>IF(N471="základní",J471,0)</f>
        <v>0</v>
      </c>
      <c r="BF471" s="229">
        <f>IF(N471="snížená",J471,0)</f>
        <v>0</v>
      </c>
      <c r="BG471" s="229">
        <f>IF(N471="zákl. přenesená",J471,0)</f>
        <v>0</v>
      </c>
      <c r="BH471" s="229">
        <f>IF(N471="sníž. přenesená",J471,0)</f>
        <v>0</v>
      </c>
      <c r="BI471" s="229">
        <f>IF(N471="nulová",J471,0)</f>
        <v>0</v>
      </c>
      <c r="BJ471" s="18" t="s">
        <v>81</v>
      </c>
      <c r="BK471" s="229">
        <f>ROUND(I471*H471,2)</f>
        <v>0</v>
      </c>
      <c r="BL471" s="18" t="s">
        <v>157</v>
      </c>
      <c r="BM471" s="228" t="s">
        <v>1503</v>
      </c>
    </row>
    <row r="472" s="2" customFormat="1" ht="24.15" customHeight="1">
      <c r="A472" s="39"/>
      <c r="B472" s="40"/>
      <c r="C472" s="217" t="s">
        <v>1915</v>
      </c>
      <c r="D472" s="217" t="s">
        <v>153</v>
      </c>
      <c r="E472" s="218" t="s">
        <v>1916</v>
      </c>
      <c r="F472" s="219" t="s">
        <v>1917</v>
      </c>
      <c r="G472" s="220" t="s">
        <v>185</v>
      </c>
      <c r="H472" s="221">
        <v>1</v>
      </c>
      <c r="I472" s="222"/>
      <c r="J472" s="223">
        <f>ROUND(I472*H472,2)</f>
        <v>0</v>
      </c>
      <c r="K472" s="219" t="s">
        <v>1</v>
      </c>
      <c r="L472" s="45"/>
      <c r="M472" s="224" t="s">
        <v>1</v>
      </c>
      <c r="N472" s="225" t="s">
        <v>38</v>
      </c>
      <c r="O472" s="92"/>
      <c r="P472" s="226">
        <f>O472*H472</f>
        <v>0</v>
      </c>
      <c r="Q472" s="226">
        <v>0</v>
      </c>
      <c r="R472" s="226">
        <f>Q472*H472</f>
        <v>0</v>
      </c>
      <c r="S472" s="226">
        <v>0</v>
      </c>
      <c r="T472" s="227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28" t="s">
        <v>157</v>
      </c>
      <c r="AT472" s="228" t="s">
        <v>153</v>
      </c>
      <c r="AU472" s="228" t="s">
        <v>81</v>
      </c>
      <c r="AY472" s="18" t="s">
        <v>152</v>
      </c>
      <c r="BE472" s="229">
        <f>IF(N472="základní",J472,0)</f>
        <v>0</v>
      </c>
      <c r="BF472" s="229">
        <f>IF(N472="snížená",J472,0)</f>
        <v>0</v>
      </c>
      <c r="BG472" s="229">
        <f>IF(N472="zákl. přenesená",J472,0)</f>
        <v>0</v>
      </c>
      <c r="BH472" s="229">
        <f>IF(N472="sníž. přenesená",J472,0)</f>
        <v>0</v>
      </c>
      <c r="BI472" s="229">
        <f>IF(N472="nulová",J472,0)</f>
        <v>0</v>
      </c>
      <c r="BJ472" s="18" t="s">
        <v>81</v>
      </c>
      <c r="BK472" s="229">
        <f>ROUND(I472*H472,2)</f>
        <v>0</v>
      </c>
      <c r="BL472" s="18" t="s">
        <v>157</v>
      </c>
      <c r="BM472" s="228" t="s">
        <v>507</v>
      </c>
    </row>
    <row r="473" s="2" customFormat="1" ht="14.4" customHeight="1">
      <c r="A473" s="39"/>
      <c r="B473" s="40"/>
      <c r="C473" s="217" t="s">
        <v>1427</v>
      </c>
      <c r="D473" s="217" t="s">
        <v>153</v>
      </c>
      <c r="E473" s="218" t="s">
        <v>1481</v>
      </c>
      <c r="F473" s="219" t="s">
        <v>1918</v>
      </c>
      <c r="G473" s="220" t="s">
        <v>185</v>
      </c>
      <c r="H473" s="221">
        <v>17</v>
      </c>
      <c r="I473" s="222"/>
      <c r="J473" s="223">
        <f>ROUND(I473*H473,2)</f>
        <v>0</v>
      </c>
      <c r="K473" s="219" t="s">
        <v>1</v>
      </c>
      <c r="L473" s="45"/>
      <c r="M473" s="224" t="s">
        <v>1</v>
      </c>
      <c r="N473" s="225" t="s">
        <v>38</v>
      </c>
      <c r="O473" s="92"/>
      <c r="P473" s="226">
        <f>O473*H473</f>
        <v>0</v>
      </c>
      <c r="Q473" s="226">
        <v>0</v>
      </c>
      <c r="R473" s="226">
        <f>Q473*H473</f>
        <v>0</v>
      </c>
      <c r="S473" s="226">
        <v>0</v>
      </c>
      <c r="T473" s="227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28" t="s">
        <v>157</v>
      </c>
      <c r="AT473" s="228" t="s">
        <v>153</v>
      </c>
      <c r="AU473" s="228" t="s">
        <v>81</v>
      </c>
      <c r="AY473" s="18" t="s">
        <v>152</v>
      </c>
      <c r="BE473" s="229">
        <f>IF(N473="základní",J473,0)</f>
        <v>0</v>
      </c>
      <c r="BF473" s="229">
        <f>IF(N473="snížená",J473,0)</f>
        <v>0</v>
      </c>
      <c r="BG473" s="229">
        <f>IF(N473="zákl. přenesená",J473,0)</f>
        <v>0</v>
      </c>
      <c r="BH473" s="229">
        <f>IF(N473="sníž. přenesená",J473,0)</f>
        <v>0</v>
      </c>
      <c r="BI473" s="229">
        <f>IF(N473="nulová",J473,0)</f>
        <v>0</v>
      </c>
      <c r="BJ473" s="18" t="s">
        <v>81</v>
      </c>
      <c r="BK473" s="229">
        <f>ROUND(I473*H473,2)</f>
        <v>0</v>
      </c>
      <c r="BL473" s="18" t="s">
        <v>157</v>
      </c>
      <c r="BM473" s="228" t="s">
        <v>1069</v>
      </c>
    </row>
    <row r="474" s="2" customFormat="1" ht="14.4" customHeight="1">
      <c r="A474" s="39"/>
      <c r="B474" s="40"/>
      <c r="C474" s="217" t="s">
        <v>1919</v>
      </c>
      <c r="D474" s="217" t="s">
        <v>153</v>
      </c>
      <c r="E474" s="218" t="s">
        <v>1483</v>
      </c>
      <c r="F474" s="219" t="s">
        <v>1920</v>
      </c>
      <c r="G474" s="220" t="s">
        <v>185</v>
      </c>
      <c r="H474" s="221">
        <v>3</v>
      </c>
      <c r="I474" s="222"/>
      <c r="J474" s="223">
        <f>ROUND(I474*H474,2)</f>
        <v>0</v>
      </c>
      <c r="K474" s="219" t="s">
        <v>1</v>
      </c>
      <c r="L474" s="45"/>
      <c r="M474" s="224" t="s">
        <v>1</v>
      </c>
      <c r="N474" s="225" t="s">
        <v>38</v>
      </c>
      <c r="O474" s="92"/>
      <c r="P474" s="226">
        <f>O474*H474</f>
        <v>0</v>
      </c>
      <c r="Q474" s="226">
        <v>0</v>
      </c>
      <c r="R474" s="226">
        <f>Q474*H474</f>
        <v>0</v>
      </c>
      <c r="S474" s="226">
        <v>0</v>
      </c>
      <c r="T474" s="22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28" t="s">
        <v>157</v>
      </c>
      <c r="AT474" s="228" t="s">
        <v>153</v>
      </c>
      <c r="AU474" s="228" t="s">
        <v>81</v>
      </c>
      <c r="AY474" s="18" t="s">
        <v>152</v>
      </c>
      <c r="BE474" s="229">
        <f>IF(N474="základní",J474,0)</f>
        <v>0</v>
      </c>
      <c r="BF474" s="229">
        <f>IF(N474="snížená",J474,0)</f>
        <v>0</v>
      </c>
      <c r="BG474" s="229">
        <f>IF(N474="zákl. přenesená",J474,0)</f>
        <v>0</v>
      </c>
      <c r="BH474" s="229">
        <f>IF(N474="sníž. přenesená",J474,0)</f>
        <v>0</v>
      </c>
      <c r="BI474" s="229">
        <f>IF(N474="nulová",J474,0)</f>
        <v>0</v>
      </c>
      <c r="BJ474" s="18" t="s">
        <v>81</v>
      </c>
      <c r="BK474" s="229">
        <f>ROUND(I474*H474,2)</f>
        <v>0</v>
      </c>
      <c r="BL474" s="18" t="s">
        <v>157</v>
      </c>
      <c r="BM474" s="228" t="s">
        <v>1076</v>
      </c>
    </row>
    <row r="475" s="2" customFormat="1" ht="14.4" customHeight="1">
      <c r="A475" s="39"/>
      <c r="B475" s="40"/>
      <c r="C475" s="217" t="s">
        <v>1027</v>
      </c>
      <c r="D475" s="217" t="s">
        <v>153</v>
      </c>
      <c r="E475" s="218" t="s">
        <v>1485</v>
      </c>
      <c r="F475" s="219" t="s">
        <v>1921</v>
      </c>
      <c r="G475" s="220" t="s">
        <v>185</v>
      </c>
      <c r="H475" s="221">
        <v>2</v>
      </c>
      <c r="I475" s="222"/>
      <c r="J475" s="223">
        <f>ROUND(I475*H475,2)</f>
        <v>0</v>
      </c>
      <c r="K475" s="219" t="s">
        <v>1</v>
      </c>
      <c r="L475" s="45"/>
      <c r="M475" s="224" t="s">
        <v>1</v>
      </c>
      <c r="N475" s="225" t="s">
        <v>38</v>
      </c>
      <c r="O475" s="92"/>
      <c r="P475" s="226">
        <f>O475*H475</f>
        <v>0</v>
      </c>
      <c r="Q475" s="226">
        <v>0</v>
      </c>
      <c r="R475" s="226">
        <f>Q475*H475</f>
        <v>0</v>
      </c>
      <c r="S475" s="226">
        <v>0</v>
      </c>
      <c r="T475" s="227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28" t="s">
        <v>157</v>
      </c>
      <c r="AT475" s="228" t="s">
        <v>153</v>
      </c>
      <c r="AU475" s="228" t="s">
        <v>81</v>
      </c>
      <c r="AY475" s="18" t="s">
        <v>152</v>
      </c>
      <c r="BE475" s="229">
        <f>IF(N475="základní",J475,0)</f>
        <v>0</v>
      </c>
      <c r="BF475" s="229">
        <f>IF(N475="snížená",J475,0)</f>
        <v>0</v>
      </c>
      <c r="BG475" s="229">
        <f>IF(N475="zákl. přenesená",J475,0)</f>
        <v>0</v>
      </c>
      <c r="BH475" s="229">
        <f>IF(N475="sníž. přenesená",J475,0)</f>
        <v>0</v>
      </c>
      <c r="BI475" s="229">
        <f>IF(N475="nulová",J475,0)</f>
        <v>0</v>
      </c>
      <c r="BJ475" s="18" t="s">
        <v>81</v>
      </c>
      <c r="BK475" s="229">
        <f>ROUND(I475*H475,2)</f>
        <v>0</v>
      </c>
      <c r="BL475" s="18" t="s">
        <v>157</v>
      </c>
      <c r="BM475" s="228" t="s">
        <v>1072</v>
      </c>
    </row>
    <row r="476" s="2" customFormat="1" ht="14.4" customHeight="1">
      <c r="A476" s="39"/>
      <c r="B476" s="40"/>
      <c r="C476" s="217" t="s">
        <v>1922</v>
      </c>
      <c r="D476" s="217" t="s">
        <v>153</v>
      </c>
      <c r="E476" s="218" t="s">
        <v>1487</v>
      </c>
      <c r="F476" s="219" t="s">
        <v>1918</v>
      </c>
      <c r="G476" s="220" t="s">
        <v>185</v>
      </c>
      <c r="H476" s="221">
        <v>7</v>
      </c>
      <c r="I476" s="222"/>
      <c r="J476" s="223">
        <f>ROUND(I476*H476,2)</f>
        <v>0</v>
      </c>
      <c r="K476" s="219" t="s">
        <v>1</v>
      </c>
      <c r="L476" s="45"/>
      <c r="M476" s="224" t="s">
        <v>1</v>
      </c>
      <c r="N476" s="225" t="s">
        <v>38</v>
      </c>
      <c r="O476" s="92"/>
      <c r="P476" s="226">
        <f>O476*H476</f>
        <v>0</v>
      </c>
      <c r="Q476" s="226">
        <v>0</v>
      </c>
      <c r="R476" s="226">
        <f>Q476*H476</f>
        <v>0</v>
      </c>
      <c r="S476" s="226">
        <v>0</v>
      </c>
      <c r="T476" s="227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28" t="s">
        <v>157</v>
      </c>
      <c r="AT476" s="228" t="s">
        <v>153</v>
      </c>
      <c r="AU476" s="228" t="s">
        <v>81</v>
      </c>
      <c r="AY476" s="18" t="s">
        <v>152</v>
      </c>
      <c r="BE476" s="229">
        <f>IF(N476="základní",J476,0)</f>
        <v>0</v>
      </c>
      <c r="BF476" s="229">
        <f>IF(N476="snížená",J476,0)</f>
        <v>0</v>
      </c>
      <c r="BG476" s="229">
        <f>IF(N476="zákl. přenesená",J476,0)</f>
        <v>0</v>
      </c>
      <c r="BH476" s="229">
        <f>IF(N476="sníž. přenesená",J476,0)</f>
        <v>0</v>
      </c>
      <c r="BI476" s="229">
        <f>IF(N476="nulová",J476,0)</f>
        <v>0</v>
      </c>
      <c r="BJ476" s="18" t="s">
        <v>81</v>
      </c>
      <c r="BK476" s="229">
        <f>ROUND(I476*H476,2)</f>
        <v>0</v>
      </c>
      <c r="BL476" s="18" t="s">
        <v>157</v>
      </c>
      <c r="BM476" s="228" t="s">
        <v>1510</v>
      </c>
    </row>
    <row r="477" s="2" customFormat="1" ht="14.4" customHeight="1">
      <c r="A477" s="39"/>
      <c r="B477" s="40"/>
      <c r="C477" s="217" t="s">
        <v>1432</v>
      </c>
      <c r="D477" s="217" t="s">
        <v>153</v>
      </c>
      <c r="E477" s="218" t="s">
        <v>1489</v>
      </c>
      <c r="F477" s="219" t="s">
        <v>1923</v>
      </c>
      <c r="G477" s="220" t="s">
        <v>185</v>
      </c>
      <c r="H477" s="221">
        <v>4</v>
      </c>
      <c r="I477" s="222"/>
      <c r="J477" s="223">
        <f>ROUND(I477*H477,2)</f>
        <v>0</v>
      </c>
      <c r="K477" s="219" t="s">
        <v>1</v>
      </c>
      <c r="L477" s="45"/>
      <c r="M477" s="224" t="s">
        <v>1</v>
      </c>
      <c r="N477" s="225" t="s">
        <v>38</v>
      </c>
      <c r="O477" s="92"/>
      <c r="P477" s="226">
        <f>O477*H477</f>
        <v>0</v>
      </c>
      <c r="Q477" s="226">
        <v>0</v>
      </c>
      <c r="R477" s="226">
        <f>Q477*H477</f>
        <v>0</v>
      </c>
      <c r="S477" s="226">
        <v>0</v>
      </c>
      <c r="T477" s="227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28" t="s">
        <v>157</v>
      </c>
      <c r="AT477" s="228" t="s">
        <v>153</v>
      </c>
      <c r="AU477" s="228" t="s">
        <v>81</v>
      </c>
      <c r="AY477" s="18" t="s">
        <v>152</v>
      </c>
      <c r="BE477" s="229">
        <f>IF(N477="základní",J477,0)</f>
        <v>0</v>
      </c>
      <c r="BF477" s="229">
        <f>IF(N477="snížená",J477,0)</f>
        <v>0</v>
      </c>
      <c r="BG477" s="229">
        <f>IF(N477="zákl. přenesená",J477,0)</f>
        <v>0</v>
      </c>
      <c r="BH477" s="229">
        <f>IF(N477="sníž. přenesená",J477,0)</f>
        <v>0</v>
      </c>
      <c r="BI477" s="229">
        <f>IF(N477="nulová",J477,0)</f>
        <v>0</v>
      </c>
      <c r="BJ477" s="18" t="s">
        <v>81</v>
      </c>
      <c r="BK477" s="229">
        <f>ROUND(I477*H477,2)</f>
        <v>0</v>
      </c>
      <c r="BL477" s="18" t="s">
        <v>157</v>
      </c>
      <c r="BM477" s="228" t="s">
        <v>1512</v>
      </c>
    </row>
    <row r="478" s="2" customFormat="1" ht="14.4" customHeight="1">
      <c r="A478" s="39"/>
      <c r="B478" s="40"/>
      <c r="C478" s="217" t="s">
        <v>1924</v>
      </c>
      <c r="D478" s="217" t="s">
        <v>153</v>
      </c>
      <c r="E478" s="218" t="s">
        <v>1491</v>
      </c>
      <c r="F478" s="219" t="s">
        <v>1925</v>
      </c>
      <c r="G478" s="220" t="s">
        <v>185</v>
      </c>
      <c r="H478" s="221">
        <v>1</v>
      </c>
      <c r="I478" s="222"/>
      <c r="J478" s="223">
        <f>ROUND(I478*H478,2)</f>
        <v>0</v>
      </c>
      <c r="K478" s="219" t="s">
        <v>1</v>
      </c>
      <c r="L478" s="45"/>
      <c r="M478" s="224" t="s">
        <v>1</v>
      </c>
      <c r="N478" s="225" t="s">
        <v>38</v>
      </c>
      <c r="O478" s="92"/>
      <c r="P478" s="226">
        <f>O478*H478</f>
        <v>0</v>
      </c>
      <c r="Q478" s="226">
        <v>0</v>
      </c>
      <c r="R478" s="226">
        <f>Q478*H478</f>
        <v>0</v>
      </c>
      <c r="S478" s="226">
        <v>0</v>
      </c>
      <c r="T478" s="227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28" t="s">
        <v>157</v>
      </c>
      <c r="AT478" s="228" t="s">
        <v>153</v>
      </c>
      <c r="AU478" s="228" t="s">
        <v>81</v>
      </c>
      <c r="AY478" s="18" t="s">
        <v>152</v>
      </c>
      <c r="BE478" s="229">
        <f>IF(N478="základní",J478,0)</f>
        <v>0</v>
      </c>
      <c r="BF478" s="229">
        <f>IF(N478="snížená",J478,0)</f>
        <v>0</v>
      </c>
      <c r="BG478" s="229">
        <f>IF(N478="zákl. přenesená",J478,0)</f>
        <v>0</v>
      </c>
      <c r="BH478" s="229">
        <f>IF(N478="sníž. přenesená",J478,0)</f>
        <v>0</v>
      </c>
      <c r="BI478" s="229">
        <f>IF(N478="nulová",J478,0)</f>
        <v>0</v>
      </c>
      <c r="BJ478" s="18" t="s">
        <v>81</v>
      </c>
      <c r="BK478" s="229">
        <f>ROUND(I478*H478,2)</f>
        <v>0</v>
      </c>
      <c r="BL478" s="18" t="s">
        <v>157</v>
      </c>
      <c r="BM478" s="228" t="s">
        <v>517</v>
      </c>
    </row>
    <row r="479" s="2" customFormat="1" ht="14.4" customHeight="1">
      <c r="A479" s="39"/>
      <c r="B479" s="40"/>
      <c r="C479" s="217" t="s">
        <v>1435</v>
      </c>
      <c r="D479" s="217" t="s">
        <v>153</v>
      </c>
      <c r="E479" s="218" t="s">
        <v>1926</v>
      </c>
      <c r="F479" s="219" t="s">
        <v>1925</v>
      </c>
      <c r="G479" s="220" t="s">
        <v>185</v>
      </c>
      <c r="H479" s="221">
        <v>1</v>
      </c>
      <c r="I479" s="222"/>
      <c r="J479" s="223">
        <f>ROUND(I479*H479,2)</f>
        <v>0</v>
      </c>
      <c r="K479" s="219" t="s">
        <v>1</v>
      </c>
      <c r="L479" s="45"/>
      <c r="M479" s="224" t="s">
        <v>1</v>
      </c>
      <c r="N479" s="225" t="s">
        <v>38</v>
      </c>
      <c r="O479" s="92"/>
      <c r="P479" s="226">
        <f>O479*H479</f>
        <v>0</v>
      </c>
      <c r="Q479" s="226">
        <v>0</v>
      </c>
      <c r="R479" s="226">
        <f>Q479*H479</f>
        <v>0</v>
      </c>
      <c r="S479" s="226">
        <v>0</v>
      </c>
      <c r="T479" s="227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28" t="s">
        <v>157</v>
      </c>
      <c r="AT479" s="228" t="s">
        <v>153</v>
      </c>
      <c r="AU479" s="228" t="s">
        <v>81</v>
      </c>
      <c r="AY479" s="18" t="s">
        <v>152</v>
      </c>
      <c r="BE479" s="229">
        <f>IF(N479="základní",J479,0)</f>
        <v>0</v>
      </c>
      <c r="BF479" s="229">
        <f>IF(N479="snížená",J479,0)</f>
        <v>0</v>
      </c>
      <c r="BG479" s="229">
        <f>IF(N479="zákl. přenesená",J479,0)</f>
        <v>0</v>
      </c>
      <c r="BH479" s="229">
        <f>IF(N479="sníž. přenesená",J479,0)</f>
        <v>0</v>
      </c>
      <c r="BI479" s="229">
        <f>IF(N479="nulová",J479,0)</f>
        <v>0</v>
      </c>
      <c r="BJ479" s="18" t="s">
        <v>81</v>
      </c>
      <c r="BK479" s="229">
        <f>ROUND(I479*H479,2)</f>
        <v>0</v>
      </c>
      <c r="BL479" s="18" t="s">
        <v>157</v>
      </c>
      <c r="BM479" s="228" t="s">
        <v>520</v>
      </c>
    </row>
    <row r="480" s="2" customFormat="1" ht="14.4" customHeight="1">
      <c r="A480" s="39"/>
      <c r="B480" s="40"/>
      <c r="C480" s="217" t="s">
        <v>1927</v>
      </c>
      <c r="D480" s="217" t="s">
        <v>153</v>
      </c>
      <c r="E480" s="218" t="s">
        <v>1494</v>
      </c>
      <c r="F480" s="219" t="s">
        <v>1928</v>
      </c>
      <c r="G480" s="220" t="s">
        <v>185</v>
      </c>
      <c r="H480" s="221">
        <v>2</v>
      </c>
      <c r="I480" s="222"/>
      <c r="J480" s="223">
        <f>ROUND(I480*H480,2)</f>
        <v>0</v>
      </c>
      <c r="K480" s="219" t="s">
        <v>1</v>
      </c>
      <c r="L480" s="45"/>
      <c r="M480" s="224" t="s">
        <v>1</v>
      </c>
      <c r="N480" s="225" t="s">
        <v>38</v>
      </c>
      <c r="O480" s="92"/>
      <c r="P480" s="226">
        <f>O480*H480</f>
        <v>0</v>
      </c>
      <c r="Q480" s="226">
        <v>0</v>
      </c>
      <c r="R480" s="226">
        <f>Q480*H480</f>
        <v>0</v>
      </c>
      <c r="S480" s="226">
        <v>0</v>
      </c>
      <c r="T480" s="227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28" t="s">
        <v>157</v>
      </c>
      <c r="AT480" s="228" t="s">
        <v>153</v>
      </c>
      <c r="AU480" s="228" t="s">
        <v>81</v>
      </c>
      <c r="AY480" s="18" t="s">
        <v>152</v>
      </c>
      <c r="BE480" s="229">
        <f>IF(N480="základní",J480,0)</f>
        <v>0</v>
      </c>
      <c r="BF480" s="229">
        <f>IF(N480="snížená",J480,0)</f>
        <v>0</v>
      </c>
      <c r="BG480" s="229">
        <f>IF(N480="zákl. přenesená",J480,0)</f>
        <v>0</v>
      </c>
      <c r="BH480" s="229">
        <f>IF(N480="sníž. přenesená",J480,0)</f>
        <v>0</v>
      </c>
      <c r="BI480" s="229">
        <f>IF(N480="nulová",J480,0)</f>
        <v>0</v>
      </c>
      <c r="BJ480" s="18" t="s">
        <v>81</v>
      </c>
      <c r="BK480" s="229">
        <f>ROUND(I480*H480,2)</f>
        <v>0</v>
      </c>
      <c r="BL480" s="18" t="s">
        <v>157</v>
      </c>
      <c r="BM480" s="228" t="s">
        <v>1082</v>
      </c>
    </row>
    <row r="481" s="2" customFormat="1" ht="14.4" customHeight="1">
      <c r="A481" s="39"/>
      <c r="B481" s="40"/>
      <c r="C481" s="217" t="s">
        <v>1437</v>
      </c>
      <c r="D481" s="217" t="s">
        <v>153</v>
      </c>
      <c r="E481" s="218" t="s">
        <v>1497</v>
      </c>
      <c r="F481" s="219" t="s">
        <v>1929</v>
      </c>
      <c r="G481" s="220" t="s">
        <v>185</v>
      </c>
      <c r="H481" s="221">
        <v>3</v>
      </c>
      <c r="I481" s="222"/>
      <c r="J481" s="223">
        <f>ROUND(I481*H481,2)</f>
        <v>0</v>
      </c>
      <c r="K481" s="219" t="s">
        <v>1</v>
      </c>
      <c r="L481" s="45"/>
      <c r="M481" s="224" t="s">
        <v>1</v>
      </c>
      <c r="N481" s="225" t="s">
        <v>38</v>
      </c>
      <c r="O481" s="92"/>
      <c r="P481" s="226">
        <f>O481*H481</f>
        <v>0</v>
      </c>
      <c r="Q481" s="226">
        <v>0</v>
      </c>
      <c r="R481" s="226">
        <f>Q481*H481</f>
        <v>0</v>
      </c>
      <c r="S481" s="226">
        <v>0</v>
      </c>
      <c r="T481" s="227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28" t="s">
        <v>157</v>
      </c>
      <c r="AT481" s="228" t="s">
        <v>153</v>
      </c>
      <c r="AU481" s="228" t="s">
        <v>81</v>
      </c>
      <c r="AY481" s="18" t="s">
        <v>152</v>
      </c>
      <c r="BE481" s="229">
        <f>IF(N481="základní",J481,0)</f>
        <v>0</v>
      </c>
      <c r="BF481" s="229">
        <f>IF(N481="snížená",J481,0)</f>
        <v>0</v>
      </c>
      <c r="BG481" s="229">
        <f>IF(N481="zákl. přenesená",J481,0)</f>
        <v>0</v>
      </c>
      <c r="BH481" s="229">
        <f>IF(N481="sníž. přenesená",J481,0)</f>
        <v>0</v>
      </c>
      <c r="BI481" s="229">
        <f>IF(N481="nulová",J481,0)</f>
        <v>0</v>
      </c>
      <c r="BJ481" s="18" t="s">
        <v>81</v>
      </c>
      <c r="BK481" s="229">
        <f>ROUND(I481*H481,2)</f>
        <v>0</v>
      </c>
      <c r="BL481" s="18" t="s">
        <v>157</v>
      </c>
      <c r="BM481" s="228" t="s">
        <v>525</v>
      </c>
    </row>
    <row r="482" s="2" customFormat="1" ht="14.4" customHeight="1">
      <c r="A482" s="39"/>
      <c r="B482" s="40"/>
      <c r="C482" s="217" t="s">
        <v>1930</v>
      </c>
      <c r="D482" s="217" t="s">
        <v>153</v>
      </c>
      <c r="E482" s="218" t="s">
        <v>1500</v>
      </c>
      <c r="F482" s="219" t="s">
        <v>1931</v>
      </c>
      <c r="G482" s="220" t="s">
        <v>185</v>
      </c>
      <c r="H482" s="221">
        <v>2</v>
      </c>
      <c r="I482" s="222"/>
      <c r="J482" s="223">
        <f>ROUND(I482*H482,2)</f>
        <v>0</v>
      </c>
      <c r="K482" s="219" t="s">
        <v>1</v>
      </c>
      <c r="L482" s="45"/>
      <c r="M482" s="224" t="s">
        <v>1</v>
      </c>
      <c r="N482" s="225" t="s">
        <v>38</v>
      </c>
      <c r="O482" s="92"/>
      <c r="P482" s="226">
        <f>O482*H482</f>
        <v>0</v>
      </c>
      <c r="Q482" s="226">
        <v>0</v>
      </c>
      <c r="R482" s="226">
        <f>Q482*H482</f>
        <v>0</v>
      </c>
      <c r="S482" s="226">
        <v>0</v>
      </c>
      <c r="T482" s="227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28" t="s">
        <v>157</v>
      </c>
      <c r="AT482" s="228" t="s">
        <v>153</v>
      </c>
      <c r="AU482" s="228" t="s">
        <v>81</v>
      </c>
      <c r="AY482" s="18" t="s">
        <v>152</v>
      </c>
      <c r="BE482" s="229">
        <f>IF(N482="základní",J482,0)</f>
        <v>0</v>
      </c>
      <c r="BF482" s="229">
        <f>IF(N482="snížená",J482,0)</f>
        <v>0</v>
      </c>
      <c r="BG482" s="229">
        <f>IF(N482="zákl. přenesená",J482,0)</f>
        <v>0</v>
      </c>
      <c r="BH482" s="229">
        <f>IF(N482="sníž. přenesená",J482,0)</f>
        <v>0</v>
      </c>
      <c r="BI482" s="229">
        <f>IF(N482="nulová",J482,0)</f>
        <v>0</v>
      </c>
      <c r="BJ482" s="18" t="s">
        <v>81</v>
      </c>
      <c r="BK482" s="229">
        <f>ROUND(I482*H482,2)</f>
        <v>0</v>
      </c>
      <c r="BL482" s="18" t="s">
        <v>157</v>
      </c>
      <c r="BM482" s="228" t="s">
        <v>530</v>
      </c>
    </row>
    <row r="483" s="2" customFormat="1" ht="14.4" customHeight="1">
      <c r="A483" s="39"/>
      <c r="B483" s="40"/>
      <c r="C483" s="217" t="s">
        <v>391</v>
      </c>
      <c r="D483" s="217" t="s">
        <v>153</v>
      </c>
      <c r="E483" s="218" t="s">
        <v>1932</v>
      </c>
      <c r="F483" s="219" t="s">
        <v>1918</v>
      </c>
      <c r="G483" s="220" t="s">
        <v>185</v>
      </c>
      <c r="H483" s="221">
        <v>5</v>
      </c>
      <c r="I483" s="222"/>
      <c r="J483" s="223">
        <f>ROUND(I483*H483,2)</f>
        <v>0</v>
      </c>
      <c r="K483" s="219" t="s">
        <v>1</v>
      </c>
      <c r="L483" s="45"/>
      <c r="M483" s="224" t="s">
        <v>1</v>
      </c>
      <c r="N483" s="225" t="s">
        <v>38</v>
      </c>
      <c r="O483" s="92"/>
      <c r="P483" s="226">
        <f>O483*H483</f>
        <v>0</v>
      </c>
      <c r="Q483" s="226">
        <v>0</v>
      </c>
      <c r="R483" s="226">
        <f>Q483*H483</f>
        <v>0</v>
      </c>
      <c r="S483" s="226">
        <v>0</v>
      </c>
      <c r="T483" s="227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28" t="s">
        <v>157</v>
      </c>
      <c r="AT483" s="228" t="s">
        <v>153</v>
      </c>
      <c r="AU483" s="228" t="s">
        <v>81</v>
      </c>
      <c r="AY483" s="18" t="s">
        <v>152</v>
      </c>
      <c r="BE483" s="229">
        <f>IF(N483="základní",J483,0)</f>
        <v>0</v>
      </c>
      <c r="BF483" s="229">
        <f>IF(N483="snížená",J483,0)</f>
        <v>0</v>
      </c>
      <c r="BG483" s="229">
        <f>IF(N483="zákl. přenesená",J483,0)</f>
        <v>0</v>
      </c>
      <c r="BH483" s="229">
        <f>IF(N483="sníž. přenesená",J483,0)</f>
        <v>0</v>
      </c>
      <c r="BI483" s="229">
        <f>IF(N483="nulová",J483,0)</f>
        <v>0</v>
      </c>
      <c r="BJ483" s="18" t="s">
        <v>81</v>
      </c>
      <c r="BK483" s="229">
        <f>ROUND(I483*H483,2)</f>
        <v>0</v>
      </c>
      <c r="BL483" s="18" t="s">
        <v>157</v>
      </c>
      <c r="BM483" s="228" t="s">
        <v>540</v>
      </c>
    </row>
    <row r="484" s="2" customFormat="1" ht="14.4" customHeight="1">
      <c r="A484" s="39"/>
      <c r="B484" s="40"/>
      <c r="C484" s="217" t="s">
        <v>1933</v>
      </c>
      <c r="D484" s="217" t="s">
        <v>153</v>
      </c>
      <c r="E484" s="218" t="s">
        <v>1934</v>
      </c>
      <c r="F484" s="219" t="s">
        <v>1935</v>
      </c>
      <c r="G484" s="220" t="s">
        <v>185</v>
      </c>
      <c r="H484" s="221">
        <v>2</v>
      </c>
      <c r="I484" s="222"/>
      <c r="J484" s="223">
        <f>ROUND(I484*H484,2)</f>
        <v>0</v>
      </c>
      <c r="K484" s="219" t="s">
        <v>1</v>
      </c>
      <c r="L484" s="45"/>
      <c r="M484" s="224" t="s">
        <v>1</v>
      </c>
      <c r="N484" s="225" t="s">
        <v>38</v>
      </c>
      <c r="O484" s="92"/>
      <c r="P484" s="226">
        <f>O484*H484</f>
        <v>0</v>
      </c>
      <c r="Q484" s="226">
        <v>0</v>
      </c>
      <c r="R484" s="226">
        <f>Q484*H484</f>
        <v>0</v>
      </c>
      <c r="S484" s="226">
        <v>0</v>
      </c>
      <c r="T484" s="227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28" t="s">
        <v>157</v>
      </c>
      <c r="AT484" s="228" t="s">
        <v>153</v>
      </c>
      <c r="AU484" s="228" t="s">
        <v>81</v>
      </c>
      <c r="AY484" s="18" t="s">
        <v>152</v>
      </c>
      <c r="BE484" s="229">
        <f>IF(N484="základní",J484,0)</f>
        <v>0</v>
      </c>
      <c r="BF484" s="229">
        <f>IF(N484="snížená",J484,0)</f>
        <v>0</v>
      </c>
      <c r="BG484" s="229">
        <f>IF(N484="zákl. přenesená",J484,0)</f>
        <v>0</v>
      </c>
      <c r="BH484" s="229">
        <f>IF(N484="sníž. přenesená",J484,0)</f>
        <v>0</v>
      </c>
      <c r="BI484" s="229">
        <f>IF(N484="nulová",J484,0)</f>
        <v>0</v>
      </c>
      <c r="BJ484" s="18" t="s">
        <v>81</v>
      </c>
      <c r="BK484" s="229">
        <f>ROUND(I484*H484,2)</f>
        <v>0</v>
      </c>
      <c r="BL484" s="18" t="s">
        <v>157</v>
      </c>
      <c r="BM484" s="228" t="s">
        <v>534</v>
      </c>
    </row>
    <row r="485" s="2" customFormat="1" ht="14.4" customHeight="1">
      <c r="A485" s="39"/>
      <c r="B485" s="40"/>
      <c r="C485" s="217" t="s">
        <v>395</v>
      </c>
      <c r="D485" s="217" t="s">
        <v>153</v>
      </c>
      <c r="E485" s="218" t="s">
        <v>1936</v>
      </c>
      <c r="F485" s="219" t="s">
        <v>1937</v>
      </c>
      <c r="G485" s="220" t="s">
        <v>185</v>
      </c>
      <c r="H485" s="221">
        <v>2</v>
      </c>
      <c r="I485" s="222"/>
      <c r="J485" s="223">
        <f>ROUND(I485*H485,2)</f>
        <v>0</v>
      </c>
      <c r="K485" s="219" t="s">
        <v>1</v>
      </c>
      <c r="L485" s="45"/>
      <c r="M485" s="224" t="s">
        <v>1</v>
      </c>
      <c r="N485" s="225" t="s">
        <v>38</v>
      </c>
      <c r="O485" s="92"/>
      <c r="P485" s="226">
        <f>O485*H485</f>
        <v>0</v>
      </c>
      <c r="Q485" s="226">
        <v>0</v>
      </c>
      <c r="R485" s="226">
        <f>Q485*H485</f>
        <v>0</v>
      </c>
      <c r="S485" s="226">
        <v>0</v>
      </c>
      <c r="T485" s="227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28" t="s">
        <v>157</v>
      </c>
      <c r="AT485" s="228" t="s">
        <v>153</v>
      </c>
      <c r="AU485" s="228" t="s">
        <v>81</v>
      </c>
      <c r="AY485" s="18" t="s">
        <v>152</v>
      </c>
      <c r="BE485" s="229">
        <f>IF(N485="základní",J485,0)</f>
        <v>0</v>
      </c>
      <c r="BF485" s="229">
        <f>IF(N485="snížená",J485,0)</f>
        <v>0</v>
      </c>
      <c r="BG485" s="229">
        <f>IF(N485="zákl. přenesená",J485,0)</f>
        <v>0</v>
      </c>
      <c r="BH485" s="229">
        <f>IF(N485="sníž. přenesená",J485,0)</f>
        <v>0</v>
      </c>
      <c r="BI485" s="229">
        <f>IF(N485="nulová",J485,0)</f>
        <v>0</v>
      </c>
      <c r="BJ485" s="18" t="s">
        <v>81</v>
      </c>
      <c r="BK485" s="229">
        <f>ROUND(I485*H485,2)</f>
        <v>0</v>
      </c>
      <c r="BL485" s="18" t="s">
        <v>157</v>
      </c>
      <c r="BM485" s="228" t="s">
        <v>1088</v>
      </c>
    </row>
    <row r="486" s="2" customFormat="1" ht="14.4" customHeight="1">
      <c r="A486" s="39"/>
      <c r="B486" s="40"/>
      <c r="C486" s="217" t="s">
        <v>1938</v>
      </c>
      <c r="D486" s="217" t="s">
        <v>153</v>
      </c>
      <c r="E486" s="218" t="s">
        <v>1939</v>
      </c>
      <c r="F486" s="219" t="s">
        <v>1937</v>
      </c>
      <c r="G486" s="220" t="s">
        <v>185</v>
      </c>
      <c r="H486" s="221">
        <v>1</v>
      </c>
      <c r="I486" s="222"/>
      <c r="J486" s="223">
        <f>ROUND(I486*H486,2)</f>
        <v>0</v>
      </c>
      <c r="K486" s="219" t="s">
        <v>1</v>
      </c>
      <c r="L486" s="45"/>
      <c r="M486" s="224" t="s">
        <v>1</v>
      </c>
      <c r="N486" s="225" t="s">
        <v>38</v>
      </c>
      <c r="O486" s="92"/>
      <c r="P486" s="226">
        <f>O486*H486</f>
        <v>0</v>
      </c>
      <c r="Q486" s="226">
        <v>0</v>
      </c>
      <c r="R486" s="226">
        <f>Q486*H486</f>
        <v>0</v>
      </c>
      <c r="S486" s="226">
        <v>0</v>
      </c>
      <c r="T486" s="227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28" t="s">
        <v>157</v>
      </c>
      <c r="AT486" s="228" t="s">
        <v>153</v>
      </c>
      <c r="AU486" s="228" t="s">
        <v>81</v>
      </c>
      <c r="AY486" s="18" t="s">
        <v>152</v>
      </c>
      <c r="BE486" s="229">
        <f>IF(N486="základní",J486,0)</f>
        <v>0</v>
      </c>
      <c r="BF486" s="229">
        <f>IF(N486="snížená",J486,0)</f>
        <v>0</v>
      </c>
      <c r="BG486" s="229">
        <f>IF(N486="zákl. přenesená",J486,0)</f>
        <v>0</v>
      </c>
      <c r="BH486" s="229">
        <f>IF(N486="sníž. přenesená",J486,0)</f>
        <v>0</v>
      </c>
      <c r="BI486" s="229">
        <f>IF(N486="nulová",J486,0)</f>
        <v>0</v>
      </c>
      <c r="BJ486" s="18" t="s">
        <v>81</v>
      </c>
      <c r="BK486" s="229">
        <f>ROUND(I486*H486,2)</f>
        <v>0</v>
      </c>
      <c r="BL486" s="18" t="s">
        <v>157</v>
      </c>
      <c r="BM486" s="228" t="s">
        <v>1090</v>
      </c>
    </row>
    <row r="487" s="2" customFormat="1" ht="14.4" customHeight="1">
      <c r="A487" s="39"/>
      <c r="B487" s="40"/>
      <c r="C487" s="217" t="s">
        <v>400</v>
      </c>
      <c r="D487" s="217" t="s">
        <v>153</v>
      </c>
      <c r="E487" s="218" t="s">
        <v>1940</v>
      </c>
      <c r="F487" s="219" t="s">
        <v>1941</v>
      </c>
      <c r="G487" s="220" t="s">
        <v>185</v>
      </c>
      <c r="H487" s="221">
        <v>2</v>
      </c>
      <c r="I487" s="222"/>
      <c r="J487" s="223">
        <f>ROUND(I487*H487,2)</f>
        <v>0</v>
      </c>
      <c r="K487" s="219" t="s">
        <v>1</v>
      </c>
      <c r="L487" s="45"/>
      <c r="M487" s="224" t="s">
        <v>1</v>
      </c>
      <c r="N487" s="225" t="s">
        <v>38</v>
      </c>
      <c r="O487" s="92"/>
      <c r="P487" s="226">
        <f>O487*H487</f>
        <v>0</v>
      </c>
      <c r="Q487" s="226">
        <v>0</v>
      </c>
      <c r="R487" s="226">
        <f>Q487*H487</f>
        <v>0</v>
      </c>
      <c r="S487" s="226">
        <v>0</v>
      </c>
      <c r="T487" s="227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28" t="s">
        <v>157</v>
      </c>
      <c r="AT487" s="228" t="s">
        <v>153</v>
      </c>
      <c r="AU487" s="228" t="s">
        <v>81</v>
      </c>
      <c r="AY487" s="18" t="s">
        <v>152</v>
      </c>
      <c r="BE487" s="229">
        <f>IF(N487="základní",J487,0)</f>
        <v>0</v>
      </c>
      <c r="BF487" s="229">
        <f>IF(N487="snížená",J487,0)</f>
        <v>0</v>
      </c>
      <c r="BG487" s="229">
        <f>IF(N487="zákl. přenesená",J487,0)</f>
        <v>0</v>
      </c>
      <c r="BH487" s="229">
        <f>IF(N487="sníž. přenesená",J487,0)</f>
        <v>0</v>
      </c>
      <c r="BI487" s="229">
        <f>IF(N487="nulová",J487,0)</f>
        <v>0</v>
      </c>
      <c r="BJ487" s="18" t="s">
        <v>81</v>
      </c>
      <c r="BK487" s="229">
        <f>ROUND(I487*H487,2)</f>
        <v>0</v>
      </c>
      <c r="BL487" s="18" t="s">
        <v>157</v>
      </c>
      <c r="BM487" s="228" t="s">
        <v>1942</v>
      </c>
    </row>
    <row r="488" s="2" customFormat="1" ht="14.4" customHeight="1">
      <c r="A488" s="39"/>
      <c r="B488" s="40"/>
      <c r="C488" s="217" t="s">
        <v>1943</v>
      </c>
      <c r="D488" s="217" t="s">
        <v>153</v>
      </c>
      <c r="E488" s="218" t="s">
        <v>1944</v>
      </c>
      <c r="F488" s="219" t="s">
        <v>1945</v>
      </c>
      <c r="G488" s="220" t="s">
        <v>185</v>
      </c>
      <c r="H488" s="221">
        <v>1</v>
      </c>
      <c r="I488" s="222"/>
      <c r="J488" s="223">
        <f>ROUND(I488*H488,2)</f>
        <v>0</v>
      </c>
      <c r="K488" s="219" t="s">
        <v>1</v>
      </c>
      <c r="L488" s="45"/>
      <c r="M488" s="224" t="s">
        <v>1</v>
      </c>
      <c r="N488" s="225" t="s">
        <v>38</v>
      </c>
      <c r="O488" s="92"/>
      <c r="P488" s="226">
        <f>O488*H488</f>
        <v>0</v>
      </c>
      <c r="Q488" s="226">
        <v>0</v>
      </c>
      <c r="R488" s="226">
        <f>Q488*H488</f>
        <v>0</v>
      </c>
      <c r="S488" s="226">
        <v>0</v>
      </c>
      <c r="T488" s="227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28" t="s">
        <v>157</v>
      </c>
      <c r="AT488" s="228" t="s">
        <v>153</v>
      </c>
      <c r="AU488" s="228" t="s">
        <v>81</v>
      </c>
      <c r="AY488" s="18" t="s">
        <v>152</v>
      </c>
      <c r="BE488" s="229">
        <f>IF(N488="základní",J488,0)</f>
        <v>0</v>
      </c>
      <c r="BF488" s="229">
        <f>IF(N488="snížená",J488,0)</f>
        <v>0</v>
      </c>
      <c r="BG488" s="229">
        <f>IF(N488="zákl. přenesená",J488,0)</f>
        <v>0</v>
      </c>
      <c r="BH488" s="229">
        <f>IF(N488="sníž. přenesená",J488,0)</f>
        <v>0</v>
      </c>
      <c r="BI488" s="229">
        <f>IF(N488="nulová",J488,0)</f>
        <v>0</v>
      </c>
      <c r="BJ488" s="18" t="s">
        <v>81</v>
      </c>
      <c r="BK488" s="229">
        <f>ROUND(I488*H488,2)</f>
        <v>0</v>
      </c>
      <c r="BL488" s="18" t="s">
        <v>157</v>
      </c>
      <c r="BM488" s="228" t="s">
        <v>554</v>
      </c>
    </row>
    <row r="489" s="2" customFormat="1" ht="14.4" customHeight="1">
      <c r="A489" s="39"/>
      <c r="B489" s="40"/>
      <c r="C489" s="217" t="s">
        <v>404</v>
      </c>
      <c r="D489" s="217" t="s">
        <v>153</v>
      </c>
      <c r="E489" s="218" t="s">
        <v>1946</v>
      </c>
      <c r="F489" s="219" t="s">
        <v>1947</v>
      </c>
      <c r="G489" s="220" t="s">
        <v>185</v>
      </c>
      <c r="H489" s="221">
        <v>1</v>
      </c>
      <c r="I489" s="222"/>
      <c r="J489" s="223">
        <f>ROUND(I489*H489,2)</f>
        <v>0</v>
      </c>
      <c r="K489" s="219" t="s">
        <v>1</v>
      </c>
      <c r="L489" s="45"/>
      <c r="M489" s="224" t="s">
        <v>1</v>
      </c>
      <c r="N489" s="225" t="s">
        <v>38</v>
      </c>
      <c r="O489" s="92"/>
      <c r="P489" s="226">
        <f>O489*H489</f>
        <v>0</v>
      </c>
      <c r="Q489" s="226">
        <v>0</v>
      </c>
      <c r="R489" s="226">
        <f>Q489*H489</f>
        <v>0</v>
      </c>
      <c r="S489" s="226">
        <v>0</v>
      </c>
      <c r="T489" s="227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28" t="s">
        <v>157</v>
      </c>
      <c r="AT489" s="228" t="s">
        <v>153</v>
      </c>
      <c r="AU489" s="228" t="s">
        <v>81</v>
      </c>
      <c r="AY489" s="18" t="s">
        <v>152</v>
      </c>
      <c r="BE489" s="229">
        <f>IF(N489="základní",J489,0)</f>
        <v>0</v>
      </c>
      <c r="BF489" s="229">
        <f>IF(N489="snížená",J489,0)</f>
        <v>0</v>
      </c>
      <c r="BG489" s="229">
        <f>IF(N489="zákl. přenesená",J489,0)</f>
        <v>0</v>
      </c>
      <c r="BH489" s="229">
        <f>IF(N489="sníž. přenesená",J489,0)</f>
        <v>0</v>
      </c>
      <c r="BI489" s="229">
        <f>IF(N489="nulová",J489,0)</f>
        <v>0</v>
      </c>
      <c r="BJ489" s="18" t="s">
        <v>81</v>
      </c>
      <c r="BK489" s="229">
        <f>ROUND(I489*H489,2)</f>
        <v>0</v>
      </c>
      <c r="BL489" s="18" t="s">
        <v>157</v>
      </c>
      <c r="BM489" s="228" t="s">
        <v>1096</v>
      </c>
    </row>
    <row r="490" s="2" customFormat="1" ht="24.15" customHeight="1">
      <c r="A490" s="39"/>
      <c r="B490" s="40"/>
      <c r="C490" s="217" t="s">
        <v>1948</v>
      </c>
      <c r="D490" s="217" t="s">
        <v>153</v>
      </c>
      <c r="E490" s="218" t="s">
        <v>1949</v>
      </c>
      <c r="F490" s="219" t="s">
        <v>1950</v>
      </c>
      <c r="G490" s="220" t="s">
        <v>185</v>
      </c>
      <c r="H490" s="221">
        <v>106.18000000000001</v>
      </c>
      <c r="I490" s="222"/>
      <c r="J490" s="223">
        <f>ROUND(I490*H490,2)</f>
        <v>0</v>
      </c>
      <c r="K490" s="219" t="s">
        <v>160</v>
      </c>
      <c r="L490" s="45"/>
      <c r="M490" s="224" t="s">
        <v>1</v>
      </c>
      <c r="N490" s="225" t="s">
        <v>38</v>
      </c>
      <c r="O490" s="92"/>
      <c r="P490" s="226">
        <f>O490*H490</f>
        <v>0</v>
      </c>
      <c r="Q490" s="226">
        <v>0</v>
      </c>
      <c r="R490" s="226">
        <f>Q490*H490</f>
        <v>0</v>
      </c>
      <c r="S490" s="226">
        <v>0.0060000000000000001</v>
      </c>
      <c r="T490" s="227">
        <f>S490*H490</f>
        <v>0.63708000000000009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8" t="s">
        <v>176</v>
      </c>
      <c r="AT490" s="228" t="s">
        <v>153</v>
      </c>
      <c r="AU490" s="228" t="s">
        <v>81</v>
      </c>
      <c r="AY490" s="18" t="s">
        <v>152</v>
      </c>
      <c r="BE490" s="229">
        <f>IF(N490="základní",J490,0)</f>
        <v>0</v>
      </c>
      <c r="BF490" s="229">
        <f>IF(N490="snížená",J490,0)</f>
        <v>0</v>
      </c>
      <c r="BG490" s="229">
        <f>IF(N490="zákl. přenesená",J490,0)</f>
        <v>0</v>
      </c>
      <c r="BH490" s="229">
        <f>IF(N490="sníž. přenesená",J490,0)</f>
        <v>0</v>
      </c>
      <c r="BI490" s="229">
        <f>IF(N490="nulová",J490,0)</f>
        <v>0</v>
      </c>
      <c r="BJ490" s="18" t="s">
        <v>81</v>
      </c>
      <c r="BK490" s="229">
        <f>ROUND(I490*H490,2)</f>
        <v>0</v>
      </c>
      <c r="BL490" s="18" t="s">
        <v>176</v>
      </c>
      <c r="BM490" s="228" t="s">
        <v>1951</v>
      </c>
    </row>
    <row r="491" s="14" customFormat="1">
      <c r="A491" s="14"/>
      <c r="B491" s="241"/>
      <c r="C491" s="242"/>
      <c r="D491" s="232" t="s">
        <v>195</v>
      </c>
      <c r="E491" s="243" t="s">
        <v>1</v>
      </c>
      <c r="F491" s="244" t="s">
        <v>1952</v>
      </c>
      <c r="G491" s="242"/>
      <c r="H491" s="245">
        <v>106.18000000000001</v>
      </c>
      <c r="I491" s="246"/>
      <c r="J491" s="242"/>
      <c r="K491" s="242"/>
      <c r="L491" s="247"/>
      <c r="M491" s="248"/>
      <c r="N491" s="249"/>
      <c r="O491" s="249"/>
      <c r="P491" s="249"/>
      <c r="Q491" s="249"/>
      <c r="R491" s="249"/>
      <c r="S491" s="249"/>
      <c r="T491" s="250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1" t="s">
        <v>195</v>
      </c>
      <c r="AU491" s="251" t="s">
        <v>81</v>
      </c>
      <c r="AV491" s="14" t="s">
        <v>83</v>
      </c>
      <c r="AW491" s="14" t="s">
        <v>30</v>
      </c>
      <c r="AX491" s="14" t="s">
        <v>81</v>
      </c>
      <c r="AY491" s="251" t="s">
        <v>152</v>
      </c>
    </row>
    <row r="492" s="2" customFormat="1" ht="24.15" customHeight="1">
      <c r="A492" s="39"/>
      <c r="B492" s="40"/>
      <c r="C492" s="217" t="s">
        <v>1452</v>
      </c>
      <c r="D492" s="217" t="s">
        <v>153</v>
      </c>
      <c r="E492" s="218" t="s">
        <v>1953</v>
      </c>
      <c r="F492" s="219" t="s">
        <v>1954</v>
      </c>
      <c r="G492" s="220" t="s">
        <v>539</v>
      </c>
      <c r="H492" s="263"/>
      <c r="I492" s="222"/>
      <c r="J492" s="223">
        <f>ROUND(I492*H492,2)</f>
        <v>0</v>
      </c>
      <c r="K492" s="219" t="s">
        <v>160</v>
      </c>
      <c r="L492" s="45"/>
      <c r="M492" s="224" t="s">
        <v>1</v>
      </c>
      <c r="N492" s="225" t="s">
        <v>38</v>
      </c>
      <c r="O492" s="92"/>
      <c r="P492" s="226">
        <f>O492*H492</f>
        <v>0</v>
      </c>
      <c r="Q492" s="226">
        <v>0</v>
      </c>
      <c r="R492" s="226">
        <f>Q492*H492</f>
        <v>0</v>
      </c>
      <c r="S492" s="226">
        <v>0</v>
      </c>
      <c r="T492" s="227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28" t="s">
        <v>157</v>
      </c>
      <c r="AT492" s="228" t="s">
        <v>153</v>
      </c>
      <c r="AU492" s="228" t="s">
        <v>81</v>
      </c>
      <c r="AY492" s="18" t="s">
        <v>152</v>
      </c>
      <c r="BE492" s="229">
        <f>IF(N492="základní",J492,0)</f>
        <v>0</v>
      </c>
      <c r="BF492" s="229">
        <f>IF(N492="snížená",J492,0)</f>
        <v>0</v>
      </c>
      <c r="BG492" s="229">
        <f>IF(N492="zákl. přenesená",J492,0)</f>
        <v>0</v>
      </c>
      <c r="BH492" s="229">
        <f>IF(N492="sníž. přenesená",J492,0)</f>
        <v>0</v>
      </c>
      <c r="BI492" s="229">
        <f>IF(N492="nulová",J492,0)</f>
        <v>0</v>
      </c>
      <c r="BJ492" s="18" t="s">
        <v>81</v>
      </c>
      <c r="BK492" s="229">
        <f>ROUND(I492*H492,2)</f>
        <v>0</v>
      </c>
      <c r="BL492" s="18" t="s">
        <v>157</v>
      </c>
      <c r="BM492" s="228" t="s">
        <v>563</v>
      </c>
    </row>
    <row r="493" s="12" customFormat="1" ht="25.92" customHeight="1">
      <c r="A493" s="12"/>
      <c r="B493" s="203"/>
      <c r="C493" s="204"/>
      <c r="D493" s="205" t="s">
        <v>72</v>
      </c>
      <c r="E493" s="206" t="s">
        <v>595</v>
      </c>
      <c r="F493" s="206" t="s">
        <v>1955</v>
      </c>
      <c r="G493" s="204"/>
      <c r="H493" s="204"/>
      <c r="I493" s="207"/>
      <c r="J493" s="208">
        <f>BK493</f>
        <v>0</v>
      </c>
      <c r="K493" s="204"/>
      <c r="L493" s="209"/>
      <c r="M493" s="210"/>
      <c r="N493" s="211"/>
      <c r="O493" s="211"/>
      <c r="P493" s="212">
        <f>SUM(P494:P499)</f>
        <v>0</v>
      </c>
      <c r="Q493" s="211"/>
      <c r="R493" s="212">
        <f>SUM(R494:R499)</f>
        <v>0</v>
      </c>
      <c r="S493" s="211"/>
      <c r="T493" s="213">
        <f>SUM(T494:T499)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14" t="s">
        <v>81</v>
      </c>
      <c r="AT493" s="215" t="s">
        <v>72</v>
      </c>
      <c r="AU493" s="215" t="s">
        <v>73</v>
      </c>
      <c r="AY493" s="214" t="s">
        <v>152</v>
      </c>
      <c r="BK493" s="216">
        <f>SUM(BK494:BK499)</f>
        <v>0</v>
      </c>
    </row>
    <row r="494" s="2" customFormat="1" ht="37.8" customHeight="1">
      <c r="A494" s="39"/>
      <c r="B494" s="40"/>
      <c r="C494" s="217" t="s">
        <v>1956</v>
      </c>
      <c r="D494" s="217" t="s">
        <v>153</v>
      </c>
      <c r="E494" s="218" t="s">
        <v>1448</v>
      </c>
      <c r="F494" s="219" t="s">
        <v>1957</v>
      </c>
      <c r="G494" s="220" t="s">
        <v>210</v>
      </c>
      <c r="H494" s="221">
        <v>1</v>
      </c>
      <c r="I494" s="222"/>
      <c r="J494" s="223">
        <f>ROUND(I494*H494,2)</f>
        <v>0</v>
      </c>
      <c r="K494" s="219" t="s">
        <v>1</v>
      </c>
      <c r="L494" s="45"/>
      <c r="M494" s="224" t="s">
        <v>1</v>
      </c>
      <c r="N494" s="225" t="s">
        <v>38</v>
      </c>
      <c r="O494" s="92"/>
      <c r="P494" s="226">
        <f>O494*H494</f>
        <v>0</v>
      </c>
      <c r="Q494" s="226">
        <v>0</v>
      </c>
      <c r="R494" s="226">
        <f>Q494*H494</f>
        <v>0</v>
      </c>
      <c r="S494" s="226">
        <v>0</v>
      </c>
      <c r="T494" s="227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28" t="s">
        <v>157</v>
      </c>
      <c r="AT494" s="228" t="s">
        <v>153</v>
      </c>
      <c r="AU494" s="228" t="s">
        <v>81</v>
      </c>
      <c r="AY494" s="18" t="s">
        <v>152</v>
      </c>
      <c r="BE494" s="229">
        <f>IF(N494="základní",J494,0)</f>
        <v>0</v>
      </c>
      <c r="BF494" s="229">
        <f>IF(N494="snížená",J494,0)</f>
        <v>0</v>
      </c>
      <c r="BG494" s="229">
        <f>IF(N494="zákl. přenesená",J494,0)</f>
        <v>0</v>
      </c>
      <c r="BH494" s="229">
        <f>IF(N494="sníž. přenesená",J494,0)</f>
        <v>0</v>
      </c>
      <c r="BI494" s="229">
        <f>IF(N494="nulová",J494,0)</f>
        <v>0</v>
      </c>
      <c r="BJ494" s="18" t="s">
        <v>81</v>
      </c>
      <c r="BK494" s="229">
        <f>ROUND(I494*H494,2)</f>
        <v>0</v>
      </c>
      <c r="BL494" s="18" t="s">
        <v>157</v>
      </c>
      <c r="BM494" s="228" t="s">
        <v>567</v>
      </c>
    </row>
    <row r="495" s="2" customFormat="1" ht="37.8" customHeight="1">
      <c r="A495" s="39"/>
      <c r="B495" s="40"/>
      <c r="C495" s="217" t="s">
        <v>1455</v>
      </c>
      <c r="D495" s="217" t="s">
        <v>153</v>
      </c>
      <c r="E495" s="218" t="s">
        <v>1450</v>
      </c>
      <c r="F495" s="219" t="s">
        <v>1451</v>
      </c>
      <c r="G495" s="220" t="s">
        <v>1431</v>
      </c>
      <c r="H495" s="221">
        <v>1.5</v>
      </c>
      <c r="I495" s="222"/>
      <c r="J495" s="223">
        <f>ROUND(I495*H495,2)</f>
        <v>0</v>
      </c>
      <c r="K495" s="219" t="s">
        <v>1</v>
      </c>
      <c r="L495" s="45"/>
      <c r="M495" s="224" t="s">
        <v>1</v>
      </c>
      <c r="N495" s="225" t="s">
        <v>38</v>
      </c>
      <c r="O495" s="92"/>
      <c r="P495" s="226">
        <f>O495*H495</f>
        <v>0</v>
      </c>
      <c r="Q495" s="226">
        <v>0</v>
      </c>
      <c r="R495" s="226">
        <f>Q495*H495</f>
        <v>0</v>
      </c>
      <c r="S495" s="226">
        <v>0</v>
      </c>
      <c r="T495" s="227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28" t="s">
        <v>157</v>
      </c>
      <c r="AT495" s="228" t="s">
        <v>153</v>
      </c>
      <c r="AU495" s="228" t="s">
        <v>81</v>
      </c>
      <c r="AY495" s="18" t="s">
        <v>152</v>
      </c>
      <c r="BE495" s="229">
        <f>IF(N495="základní",J495,0)</f>
        <v>0</v>
      </c>
      <c r="BF495" s="229">
        <f>IF(N495="snížená",J495,0)</f>
        <v>0</v>
      </c>
      <c r="BG495" s="229">
        <f>IF(N495="zákl. přenesená",J495,0)</f>
        <v>0</v>
      </c>
      <c r="BH495" s="229">
        <f>IF(N495="sníž. přenesená",J495,0)</f>
        <v>0</v>
      </c>
      <c r="BI495" s="229">
        <f>IF(N495="nulová",J495,0)</f>
        <v>0</v>
      </c>
      <c r="BJ495" s="18" t="s">
        <v>81</v>
      </c>
      <c r="BK495" s="229">
        <f>ROUND(I495*H495,2)</f>
        <v>0</v>
      </c>
      <c r="BL495" s="18" t="s">
        <v>157</v>
      </c>
      <c r="BM495" s="228" t="s">
        <v>571</v>
      </c>
    </row>
    <row r="496" s="2" customFormat="1" ht="14.4" customHeight="1">
      <c r="A496" s="39"/>
      <c r="B496" s="40"/>
      <c r="C496" s="217" t="s">
        <v>1958</v>
      </c>
      <c r="D496" s="217" t="s">
        <v>153</v>
      </c>
      <c r="E496" s="218" t="s">
        <v>1959</v>
      </c>
      <c r="F496" s="219" t="s">
        <v>1458</v>
      </c>
      <c r="G496" s="220" t="s">
        <v>185</v>
      </c>
      <c r="H496" s="221">
        <v>10</v>
      </c>
      <c r="I496" s="222"/>
      <c r="J496" s="223">
        <f>ROUND(I496*H496,2)</f>
        <v>0</v>
      </c>
      <c r="K496" s="219" t="s">
        <v>1</v>
      </c>
      <c r="L496" s="45"/>
      <c r="M496" s="224" t="s">
        <v>1</v>
      </c>
      <c r="N496" s="225" t="s">
        <v>38</v>
      </c>
      <c r="O496" s="92"/>
      <c r="P496" s="226">
        <f>O496*H496</f>
        <v>0</v>
      </c>
      <c r="Q496" s="226">
        <v>0</v>
      </c>
      <c r="R496" s="226">
        <f>Q496*H496</f>
        <v>0</v>
      </c>
      <c r="S496" s="226">
        <v>0</v>
      </c>
      <c r="T496" s="227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8" t="s">
        <v>157</v>
      </c>
      <c r="AT496" s="228" t="s">
        <v>153</v>
      </c>
      <c r="AU496" s="228" t="s">
        <v>81</v>
      </c>
      <c r="AY496" s="18" t="s">
        <v>152</v>
      </c>
      <c r="BE496" s="229">
        <f>IF(N496="základní",J496,0)</f>
        <v>0</v>
      </c>
      <c r="BF496" s="229">
        <f>IF(N496="snížená",J496,0)</f>
        <v>0</v>
      </c>
      <c r="BG496" s="229">
        <f>IF(N496="zákl. přenesená",J496,0)</f>
        <v>0</v>
      </c>
      <c r="BH496" s="229">
        <f>IF(N496="sníž. přenesená",J496,0)</f>
        <v>0</v>
      </c>
      <c r="BI496" s="229">
        <f>IF(N496="nulová",J496,0)</f>
        <v>0</v>
      </c>
      <c r="BJ496" s="18" t="s">
        <v>81</v>
      </c>
      <c r="BK496" s="229">
        <f>ROUND(I496*H496,2)</f>
        <v>0</v>
      </c>
      <c r="BL496" s="18" t="s">
        <v>157</v>
      </c>
      <c r="BM496" s="228" t="s">
        <v>576</v>
      </c>
    </row>
    <row r="497" s="2" customFormat="1" ht="24.15" customHeight="1">
      <c r="A497" s="39"/>
      <c r="B497" s="40"/>
      <c r="C497" s="217" t="s">
        <v>194</v>
      </c>
      <c r="D497" s="217" t="s">
        <v>153</v>
      </c>
      <c r="E497" s="218" t="s">
        <v>1453</v>
      </c>
      <c r="F497" s="219" t="s">
        <v>1960</v>
      </c>
      <c r="G497" s="220" t="s">
        <v>185</v>
      </c>
      <c r="H497" s="221">
        <v>4</v>
      </c>
      <c r="I497" s="222"/>
      <c r="J497" s="223">
        <f>ROUND(I497*H497,2)</f>
        <v>0</v>
      </c>
      <c r="K497" s="219" t="s">
        <v>1</v>
      </c>
      <c r="L497" s="45"/>
      <c r="M497" s="224" t="s">
        <v>1</v>
      </c>
      <c r="N497" s="225" t="s">
        <v>38</v>
      </c>
      <c r="O497" s="92"/>
      <c r="P497" s="226">
        <f>O497*H497</f>
        <v>0</v>
      </c>
      <c r="Q497" s="226">
        <v>0</v>
      </c>
      <c r="R497" s="226">
        <f>Q497*H497</f>
        <v>0</v>
      </c>
      <c r="S497" s="226">
        <v>0</v>
      </c>
      <c r="T497" s="227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28" t="s">
        <v>157</v>
      </c>
      <c r="AT497" s="228" t="s">
        <v>153</v>
      </c>
      <c r="AU497" s="228" t="s">
        <v>81</v>
      </c>
      <c r="AY497" s="18" t="s">
        <v>152</v>
      </c>
      <c r="BE497" s="229">
        <f>IF(N497="základní",J497,0)</f>
        <v>0</v>
      </c>
      <c r="BF497" s="229">
        <f>IF(N497="snížená",J497,0)</f>
        <v>0</v>
      </c>
      <c r="BG497" s="229">
        <f>IF(N497="zákl. přenesená",J497,0)</f>
        <v>0</v>
      </c>
      <c r="BH497" s="229">
        <f>IF(N497="sníž. přenesená",J497,0)</f>
        <v>0</v>
      </c>
      <c r="BI497" s="229">
        <f>IF(N497="nulová",J497,0)</f>
        <v>0</v>
      </c>
      <c r="BJ497" s="18" t="s">
        <v>81</v>
      </c>
      <c r="BK497" s="229">
        <f>ROUND(I497*H497,2)</f>
        <v>0</v>
      </c>
      <c r="BL497" s="18" t="s">
        <v>157</v>
      </c>
      <c r="BM497" s="228" t="s">
        <v>1961</v>
      </c>
    </row>
    <row r="498" s="2" customFormat="1" ht="24.15" customHeight="1">
      <c r="A498" s="39"/>
      <c r="B498" s="40"/>
      <c r="C498" s="217" t="s">
        <v>1962</v>
      </c>
      <c r="D498" s="217" t="s">
        <v>153</v>
      </c>
      <c r="E498" s="218" t="s">
        <v>1456</v>
      </c>
      <c r="F498" s="219" t="s">
        <v>1963</v>
      </c>
      <c r="G498" s="220" t="s">
        <v>185</v>
      </c>
      <c r="H498" s="221">
        <v>4</v>
      </c>
      <c r="I498" s="222"/>
      <c r="J498" s="223">
        <f>ROUND(I498*H498,2)</f>
        <v>0</v>
      </c>
      <c r="K498" s="219" t="s">
        <v>1</v>
      </c>
      <c r="L498" s="45"/>
      <c r="M498" s="224" t="s">
        <v>1</v>
      </c>
      <c r="N498" s="225" t="s">
        <v>38</v>
      </c>
      <c r="O498" s="92"/>
      <c r="P498" s="226">
        <f>O498*H498</f>
        <v>0</v>
      </c>
      <c r="Q498" s="226">
        <v>0</v>
      </c>
      <c r="R498" s="226">
        <f>Q498*H498</f>
        <v>0</v>
      </c>
      <c r="S498" s="226">
        <v>0</v>
      </c>
      <c r="T498" s="227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28" t="s">
        <v>157</v>
      </c>
      <c r="AT498" s="228" t="s">
        <v>153</v>
      </c>
      <c r="AU498" s="228" t="s">
        <v>81</v>
      </c>
      <c r="AY498" s="18" t="s">
        <v>152</v>
      </c>
      <c r="BE498" s="229">
        <f>IF(N498="základní",J498,0)</f>
        <v>0</v>
      </c>
      <c r="BF498" s="229">
        <f>IF(N498="snížená",J498,0)</f>
        <v>0</v>
      </c>
      <c r="BG498" s="229">
        <f>IF(N498="zákl. přenesená",J498,0)</f>
        <v>0</v>
      </c>
      <c r="BH498" s="229">
        <f>IF(N498="sníž. přenesená",J498,0)</f>
        <v>0</v>
      </c>
      <c r="BI498" s="229">
        <f>IF(N498="nulová",J498,0)</f>
        <v>0</v>
      </c>
      <c r="BJ498" s="18" t="s">
        <v>81</v>
      </c>
      <c r="BK498" s="229">
        <f>ROUND(I498*H498,2)</f>
        <v>0</v>
      </c>
      <c r="BL498" s="18" t="s">
        <v>157</v>
      </c>
      <c r="BM498" s="228" t="s">
        <v>1964</v>
      </c>
    </row>
    <row r="499" s="2" customFormat="1" ht="24.15" customHeight="1">
      <c r="A499" s="39"/>
      <c r="B499" s="40"/>
      <c r="C499" s="217" t="s">
        <v>203</v>
      </c>
      <c r="D499" s="217" t="s">
        <v>153</v>
      </c>
      <c r="E499" s="218" t="s">
        <v>1965</v>
      </c>
      <c r="F499" s="219" t="s">
        <v>1966</v>
      </c>
      <c r="G499" s="220" t="s">
        <v>539</v>
      </c>
      <c r="H499" s="263"/>
      <c r="I499" s="222"/>
      <c r="J499" s="223">
        <f>ROUND(I499*H499,2)</f>
        <v>0</v>
      </c>
      <c r="K499" s="219" t="s">
        <v>160</v>
      </c>
      <c r="L499" s="45"/>
      <c r="M499" s="224" t="s">
        <v>1</v>
      </c>
      <c r="N499" s="225" t="s">
        <v>38</v>
      </c>
      <c r="O499" s="92"/>
      <c r="P499" s="226">
        <f>O499*H499</f>
        <v>0</v>
      </c>
      <c r="Q499" s="226">
        <v>0</v>
      </c>
      <c r="R499" s="226">
        <f>Q499*H499</f>
        <v>0</v>
      </c>
      <c r="S499" s="226">
        <v>0</v>
      </c>
      <c r="T499" s="227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8" t="s">
        <v>157</v>
      </c>
      <c r="AT499" s="228" t="s">
        <v>153</v>
      </c>
      <c r="AU499" s="228" t="s">
        <v>81</v>
      </c>
      <c r="AY499" s="18" t="s">
        <v>152</v>
      </c>
      <c r="BE499" s="229">
        <f>IF(N499="základní",J499,0)</f>
        <v>0</v>
      </c>
      <c r="BF499" s="229">
        <f>IF(N499="snížená",J499,0)</f>
        <v>0</v>
      </c>
      <c r="BG499" s="229">
        <f>IF(N499="zákl. přenesená",J499,0)</f>
        <v>0</v>
      </c>
      <c r="BH499" s="229">
        <f>IF(N499="sníž. přenesená",J499,0)</f>
        <v>0</v>
      </c>
      <c r="BI499" s="229">
        <f>IF(N499="nulová",J499,0)</f>
        <v>0</v>
      </c>
      <c r="BJ499" s="18" t="s">
        <v>81</v>
      </c>
      <c r="BK499" s="229">
        <f>ROUND(I499*H499,2)</f>
        <v>0</v>
      </c>
      <c r="BL499" s="18" t="s">
        <v>157</v>
      </c>
      <c r="BM499" s="228" t="s">
        <v>580</v>
      </c>
    </row>
    <row r="500" s="12" customFormat="1" ht="25.92" customHeight="1">
      <c r="A500" s="12"/>
      <c r="B500" s="203"/>
      <c r="C500" s="204"/>
      <c r="D500" s="205" t="s">
        <v>72</v>
      </c>
      <c r="E500" s="206" t="s">
        <v>611</v>
      </c>
      <c r="F500" s="206" t="s">
        <v>1967</v>
      </c>
      <c r="G500" s="204"/>
      <c r="H500" s="204"/>
      <c r="I500" s="207"/>
      <c r="J500" s="208">
        <f>BK500</f>
        <v>0</v>
      </c>
      <c r="K500" s="204"/>
      <c r="L500" s="209"/>
      <c r="M500" s="210"/>
      <c r="N500" s="211"/>
      <c r="O500" s="211"/>
      <c r="P500" s="212">
        <f>SUM(P501:P513)</f>
        <v>0</v>
      </c>
      <c r="Q500" s="211"/>
      <c r="R500" s="212">
        <f>SUM(R501:R513)</f>
        <v>0.193379</v>
      </c>
      <c r="S500" s="211"/>
      <c r="T500" s="213">
        <f>SUM(T501:T513)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14" t="s">
        <v>81</v>
      </c>
      <c r="AT500" s="215" t="s">
        <v>72</v>
      </c>
      <c r="AU500" s="215" t="s">
        <v>73</v>
      </c>
      <c r="AY500" s="214" t="s">
        <v>152</v>
      </c>
      <c r="BK500" s="216">
        <f>SUM(BK501:BK513)</f>
        <v>0</v>
      </c>
    </row>
    <row r="501" s="2" customFormat="1" ht="14.4" customHeight="1">
      <c r="A501" s="39"/>
      <c r="B501" s="40"/>
      <c r="C501" s="217" t="s">
        <v>1968</v>
      </c>
      <c r="D501" s="217" t="s">
        <v>153</v>
      </c>
      <c r="E501" s="218" t="s">
        <v>813</v>
      </c>
      <c r="F501" s="219" t="s">
        <v>814</v>
      </c>
      <c r="G501" s="220" t="s">
        <v>175</v>
      </c>
      <c r="H501" s="221">
        <v>966.89499999999998</v>
      </c>
      <c r="I501" s="222"/>
      <c r="J501" s="223">
        <f>ROUND(I501*H501,2)</f>
        <v>0</v>
      </c>
      <c r="K501" s="219" t="s">
        <v>160</v>
      </c>
      <c r="L501" s="45"/>
      <c r="M501" s="224" t="s">
        <v>1</v>
      </c>
      <c r="N501" s="225" t="s">
        <v>38</v>
      </c>
      <c r="O501" s="92"/>
      <c r="P501" s="226">
        <f>O501*H501</f>
        <v>0</v>
      </c>
      <c r="Q501" s="226">
        <v>0</v>
      </c>
      <c r="R501" s="226">
        <f>Q501*H501</f>
        <v>0</v>
      </c>
      <c r="S501" s="226">
        <v>0</v>
      </c>
      <c r="T501" s="227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28" t="s">
        <v>157</v>
      </c>
      <c r="AT501" s="228" t="s">
        <v>153</v>
      </c>
      <c r="AU501" s="228" t="s">
        <v>81</v>
      </c>
      <c r="AY501" s="18" t="s">
        <v>152</v>
      </c>
      <c r="BE501" s="229">
        <f>IF(N501="základní",J501,0)</f>
        <v>0</v>
      </c>
      <c r="BF501" s="229">
        <f>IF(N501="snížená",J501,0)</f>
        <v>0</v>
      </c>
      <c r="BG501" s="229">
        <f>IF(N501="zákl. přenesená",J501,0)</f>
        <v>0</v>
      </c>
      <c r="BH501" s="229">
        <f>IF(N501="sníž. přenesená",J501,0)</f>
        <v>0</v>
      </c>
      <c r="BI501" s="229">
        <f>IF(N501="nulová",J501,0)</f>
        <v>0</v>
      </c>
      <c r="BJ501" s="18" t="s">
        <v>81</v>
      </c>
      <c r="BK501" s="229">
        <f>ROUND(I501*H501,2)</f>
        <v>0</v>
      </c>
      <c r="BL501" s="18" t="s">
        <v>157</v>
      </c>
      <c r="BM501" s="228" t="s">
        <v>586</v>
      </c>
    </row>
    <row r="502" s="2" customFormat="1" ht="24.15" customHeight="1">
      <c r="A502" s="39"/>
      <c r="B502" s="40"/>
      <c r="C502" s="217" t="s">
        <v>428</v>
      </c>
      <c r="D502" s="217" t="s">
        <v>153</v>
      </c>
      <c r="E502" s="218" t="s">
        <v>805</v>
      </c>
      <c r="F502" s="219" t="s">
        <v>1507</v>
      </c>
      <c r="G502" s="220" t="s">
        <v>175</v>
      </c>
      <c r="H502" s="221">
        <v>966.89499999999998</v>
      </c>
      <c r="I502" s="222"/>
      <c r="J502" s="223">
        <f>ROUND(I502*H502,2)</f>
        <v>0</v>
      </c>
      <c r="K502" s="219" t="s">
        <v>1</v>
      </c>
      <c r="L502" s="45"/>
      <c r="M502" s="224" t="s">
        <v>1</v>
      </c>
      <c r="N502" s="225" t="s">
        <v>38</v>
      </c>
      <c r="O502" s="92"/>
      <c r="P502" s="226">
        <f>O502*H502</f>
        <v>0</v>
      </c>
      <c r="Q502" s="226">
        <v>0</v>
      </c>
      <c r="R502" s="226">
        <f>Q502*H502</f>
        <v>0</v>
      </c>
      <c r="S502" s="226">
        <v>0</v>
      </c>
      <c r="T502" s="227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28" t="s">
        <v>157</v>
      </c>
      <c r="AT502" s="228" t="s">
        <v>153</v>
      </c>
      <c r="AU502" s="228" t="s">
        <v>81</v>
      </c>
      <c r="AY502" s="18" t="s">
        <v>152</v>
      </c>
      <c r="BE502" s="229">
        <f>IF(N502="základní",J502,0)</f>
        <v>0</v>
      </c>
      <c r="BF502" s="229">
        <f>IF(N502="snížená",J502,0)</f>
        <v>0</v>
      </c>
      <c r="BG502" s="229">
        <f>IF(N502="zákl. přenesená",J502,0)</f>
        <v>0</v>
      </c>
      <c r="BH502" s="229">
        <f>IF(N502="sníž. přenesená",J502,0)</f>
        <v>0</v>
      </c>
      <c r="BI502" s="229">
        <f>IF(N502="nulová",J502,0)</f>
        <v>0</v>
      </c>
      <c r="BJ502" s="18" t="s">
        <v>81</v>
      </c>
      <c r="BK502" s="229">
        <f>ROUND(I502*H502,2)</f>
        <v>0</v>
      </c>
      <c r="BL502" s="18" t="s">
        <v>157</v>
      </c>
      <c r="BM502" s="228" t="s">
        <v>594</v>
      </c>
    </row>
    <row r="503" s="13" customFormat="1">
      <c r="A503" s="13"/>
      <c r="B503" s="230"/>
      <c r="C503" s="231"/>
      <c r="D503" s="232" t="s">
        <v>195</v>
      </c>
      <c r="E503" s="233" t="s">
        <v>1</v>
      </c>
      <c r="F503" s="234" t="s">
        <v>1969</v>
      </c>
      <c r="G503" s="231"/>
      <c r="H503" s="233" t="s">
        <v>1</v>
      </c>
      <c r="I503" s="235"/>
      <c r="J503" s="231"/>
      <c r="K503" s="231"/>
      <c r="L503" s="236"/>
      <c r="M503" s="237"/>
      <c r="N503" s="238"/>
      <c r="O503" s="238"/>
      <c r="P503" s="238"/>
      <c r="Q503" s="238"/>
      <c r="R503" s="238"/>
      <c r="S503" s="238"/>
      <c r="T503" s="239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0" t="s">
        <v>195</v>
      </c>
      <c r="AU503" s="240" t="s">
        <v>81</v>
      </c>
      <c r="AV503" s="13" t="s">
        <v>81</v>
      </c>
      <c r="AW503" s="13" t="s">
        <v>30</v>
      </c>
      <c r="AX503" s="13" t="s">
        <v>73</v>
      </c>
      <c r="AY503" s="240" t="s">
        <v>152</v>
      </c>
    </row>
    <row r="504" s="14" customFormat="1">
      <c r="A504" s="14"/>
      <c r="B504" s="241"/>
      <c r="C504" s="242"/>
      <c r="D504" s="232" t="s">
        <v>195</v>
      </c>
      <c r="E504" s="243" t="s">
        <v>1</v>
      </c>
      <c r="F504" s="244" t="s">
        <v>1970</v>
      </c>
      <c r="G504" s="242"/>
      <c r="H504" s="245">
        <v>264.35500000000002</v>
      </c>
      <c r="I504" s="246"/>
      <c r="J504" s="242"/>
      <c r="K504" s="242"/>
      <c r="L504" s="247"/>
      <c r="M504" s="248"/>
      <c r="N504" s="249"/>
      <c r="O504" s="249"/>
      <c r="P504" s="249"/>
      <c r="Q504" s="249"/>
      <c r="R504" s="249"/>
      <c r="S504" s="249"/>
      <c r="T504" s="250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1" t="s">
        <v>195</v>
      </c>
      <c r="AU504" s="251" t="s">
        <v>81</v>
      </c>
      <c r="AV504" s="14" t="s">
        <v>83</v>
      </c>
      <c r="AW504" s="14" t="s">
        <v>30</v>
      </c>
      <c r="AX504" s="14" t="s">
        <v>73</v>
      </c>
      <c r="AY504" s="251" t="s">
        <v>152</v>
      </c>
    </row>
    <row r="505" s="13" customFormat="1">
      <c r="A505" s="13"/>
      <c r="B505" s="230"/>
      <c r="C505" s="231"/>
      <c r="D505" s="232" t="s">
        <v>195</v>
      </c>
      <c r="E505" s="233" t="s">
        <v>1</v>
      </c>
      <c r="F505" s="234" t="s">
        <v>1971</v>
      </c>
      <c r="G505" s="231"/>
      <c r="H505" s="233" t="s">
        <v>1</v>
      </c>
      <c r="I505" s="235"/>
      <c r="J505" s="231"/>
      <c r="K505" s="231"/>
      <c r="L505" s="236"/>
      <c r="M505" s="237"/>
      <c r="N505" s="238"/>
      <c r="O505" s="238"/>
      <c r="P505" s="238"/>
      <c r="Q505" s="238"/>
      <c r="R505" s="238"/>
      <c r="S505" s="238"/>
      <c r="T505" s="239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0" t="s">
        <v>195</v>
      </c>
      <c r="AU505" s="240" t="s">
        <v>81</v>
      </c>
      <c r="AV505" s="13" t="s">
        <v>81</v>
      </c>
      <c r="AW505" s="13" t="s">
        <v>30</v>
      </c>
      <c r="AX505" s="13" t="s">
        <v>73</v>
      </c>
      <c r="AY505" s="240" t="s">
        <v>152</v>
      </c>
    </row>
    <row r="506" s="14" customFormat="1">
      <c r="A506" s="14"/>
      <c r="B506" s="241"/>
      <c r="C506" s="242"/>
      <c r="D506" s="232" t="s">
        <v>195</v>
      </c>
      <c r="E506" s="243" t="s">
        <v>1</v>
      </c>
      <c r="F506" s="244" t="s">
        <v>1972</v>
      </c>
      <c r="G506" s="242"/>
      <c r="H506" s="245">
        <v>250.94999999999999</v>
      </c>
      <c r="I506" s="246"/>
      <c r="J506" s="242"/>
      <c r="K506" s="242"/>
      <c r="L506" s="247"/>
      <c r="M506" s="248"/>
      <c r="N506" s="249"/>
      <c r="O506" s="249"/>
      <c r="P506" s="249"/>
      <c r="Q506" s="249"/>
      <c r="R506" s="249"/>
      <c r="S506" s="249"/>
      <c r="T506" s="250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1" t="s">
        <v>195</v>
      </c>
      <c r="AU506" s="251" t="s">
        <v>81</v>
      </c>
      <c r="AV506" s="14" t="s">
        <v>83</v>
      </c>
      <c r="AW506" s="14" t="s">
        <v>30</v>
      </c>
      <c r="AX506" s="14" t="s">
        <v>73</v>
      </c>
      <c r="AY506" s="251" t="s">
        <v>152</v>
      </c>
    </row>
    <row r="507" s="13" customFormat="1">
      <c r="A507" s="13"/>
      <c r="B507" s="230"/>
      <c r="C507" s="231"/>
      <c r="D507" s="232" t="s">
        <v>195</v>
      </c>
      <c r="E507" s="233" t="s">
        <v>1</v>
      </c>
      <c r="F507" s="234" t="s">
        <v>1973</v>
      </c>
      <c r="G507" s="231"/>
      <c r="H507" s="233" t="s">
        <v>1</v>
      </c>
      <c r="I507" s="235"/>
      <c r="J507" s="231"/>
      <c r="K507" s="231"/>
      <c r="L507" s="236"/>
      <c r="M507" s="237"/>
      <c r="N507" s="238"/>
      <c r="O507" s="238"/>
      <c r="P507" s="238"/>
      <c r="Q507" s="238"/>
      <c r="R507" s="238"/>
      <c r="S507" s="238"/>
      <c r="T507" s="239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0" t="s">
        <v>195</v>
      </c>
      <c r="AU507" s="240" t="s">
        <v>81</v>
      </c>
      <c r="AV507" s="13" t="s">
        <v>81</v>
      </c>
      <c r="AW507" s="13" t="s">
        <v>30</v>
      </c>
      <c r="AX507" s="13" t="s">
        <v>73</v>
      </c>
      <c r="AY507" s="240" t="s">
        <v>152</v>
      </c>
    </row>
    <row r="508" s="14" customFormat="1">
      <c r="A508" s="14"/>
      <c r="B508" s="241"/>
      <c r="C508" s="242"/>
      <c r="D508" s="232" t="s">
        <v>195</v>
      </c>
      <c r="E508" s="243" t="s">
        <v>1</v>
      </c>
      <c r="F508" s="244" t="s">
        <v>1974</v>
      </c>
      <c r="G508" s="242"/>
      <c r="H508" s="245">
        <v>176.40000000000001</v>
      </c>
      <c r="I508" s="246"/>
      <c r="J508" s="242"/>
      <c r="K508" s="242"/>
      <c r="L508" s="247"/>
      <c r="M508" s="248"/>
      <c r="N508" s="249"/>
      <c r="O508" s="249"/>
      <c r="P508" s="249"/>
      <c r="Q508" s="249"/>
      <c r="R508" s="249"/>
      <c r="S508" s="249"/>
      <c r="T508" s="250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1" t="s">
        <v>195</v>
      </c>
      <c r="AU508" s="251" t="s">
        <v>81</v>
      </c>
      <c r="AV508" s="14" t="s">
        <v>83</v>
      </c>
      <c r="AW508" s="14" t="s">
        <v>30</v>
      </c>
      <c r="AX508" s="14" t="s">
        <v>73</v>
      </c>
      <c r="AY508" s="251" t="s">
        <v>152</v>
      </c>
    </row>
    <row r="509" s="13" customFormat="1">
      <c r="A509" s="13"/>
      <c r="B509" s="230"/>
      <c r="C509" s="231"/>
      <c r="D509" s="232" t="s">
        <v>195</v>
      </c>
      <c r="E509" s="233" t="s">
        <v>1</v>
      </c>
      <c r="F509" s="234" t="s">
        <v>1688</v>
      </c>
      <c r="G509" s="231"/>
      <c r="H509" s="233" t="s">
        <v>1</v>
      </c>
      <c r="I509" s="235"/>
      <c r="J509" s="231"/>
      <c r="K509" s="231"/>
      <c r="L509" s="236"/>
      <c r="M509" s="237"/>
      <c r="N509" s="238"/>
      <c r="O509" s="238"/>
      <c r="P509" s="238"/>
      <c r="Q509" s="238"/>
      <c r="R509" s="238"/>
      <c r="S509" s="238"/>
      <c r="T509" s="239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0" t="s">
        <v>195</v>
      </c>
      <c r="AU509" s="240" t="s">
        <v>81</v>
      </c>
      <c r="AV509" s="13" t="s">
        <v>81</v>
      </c>
      <c r="AW509" s="13" t="s">
        <v>30</v>
      </c>
      <c r="AX509" s="13" t="s">
        <v>73</v>
      </c>
      <c r="AY509" s="240" t="s">
        <v>152</v>
      </c>
    </row>
    <row r="510" s="14" customFormat="1">
      <c r="A510" s="14"/>
      <c r="B510" s="241"/>
      <c r="C510" s="242"/>
      <c r="D510" s="232" t="s">
        <v>195</v>
      </c>
      <c r="E510" s="243" t="s">
        <v>1</v>
      </c>
      <c r="F510" s="244" t="s">
        <v>1975</v>
      </c>
      <c r="G510" s="242"/>
      <c r="H510" s="245">
        <v>275.19</v>
      </c>
      <c r="I510" s="246"/>
      <c r="J510" s="242"/>
      <c r="K510" s="242"/>
      <c r="L510" s="247"/>
      <c r="M510" s="248"/>
      <c r="N510" s="249"/>
      <c r="O510" s="249"/>
      <c r="P510" s="249"/>
      <c r="Q510" s="249"/>
      <c r="R510" s="249"/>
      <c r="S510" s="249"/>
      <c r="T510" s="250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1" t="s">
        <v>195</v>
      </c>
      <c r="AU510" s="251" t="s">
        <v>81</v>
      </c>
      <c r="AV510" s="14" t="s">
        <v>83</v>
      </c>
      <c r="AW510" s="14" t="s">
        <v>30</v>
      </c>
      <c r="AX510" s="14" t="s">
        <v>73</v>
      </c>
      <c r="AY510" s="251" t="s">
        <v>152</v>
      </c>
    </row>
    <row r="511" s="15" customFormat="1">
      <c r="A511" s="15"/>
      <c r="B511" s="252"/>
      <c r="C511" s="253"/>
      <c r="D511" s="232" t="s">
        <v>195</v>
      </c>
      <c r="E511" s="254" t="s">
        <v>1</v>
      </c>
      <c r="F511" s="255" t="s">
        <v>218</v>
      </c>
      <c r="G511" s="253"/>
      <c r="H511" s="256">
        <v>966.89499999999998</v>
      </c>
      <c r="I511" s="257"/>
      <c r="J511" s="253"/>
      <c r="K511" s="253"/>
      <c r="L511" s="258"/>
      <c r="M511" s="259"/>
      <c r="N511" s="260"/>
      <c r="O511" s="260"/>
      <c r="P511" s="260"/>
      <c r="Q511" s="260"/>
      <c r="R511" s="260"/>
      <c r="S511" s="260"/>
      <c r="T511" s="261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2" t="s">
        <v>195</v>
      </c>
      <c r="AU511" s="262" t="s">
        <v>81</v>
      </c>
      <c r="AV511" s="15" t="s">
        <v>157</v>
      </c>
      <c r="AW511" s="15" t="s">
        <v>30</v>
      </c>
      <c r="AX511" s="15" t="s">
        <v>81</v>
      </c>
      <c r="AY511" s="262" t="s">
        <v>152</v>
      </c>
    </row>
    <row r="512" s="2" customFormat="1" ht="24.15" customHeight="1">
      <c r="A512" s="39"/>
      <c r="B512" s="40"/>
      <c r="C512" s="217" t="s">
        <v>1976</v>
      </c>
      <c r="D512" s="217" t="s">
        <v>153</v>
      </c>
      <c r="E512" s="218" t="s">
        <v>817</v>
      </c>
      <c r="F512" s="219" t="s">
        <v>818</v>
      </c>
      <c r="G512" s="220" t="s">
        <v>175</v>
      </c>
      <c r="H512" s="221">
        <v>966.89499999999998</v>
      </c>
      <c r="I512" s="222"/>
      <c r="J512" s="223">
        <f>ROUND(I512*H512,2)</f>
        <v>0</v>
      </c>
      <c r="K512" s="219" t="s">
        <v>160</v>
      </c>
      <c r="L512" s="45"/>
      <c r="M512" s="224" t="s">
        <v>1</v>
      </c>
      <c r="N512" s="225" t="s">
        <v>38</v>
      </c>
      <c r="O512" s="92"/>
      <c r="P512" s="226">
        <f>O512*H512</f>
        <v>0</v>
      </c>
      <c r="Q512" s="226">
        <v>0.00020000000000000001</v>
      </c>
      <c r="R512" s="226">
        <f>Q512*H512</f>
        <v>0.193379</v>
      </c>
      <c r="S512" s="226">
        <v>0</v>
      </c>
      <c r="T512" s="227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28" t="s">
        <v>176</v>
      </c>
      <c r="AT512" s="228" t="s">
        <v>153</v>
      </c>
      <c r="AU512" s="228" t="s">
        <v>81</v>
      </c>
      <c r="AY512" s="18" t="s">
        <v>152</v>
      </c>
      <c r="BE512" s="229">
        <f>IF(N512="základní",J512,0)</f>
        <v>0</v>
      </c>
      <c r="BF512" s="229">
        <f>IF(N512="snížená",J512,0)</f>
        <v>0</v>
      </c>
      <c r="BG512" s="229">
        <f>IF(N512="zákl. přenesená",J512,0)</f>
        <v>0</v>
      </c>
      <c r="BH512" s="229">
        <f>IF(N512="sníž. přenesená",J512,0)</f>
        <v>0</v>
      </c>
      <c r="BI512" s="229">
        <f>IF(N512="nulová",J512,0)</f>
        <v>0</v>
      </c>
      <c r="BJ512" s="18" t="s">
        <v>81</v>
      </c>
      <c r="BK512" s="229">
        <f>ROUND(I512*H512,2)</f>
        <v>0</v>
      </c>
      <c r="BL512" s="18" t="s">
        <v>176</v>
      </c>
      <c r="BM512" s="228" t="s">
        <v>1977</v>
      </c>
    </row>
    <row r="513" s="2" customFormat="1" ht="24.15" customHeight="1">
      <c r="A513" s="39"/>
      <c r="B513" s="40"/>
      <c r="C513" s="217" t="s">
        <v>432</v>
      </c>
      <c r="D513" s="217" t="s">
        <v>153</v>
      </c>
      <c r="E513" s="218" t="s">
        <v>1978</v>
      </c>
      <c r="F513" s="219" t="s">
        <v>1979</v>
      </c>
      <c r="G513" s="220" t="s">
        <v>175</v>
      </c>
      <c r="H513" s="221">
        <v>518.55999999999995</v>
      </c>
      <c r="I513" s="222"/>
      <c r="J513" s="223">
        <f>ROUND(I513*H513,2)</f>
        <v>0</v>
      </c>
      <c r="K513" s="219" t="s">
        <v>160</v>
      </c>
      <c r="L513" s="45"/>
      <c r="M513" s="224" t="s">
        <v>1</v>
      </c>
      <c r="N513" s="225" t="s">
        <v>38</v>
      </c>
      <c r="O513" s="92"/>
      <c r="P513" s="226">
        <f>O513*H513</f>
        <v>0</v>
      </c>
      <c r="Q513" s="226">
        <v>0</v>
      </c>
      <c r="R513" s="226">
        <f>Q513*H513</f>
        <v>0</v>
      </c>
      <c r="S513" s="226">
        <v>0</v>
      </c>
      <c r="T513" s="227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28" t="s">
        <v>157</v>
      </c>
      <c r="AT513" s="228" t="s">
        <v>153</v>
      </c>
      <c r="AU513" s="228" t="s">
        <v>81</v>
      </c>
      <c r="AY513" s="18" t="s">
        <v>152</v>
      </c>
      <c r="BE513" s="229">
        <f>IF(N513="základní",J513,0)</f>
        <v>0</v>
      </c>
      <c r="BF513" s="229">
        <f>IF(N513="snížená",J513,0)</f>
        <v>0</v>
      </c>
      <c r="BG513" s="229">
        <f>IF(N513="zákl. přenesená",J513,0)</f>
        <v>0</v>
      </c>
      <c r="BH513" s="229">
        <f>IF(N513="sníž. přenesená",J513,0)</f>
        <v>0</v>
      </c>
      <c r="BI513" s="229">
        <f>IF(N513="nulová",J513,0)</f>
        <v>0</v>
      </c>
      <c r="BJ513" s="18" t="s">
        <v>81</v>
      </c>
      <c r="BK513" s="229">
        <f>ROUND(I513*H513,2)</f>
        <v>0</v>
      </c>
      <c r="BL513" s="18" t="s">
        <v>157</v>
      </c>
      <c r="BM513" s="228" t="s">
        <v>590</v>
      </c>
    </row>
    <row r="514" s="12" customFormat="1" ht="25.92" customHeight="1">
      <c r="A514" s="12"/>
      <c r="B514" s="203"/>
      <c r="C514" s="204"/>
      <c r="D514" s="205" t="s">
        <v>72</v>
      </c>
      <c r="E514" s="206" t="s">
        <v>713</v>
      </c>
      <c r="F514" s="206" t="s">
        <v>857</v>
      </c>
      <c r="G514" s="204"/>
      <c r="H514" s="204"/>
      <c r="I514" s="207"/>
      <c r="J514" s="208">
        <f>BK514</f>
        <v>0</v>
      </c>
      <c r="K514" s="204"/>
      <c r="L514" s="209"/>
      <c r="M514" s="210"/>
      <c r="N514" s="211"/>
      <c r="O514" s="211"/>
      <c r="P514" s="212">
        <f>SUM(P515:P517)</f>
        <v>0</v>
      </c>
      <c r="Q514" s="211"/>
      <c r="R514" s="212">
        <f>SUM(R515:R517)</f>
        <v>0</v>
      </c>
      <c r="S514" s="211"/>
      <c r="T514" s="213">
        <f>SUM(T515:T517)</f>
        <v>0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14" t="s">
        <v>81</v>
      </c>
      <c r="AT514" s="215" t="s">
        <v>72</v>
      </c>
      <c r="AU514" s="215" t="s">
        <v>73</v>
      </c>
      <c r="AY514" s="214" t="s">
        <v>152</v>
      </c>
      <c r="BK514" s="216">
        <f>SUM(BK515:BK517)</f>
        <v>0</v>
      </c>
    </row>
    <row r="515" s="2" customFormat="1" ht="62.7" customHeight="1">
      <c r="A515" s="39"/>
      <c r="B515" s="40"/>
      <c r="C515" s="217" t="s">
        <v>1980</v>
      </c>
      <c r="D515" s="217" t="s">
        <v>153</v>
      </c>
      <c r="E515" s="218" t="s">
        <v>859</v>
      </c>
      <c r="F515" s="219" t="s">
        <v>860</v>
      </c>
      <c r="G515" s="220" t="s">
        <v>833</v>
      </c>
      <c r="H515" s="221">
        <v>1</v>
      </c>
      <c r="I515" s="222"/>
      <c r="J515" s="223">
        <f>ROUND(I515*H515,2)</f>
        <v>0</v>
      </c>
      <c r="K515" s="219" t="s">
        <v>1</v>
      </c>
      <c r="L515" s="45"/>
      <c r="M515" s="224" t="s">
        <v>1</v>
      </c>
      <c r="N515" s="225" t="s">
        <v>38</v>
      </c>
      <c r="O515" s="92"/>
      <c r="P515" s="226">
        <f>O515*H515</f>
        <v>0</v>
      </c>
      <c r="Q515" s="226">
        <v>0</v>
      </c>
      <c r="R515" s="226">
        <f>Q515*H515</f>
        <v>0</v>
      </c>
      <c r="S515" s="226">
        <v>0</v>
      </c>
      <c r="T515" s="227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8" t="s">
        <v>157</v>
      </c>
      <c r="AT515" s="228" t="s">
        <v>153</v>
      </c>
      <c r="AU515" s="228" t="s">
        <v>81</v>
      </c>
      <c r="AY515" s="18" t="s">
        <v>152</v>
      </c>
      <c r="BE515" s="229">
        <f>IF(N515="základní",J515,0)</f>
        <v>0</v>
      </c>
      <c r="BF515" s="229">
        <f>IF(N515="snížená",J515,0)</f>
        <v>0</v>
      </c>
      <c r="BG515" s="229">
        <f>IF(N515="zákl. přenesená",J515,0)</f>
        <v>0</v>
      </c>
      <c r="BH515" s="229">
        <f>IF(N515="sníž. přenesená",J515,0)</f>
        <v>0</v>
      </c>
      <c r="BI515" s="229">
        <f>IF(N515="nulová",J515,0)</f>
        <v>0</v>
      </c>
      <c r="BJ515" s="18" t="s">
        <v>81</v>
      </c>
      <c r="BK515" s="229">
        <f>ROUND(I515*H515,2)</f>
        <v>0</v>
      </c>
      <c r="BL515" s="18" t="s">
        <v>157</v>
      </c>
      <c r="BM515" s="228" t="s">
        <v>600</v>
      </c>
    </row>
    <row r="516" s="2" customFormat="1" ht="14.4" customHeight="1">
      <c r="A516" s="39"/>
      <c r="B516" s="40"/>
      <c r="C516" s="217" t="s">
        <v>436</v>
      </c>
      <c r="D516" s="217" t="s">
        <v>153</v>
      </c>
      <c r="E516" s="218" t="s">
        <v>863</v>
      </c>
      <c r="F516" s="219" t="s">
        <v>864</v>
      </c>
      <c r="G516" s="220" t="s">
        <v>833</v>
      </c>
      <c r="H516" s="221">
        <v>1</v>
      </c>
      <c r="I516" s="222"/>
      <c r="J516" s="223">
        <f>ROUND(I516*H516,2)</f>
        <v>0</v>
      </c>
      <c r="K516" s="219" t="s">
        <v>1</v>
      </c>
      <c r="L516" s="45"/>
      <c r="M516" s="224" t="s">
        <v>1</v>
      </c>
      <c r="N516" s="225" t="s">
        <v>38</v>
      </c>
      <c r="O516" s="92"/>
      <c r="P516" s="226">
        <f>O516*H516</f>
        <v>0</v>
      </c>
      <c r="Q516" s="226">
        <v>0</v>
      </c>
      <c r="R516" s="226">
        <f>Q516*H516</f>
        <v>0</v>
      </c>
      <c r="S516" s="226">
        <v>0</v>
      </c>
      <c r="T516" s="227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28" t="s">
        <v>157</v>
      </c>
      <c r="AT516" s="228" t="s">
        <v>153</v>
      </c>
      <c r="AU516" s="228" t="s">
        <v>81</v>
      </c>
      <c r="AY516" s="18" t="s">
        <v>152</v>
      </c>
      <c r="BE516" s="229">
        <f>IF(N516="základní",J516,0)</f>
        <v>0</v>
      </c>
      <c r="BF516" s="229">
        <f>IF(N516="snížená",J516,0)</f>
        <v>0</v>
      </c>
      <c r="BG516" s="229">
        <f>IF(N516="zákl. přenesená",J516,0)</f>
        <v>0</v>
      </c>
      <c r="BH516" s="229">
        <f>IF(N516="sníž. přenesená",J516,0)</f>
        <v>0</v>
      </c>
      <c r="BI516" s="229">
        <f>IF(N516="nulová",J516,0)</f>
        <v>0</v>
      </c>
      <c r="BJ516" s="18" t="s">
        <v>81</v>
      </c>
      <c r="BK516" s="229">
        <f>ROUND(I516*H516,2)</f>
        <v>0</v>
      </c>
      <c r="BL516" s="18" t="s">
        <v>157</v>
      </c>
      <c r="BM516" s="228" t="s">
        <v>1104</v>
      </c>
    </row>
    <row r="517" s="2" customFormat="1" ht="62.7" customHeight="1">
      <c r="A517" s="39"/>
      <c r="B517" s="40"/>
      <c r="C517" s="217" t="s">
        <v>1981</v>
      </c>
      <c r="D517" s="217" t="s">
        <v>153</v>
      </c>
      <c r="E517" s="218" t="s">
        <v>867</v>
      </c>
      <c r="F517" s="219" t="s">
        <v>868</v>
      </c>
      <c r="G517" s="220" t="s">
        <v>833</v>
      </c>
      <c r="H517" s="221">
        <v>1</v>
      </c>
      <c r="I517" s="222"/>
      <c r="J517" s="223">
        <f>ROUND(I517*H517,2)</f>
        <v>0</v>
      </c>
      <c r="K517" s="219" t="s">
        <v>1</v>
      </c>
      <c r="L517" s="45"/>
      <c r="M517" s="224" t="s">
        <v>1</v>
      </c>
      <c r="N517" s="225" t="s">
        <v>38</v>
      </c>
      <c r="O517" s="92"/>
      <c r="P517" s="226">
        <f>O517*H517</f>
        <v>0</v>
      </c>
      <c r="Q517" s="226">
        <v>0</v>
      </c>
      <c r="R517" s="226">
        <f>Q517*H517</f>
        <v>0</v>
      </c>
      <c r="S517" s="226">
        <v>0</v>
      </c>
      <c r="T517" s="227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28" t="s">
        <v>157</v>
      </c>
      <c r="AT517" s="228" t="s">
        <v>153</v>
      </c>
      <c r="AU517" s="228" t="s">
        <v>81</v>
      </c>
      <c r="AY517" s="18" t="s">
        <v>152</v>
      </c>
      <c r="BE517" s="229">
        <f>IF(N517="základní",J517,0)</f>
        <v>0</v>
      </c>
      <c r="BF517" s="229">
        <f>IF(N517="snížená",J517,0)</f>
        <v>0</v>
      </c>
      <c r="BG517" s="229">
        <f>IF(N517="zákl. přenesená",J517,0)</f>
        <v>0</v>
      </c>
      <c r="BH517" s="229">
        <f>IF(N517="sníž. přenesená",J517,0)</f>
        <v>0</v>
      </c>
      <c r="BI517" s="229">
        <f>IF(N517="nulová",J517,0)</f>
        <v>0</v>
      </c>
      <c r="BJ517" s="18" t="s">
        <v>81</v>
      </c>
      <c r="BK517" s="229">
        <f>ROUND(I517*H517,2)</f>
        <v>0</v>
      </c>
      <c r="BL517" s="18" t="s">
        <v>157</v>
      </c>
      <c r="BM517" s="228" t="s">
        <v>1982</v>
      </c>
    </row>
    <row r="518" s="12" customFormat="1" ht="25.92" customHeight="1">
      <c r="A518" s="12"/>
      <c r="B518" s="203"/>
      <c r="C518" s="204"/>
      <c r="D518" s="205" t="s">
        <v>72</v>
      </c>
      <c r="E518" s="206" t="s">
        <v>767</v>
      </c>
      <c r="F518" s="206" t="s">
        <v>829</v>
      </c>
      <c r="G518" s="204"/>
      <c r="H518" s="204"/>
      <c r="I518" s="207"/>
      <c r="J518" s="208">
        <f>BK518</f>
        <v>0</v>
      </c>
      <c r="K518" s="204"/>
      <c r="L518" s="209"/>
      <c r="M518" s="210"/>
      <c r="N518" s="211"/>
      <c r="O518" s="211"/>
      <c r="P518" s="212">
        <f>SUM(P519:P527)</f>
        <v>0</v>
      </c>
      <c r="Q518" s="211"/>
      <c r="R518" s="212">
        <f>SUM(R519:R527)</f>
        <v>0</v>
      </c>
      <c r="S518" s="211"/>
      <c r="T518" s="213">
        <f>SUM(T519:T527)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14" t="s">
        <v>81</v>
      </c>
      <c r="AT518" s="215" t="s">
        <v>72</v>
      </c>
      <c r="AU518" s="215" t="s">
        <v>73</v>
      </c>
      <c r="AY518" s="214" t="s">
        <v>152</v>
      </c>
      <c r="BK518" s="216">
        <f>SUM(BK519:BK527)</f>
        <v>0</v>
      </c>
    </row>
    <row r="519" s="2" customFormat="1" ht="62.7" customHeight="1">
      <c r="A519" s="39"/>
      <c r="B519" s="40"/>
      <c r="C519" s="217" t="s">
        <v>440</v>
      </c>
      <c r="D519" s="217" t="s">
        <v>153</v>
      </c>
      <c r="E519" s="218" t="s">
        <v>831</v>
      </c>
      <c r="F519" s="219" t="s">
        <v>1511</v>
      </c>
      <c r="G519" s="220" t="s">
        <v>833</v>
      </c>
      <c r="H519" s="221">
        <v>1</v>
      </c>
      <c r="I519" s="222"/>
      <c r="J519" s="223">
        <f>ROUND(I519*H519,2)</f>
        <v>0</v>
      </c>
      <c r="K519" s="219" t="s">
        <v>1</v>
      </c>
      <c r="L519" s="45"/>
      <c r="M519" s="224" t="s">
        <v>1</v>
      </c>
      <c r="N519" s="225" t="s">
        <v>38</v>
      </c>
      <c r="O519" s="92"/>
      <c r="P519" s="226">
        <f>O519*H519</f>
        <v>0</v>
      </c>
      <c r="Q519" s="226">
        <v>0</v>
      </c>
      <c r="R519" s="226">
        <f>Q519*H519</f>
        <v>0</v>
      </c>
      <c r="S519" s="226">
        <v>0</v>
      </c>
      <c r="T519" s="227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28" t="s">
        <v>157</v>
      </c>
      <c r="AT519" s="228" t="s">
        <v>153</v>
      </c>
      <c r="AU519" s="228" t="s">
        <v>81</v>
      </c>
      <c r="AY519" s="18" t="s">
        <v>152</v>
      </c>
      <c r="BE519" s="229">
        <f>IF(N519="základní",J519,0)</f>
        <v>0</v>
      </c>
      <c r="BF519" s="229">
        <f>IF(N519="snížená",J519,0)</f>
        <v>0</v>
      </c>
      <c r="BG519" s="229">
        <f>IF(N519="zákl. přenesená",J519,0)</f>
        <v>0</v>
      </c>
      <c r="BH519" s="229">
        <f>IF(N519="sníž. přenesená",J519,0)</f>
        <v>0</v>
      </c>
      <c r="BI519" s="229">
        <f>IF(N519="nulová",J519,0)</f>
        <v>0</v>
      </c>
      <c r="BJ519" s="18" t="s">
        <v>81</v>
      </c>
      <c r="BK519" s="229">
        <f>ROUND(I519*H519,2)</f>
        <v>0</v>
      </c>
      <c r="BL519" s="18" t="s">
        <v>157</v>
      </c>
      <c r="BM519" s="228" t="s">
        <v>1983</v>
      </c>
    </row>
    <row r="520" s="2" customFormat="1" ht="76.35" customHeight="1">
      <c r="A520" s="39"/>
      <c r="B520" s="40"/>
      <c r="C520" s="217" t="s">
        <v>1984</v>
      </c>
      <c r="D520" s="217" t="s">
        <v>153</v>
      </c>
      <c r="E520" s="218" t="s">
        <v>836</v>
      </c>
      <c r="F520" s="219" t="s">
        <v>837</v>
      </c>
      <c r="G520" s="220" t="s">
        <v>833</v>
      </c>
      <c r="H520" s="221">
        <v>1</v>
      </c>
      <c r="I520" s="222"/>
      <c r="J520" s="223">
        <f>ROUND(I520*H520,2)</f>
        <v>0</v>
      </c>
      <c r="K520" s="219" t="s">
        <v>1</v>
      </c>
      <c r="L520" s="45"/>
      <c r="M520" s="224" t="s">
        <v>1</v>
      </c>
      <c r="N520" s="225" t="s">
        <v>38</v>
      </c>
      <c r="O520" s="92"/>
      <c r="P520" s="226">
        <f>O520*H520</f>
        <v>0</v>
      </c>
      <c r="Q520" s="226">
        <v>0</v>
      </c>
      <c r="R520" s="226">
        <f>Q520*H520</f>
        <v>0</v>
      </c>
      <c r="S520" s="226">
        <v>0</v>
      </c>
      <c r="T520" s="227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28" t="s">
        <v>157</v>
      </c>
      <c r="AT520" s="228" t="s">
        <v>153</v>
      </c>
      <c r="AU520" s="228" t="s">
        <v>81</v>
      </c>
      <c r="AY520" s="18" t="s">
        <v>152</v>
      </c>
      <c r="BE520" s="229">
        <f>IF(N520="základní",J520,0)</f>
        <v>0</v>
      </c>
      <c r="BF520" s="229">
        <f>IF(N520="snížená",J520,0)</f>
        <v>0</v>
      </c>
      <c r="BG520" s="229">
        <f>IF(N520="zákl. přenesená",J520,0)</f>
        <v>0</v>
      </c>
      <c r="BH520" s="229">
        <f>IF(N520="sníž. přenesená",J520,0)</f>
        <v>0</v>
      </c>
      <c r="BI520" s="229">
        <f>IF(N520="nulová",J520,0)</f>
        <v>0</v>
      </c>
      <c r="BJ520" s="18" t="s">
        <v>81</v>
      </c>
      <c r="BK520" s="229">
        <f>ROUND(I520*H520,2)</f>
        <v>0</v>
      </c>
      <c r="BL520" s="18" t="s">
        <v>157</v>
      </c>
      <c r="BM520" s="228" t="s">
        <v>1985</v>
      </c>
    </row>
    <row r="521" s="13" customFormat="1">
      <c r="A521" s="13"/>
      <c r="B521" s="230"/>
      <c r="C521" s="231"/>
      <c r="D521" s="232" t="s">
        <v>195</v>
      </c>
      <c r="E521" s="233" t="s">
        <v>1</v>
      </c>
      <c r="F521" s="234" t="s">
        <v>839</v>
      </c>
      <c r="G521" s="231"/>
      <c r="H521" s="233" t="s">
        <v>1</v>
      </c>
      <c r="I521" s="235"/>
      <c r="J521" s="231"/>
      <c r="K521" s="231"/>
      <c r="L521" s="236"/>
      <c r="M521" s="237"/>
      <c r="N521" s="238"/>
      <c r="O521" s="238"/>
      <c r="P521" s="238"/>
      <c r="Q521" s="238"/>
      <c r="R521" s="238"/>
      <c r="S521" s="238"/>
      <c r="T521" s="239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0" t="s">
        <v>195</v>
      </c>
      <c r="AU521" s="240" t="s">
        <v>81</v>
      </c>
      <c r="AV521" s="13" t="s">
        <v>81</v>
      </c>
      <c r="AW521" s="13" t="s">
        <v>30</v>
      </c>
      <c r="AX521" s="13" t="s">
        <v>73</v>
      </c>
      <c r="AY521" s="240" t="s">
        <v>152</v>
      </c>
    </row>
    <row r="522" s="14" customFormat="1">
      <c r="A522" s="14"/>
      <c r="B522" s="241"/>
      <c r="C522" s="242"/>
      <c r="D522" s="232" t="s">
        <v>195</v>
      </c>
      <c r="E522" s="243" t="s">
        <v>1</v>
      </c>
      <c r="F522" s="244" t="s">
        <v>81</v>
      </c>
      <c r="G522" s="242"/>
      <c r="H522" s="245">
        <v>1</v>
      </c>
      <c r="I522" s="246"/>
      <c r="J522" s="242"/>
      <c r="K522" s="242"/>
      <c r="L522" s="247"/>
      <c r="M522" s="248"/>
      <c r="N522" s="249"/>
      <c r="O522" s="249"/>
      <c r="P522" s="249"/>
      <c r="Q522" s="249"/>
      <c r="R522" s="249"/>
      <c r="S522" s="249"/>
      <c r="T522" s="250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1" t="s">
        <v>195</v>
      </c>
      <c r="AU522" s="251" t="s">
        <v>81</v>
      </c>
      <c r="AV522" s="14" t="s">
        <v>83</v>
      </c>
      <c r="AW522" s="14" t="s">
        <v>30</v>
      </c>
      <c r="AX522" s="14" t="s">
        <v>81</v>
      </c>
      <c r="AY522" s="251" t="s">
        <v>152</v>
      </c>
    </row>
    <row r="523" s="2" customFormat="1" ht="62.7" customHeight="1">
      <c r="A523" s="39"/>
      <c r="B523" s="40"/>
      <c r="C523" s="217" t="s">
        <v>444</v>
      </c>
      <c r="D523" s="217" t="s">
        <v>153</v>
      </c>
      <c r="E523" s="218" t="s">
        <v>841</v>
      </c>
      <c r="F523" s="219" t="s">
        <v>842</v>
      </c>
      <c r="G523" s="220" t="s">
        <v>833</v>
      </c>
      <c r="H523" s="221">
        <v>1</v>
      </c>
      <c r="I523" s="222"/>
      <c r="J523" s="223">
        <f>ROUND(I523*H523,2)</f>
        <v>0</v>
      </c>
      <c r="K523" s="219" t="s">
        <v>1</v>
      </c>
      <c r="L523" s="45"/>
      <c r="M523" s="224" t="s">
        <v>1</v>
      </c>
      <c r="N523" s="225" t="s">
        <v>38</v>
      </c>
      <c r="O523" s="92"/>
      <c r="P523" s="226">
        <f>O523*H523</f>
        <v>0</v>
      </c>
      <c r="Q523" s="226">
        <v>0</v>
      </c>
      <c r="R523" s="226">
        <f>Q523*H523</f>
        <v>0</v>
      </c>
      <c r="S523" s="226">
        <v>0</v>
      </c>
      <c r="T523" s="227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28" t="s">
        <v>157</v>
      </c>
      <c r="AT523" s="228" t="s">
        <v>153</v>
      </c>
      <c r="AU523" s="228" t="s">
        <v>81</v>
      </c>
      <c r="AY523" s="18" t="s">
        <v>152</v>
      </c>
      <c r="BE523" s="229">
        <f>IF(N523="základní",J523,0)</f>
        <v>0</v>
      </c>
      <c r="BF523" s="229">
        <f>IF(N523="snížená",J523,0)</f>
        <v>0</v>
      </c>
      <c r="BG523" s="229">
        <f>IF(N523="zákl. přenesená",J523,0)</f>
        <v>0</v>
      </c>
      <c r="BH523" s="229">
        <f>IF(N523="sníž. přenesená",J523,0)</f>
        <v>0</v>
      </c>
      <c r="BI523" s="229">
        <f>IF(N523="nulová",J523,0)</f>
        <v>0</v>
      </c>
      <c r="BJ523" s="18" t="s">
        <v>81</v>
      </c>
      <c r="BK523" s="229">
        <f>ROUND(I523*H523,2)</f>
        <v>0</v>
      </c>
      <c r="BL523" s="18" t="s">
        <v>157</v>
      </c>
      <c r="BM523" s="228" t="s">
        <v>1986</v>
      </c>
    </row>
    <row r="524" s="2" customFormat="1" ht="76.35" customHeight="1">
      <c r="A524" s="39"/>
      <c r="B524" s="40"/>
      <c r="C524" s="217" t="s">
        <v>1987</v>
      </c>
      <c r="D524" s="217" t="s">
        <v>153</v>
      </c>
      <c r="E524" s="218" t="s">
        <v>845</v>
      </c>
      <c r="F524" s="219" t="s">
        <v>846</v>
      </c>
      <c r="G524" s="220" t="s">
        <v>833</v>
      </c>
      <c r="H524" s="221">
        <v>1</v>
      </c>
      <c r="I524" s="222"/>
      <c r="J524" s="223">
        <f>ROUND(I524*H524,2)</f>
        <v>0</v>
      </c>
      <c r="K524" s="219" t="s">
        <v>1</v>
      </c>
      <c r="L524" s="45"/>
      <c r="M524" s="224" t="s">
        <v>1</v>
      </c>
      <c r="N524" s="225" t="s">
        <v>38</v>
      </c>
      <c r="O524" s="92"/>
      <c r="P524" s="226">
        <f>O524*H524</f>
        <v>0</v>
      </c>
      <c r="Q524" s="226">
        <v>0</v>
      </c>
      <c r="R524" s="226">
        <f>Q524*H524</f>
        <v>0</v>
      </c>
      <c r="S524" s="226">
        <v>0</v>
      </c>
      <c r="T524" s="227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28" t="s">
        <v>157</v>
      </c>
      <c r="AT524" s="228" t="s">
        <v>153</v>
      </c>
      <c r="AU524" s="228" t="s">
        <v>81</v>
      </c>
      <c r="AY524" s="18" t="s">
        <v>152</v>
      </c>
      <c r="BE524" s="229">
        <f>IF(N524="základní",J524,0)</f>
        <v>0</v>
      </c>
      <c r="BF524" s="229">
        <f>IF(N524="snížená",J524,0)</f>
        <v>0</v>
      </c>
      <c r="BG524" s="229">
        <f>IF(N524="zákl. přenesená",J524,0)</f>
        <v>0</v>
      </c>
      <c r="BH524" s="229">
        <f>IF(N524="sníž. přenesená",J524,0)</f>
        <v>0</v>
      </c>
      <c r="BI524" s="229">
        <f>IF(N524="nulová",J524,0)</f>
        <v>0</v>
      </c>
      <c r="BJ524" s="18" t="s">
        <v>81</v>
      </c>
      <c r="BK524" s="229">
        <f>ROUND(I524*H524,2)</f>
        <v>0</v>
      </c>
      <c r="BL524" s="18" t="s">
        <v>157</v>
      </c>
      <c r="BM524" s="228" t="s">
        <v>610</v>
      </c>
    </row>
    <row r="525" s="2" customFormat="1" ht="14.4" customHeight="1">
      <c r="A525" s="39"/>
      <c r="B525" s="40"/>
      <c r="C525" s="217" t="s">
        <v>448</v>
      </c>
      <c r="D525" s="217" t="s">
        <v>153</v>
      </c>
      <c r="E525" s="218" t="s">
        <v>849</v>
      </c>
      <c r="F525" s="219" t="s">
        <v>850</v>
      </c>
      <c r="G525" s="220" t="s">
        <v>833</v>
      </c>
      <c r="H525" s="221">
        <v>1</v>
      </c>
      <c r="I525" s="222"/>
      <c r="J525" s="223">
        <f>ROUND(I525*H525,2)</f>
        <v>0</v>
      </c>
      <c r="K525" s="219" t="s">
        <v>160</v>
      </c>
      <c r="L525" s="45"/>
      <c r="M525" s="224" t="s">
        <v>1</v>
      </c>
      <c r="N525" s="225" t="s">
        <v>38</v>
      </c>
      <c r="O525" s="92"/>
      <c r="P525" s="226">
        <f>O525*H525</f>
        <v>0</v>
      </c>
      <c r="Q525" s="226">
        <v>0</v>
      </c>
      <c r="R525" s="226">
        <f>Q525*H525</f>
        <v>0</v>
      </c>
      <c r="S525" s="226">
        <v>0</v>
      </c>
      <c r="T525" s="227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8" t="s">
        <v>157</v>
      </c>
      <c r="AT525" s="228" t="s">
        <v>153</v>
      </c>
      <c r="AU525" s="228" t="s">
        <v>81</v>
      </c>
      <c r="AY525" s="18" t="s">
        <v>152</v>
      </c>
      <c r="BE525" s="229">
        <f>IF(N525="základní",J525,0)</f>
        <v>0</v>
      </c>
      <c r="BF525" s="229">
        <f>IF(N525="snížená",J525,0)</f>
        <v>0</v>
      </c>
      <c r="BG525" s="229">
        <f>IF(N525="zákl. přenesená",J525,0)</f>
        <v>0</v>
      </c>
      <c r="BH525" s="229">
        <f>IF(N525="sníž. přenesená",J525,0)</f>
        <v>0</v>
      </c>
      <c r="BI525" s="229">
        <f>IF(N525="nulová",J525,0)</f>
        <v>0</v>
      </c>
      <c r="BJ525" s="18" t="s">
        <v>81</v>
      </c>
      <c r="BK525" s="229">
        <f>ROUND(I525*H525,2)</f>
        <v>0</v>
      </c>
      <c r="BL525" s="18" t="s">
        <v>157</v>
      </c>
      <c r="BM525" s="228" t="s">
        <v>616</v>
      </c>
    </row>
    <row r="526" s="2" customFormat="1" ht="14.4" customHeight="1">
      <c r="A526" s="39"/>
      <c r="B526" s="40"/>
      <c r="C526" s="217" t="s">
        <v>1988</v>
      </c>
      <c r="D526" s="217" t="s">
        <v>153</v>
      </c>
      <c r="E526" s="218" t="s">
        <v>853</v>
      </c>
      <c r="F526" s="219" t="s">
        <v>854</v>
      </c>
      <c r="G526" s="220" t="s">
        <v>833</v>
      </c>
      <c r="H526" s="221">
        <v>1</v>
      </c>
      <c r="I526" s="222"/>
      <c r="J526" s="223">
        <f>ROUND(I526*H526,2)</f>
        <v>0</v>
      </c>
      <c r="K526" s="219" t="s">
        <v>1</v>
      </c>
      <c r="L526" s="45"/>
      <c r="M526" s="224" t="s">
        <v>1</v>
      </c>
      <c r="N526" s="225" t="s">
        <v>38</v>
      </c>
      <c r="O526" s="92"/>
      <c r="P526" s="226">
        <f>O526*H526</f>
        <v>0</v>
      </c>
      <c r="Q526" s="226">
        <v>0</v>
      </c>
      <c r="R526" s="226">
        <f>Q526*H526</f>
        <v>0</v>
      </c>
      <c r="S526" s="226">
        <v>0</v>
      </c>
      <c r="T526" s="227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28" t="s">
        <v>157</v>
      </c>
      <c r="AT526" s="228" t="s">
        <v>153</v>
      </c>
      <c r="AU526" s="228" t="s">
        <v>81</v>
      </c>
      <c r="AY526" s="18" t="s">
        <v>152</v>
      </c>
      <c r="BE526" s="229">
        <f>IF(N526="základní",J526,0)</f>
        <v>0</v>
      </c>
      <c r="BF526" s="229">
        <f>IF(N526="snížená",J526,0)</f>
        <v>0</v>
      </c>
      <c r="BG526" s="229">
        <f>IF(N526="zákl. přenesená",J526,0)</f>
        <v>0</v>
      </c>
      <c r="BH526" s="229">
        <f>IF(N526="sníž. přenesená",J526,0)</f>
        <v>0</v>
      </c>
      <c r="BI526" s="229">
        <f>IF(N526="nulová",J526,0)</f>
        <v>0</v>
      </c>
      <c r="BJ526" s="18" t="s">
        <v>81</v>
      </c>
      <c r="BK526" s="229">
        <f>ROUND(I526*H526,2)</f>
        <v>0</v>
      </c>
      <c r="BL526" s="18" t="s">
        <v>157</v>
      </c>
      <c r="BM526" s="228" t="s">
        <v>1113</v>
      </c>
    </row>
    <row r="527" s="2" customFormat="1" ht="14.4" customHeight="1">
      <c r="A527" s="39"/>
      <c r="B527" s="40"/>
      <c r="C527" s="217" t="s">
        <v>452</v>
      </c>
      <c r="D527" s="217" t="s">
        <v>153</v>
      </c>
      <c r="E527" s="218" t="s">
        <v>1989</v>
      </c>
      <c r="F527" s="219" t="s">
        <v>1990</v>
      </c>
      <c r="G527" s="220" t="s">
        <v>833</v>
      </c>
      <c r="H527" s="221">
        <v>1</v>
      </c>
      <c r="I527" s="222"/>
      <c r="J527" s="223">
        <f>ROUND(I527*H527,2)</f>
        <v>0</v>
      </c>
      <c r="K527" s="219" t="s">
        <v>1</v>
      </c>
      <c r="L527" s="45"/>
      <c r="M527" s="266" t="s">
        <v>1</v>
      </c>
      <c r="N527" s="267" t="s">
        <v>38</v>
      </c>
      <c r="O527" s="268"/>
      <c r="P527" s="269">
        <f>O527*H527</f>
        <v>0</v>
      </c>
      <c r="Q527" s="269">
        <v>0</v>
      </c>
      <c r="R527" s="269">
        <f>Q527*H527</f>
        <v>0</v>
      </c>
      <c r="S527" s="269">
        <v>0</v>
      </c>
      <c r="T527" s="270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28" t="s">
        <v>157</v>
      </c>
      <c r="AT527" s="228" t="s">
        <v>153</v>
      </c>
      <c r="AU527" s="228" t="s">
        <v>81</v>
      </c>
      <c r="AY527" s="18" t="s">
        <v>152</v>
      </c>
      <c r="BE527" s="229">
        <f>IF(N527="základní",J527,0)</f>
        <v>0</v>
      </c>
      <c r="BF527" s="229">
        <f>IF(N527="snížená",J527,0)</f>
        <v>0</v>
      </c>
      <c r="BG527" s="229">
        <f>IF(N527="zákl. přenesená",J527,0)</f>
        <v>0</v>
      </c>
      <c r="BH527" s="229">
        <f>IF(N527="sníž. přenesená",J527,0)</f>
        <v>0</v>
      </c>
      <c r="BI527" s="229">
        <f>IF(N527="nulová",J527,0)</f>
        <v>0</v>
      </c>
      <c r="BJ527" s="18" t="s">
        <v>81</v>
      </c>
      <c r="BK527" s="229">
        <f>ROUND(I527*H527,2)</f>
        <v>0</v>
      </c>
      <c r="BL527" s="18" t="s">
        <v>157</v>
      </c>
      <c r="BM527" s="228" t="s">
        <v>1991</v>
      </c>
    </row>
    <row r="528" s="2" customFormat="1" ht="6.96" customHeight="1">
      <c r="A528" s="39"/>
      <c r="B528" s="67"/>
      <c r="C528" s="68"/>
      <c r="D528" s="68"/>
      <c r="E528" s="68"/>
      <c r="F528" s="68"/>
      <c r="G528" s="68"/>
      <c r="H528" s="68"/>
      <c r="I528" s="68"/>
      <c r="J528" s="68"/>
      <c r="K528" s="68"/>
      <c r="L528" s="45"/>
      <c r="M528" s="39"/>
      <c r="O528" s="39"/>
      <c r="P528" s="39"/>
      <c r="Q528" s="39"/>
      <c r="R528" s="39"/>
      <c r="S528" s="39"/>
      <c r="T528" s="39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</row>
  </sheetData>
  <sheetProtection sheet="1" autoFilter="0" formatColumns="0" formatRows="0" objects="1" scenarios="1" spinCount="100000" saltValue="JYEvn4oYquchUNrs5j6BYcia/NclDJ08kB8+M9M30YESxOTM1gg611I7uawkBG2A1d7OXtJ77iM5BPnHlPBgcw==" hashValue="YM8FwBN+WP2/0wCbdjkBaIWzr/zAoC8HyOxiiKbpfX1unwXaLMYvBZCKcT8w/X/RM15Ygamfbqta+lRmLrF8VA==" algorithmName="SHA-512" password="CC35"/>
  <autoFilter ref="C130:K527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Stavební úpravy SPŠ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1992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27. 1. 2020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ROUND(J135,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ROUND((SUM(BE135:BE626)),  2)</f>
        <v>0</v>
      </c>
      <c r="G33" s="39"/>
      <c r="H33" s="39"/>
      <c r="I33" s="156">
        <v>0.20999999999999999</v>
      </c>
      <c r="J33" s="155">
        <f>ROUND(((SUM(BE135:BE626))*I33),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ROUND((SUM(BF135:BF626)),  2)</f>
        <v>0</v>
      </c>
      <c r="G34" s="39"/>
      <c r="H34" s="39"/>
      <c r="I34" s="156">
        <v>0.14999999999999999</v>
      </c>
      <c r="J34" s="155">
        <f>ROUND(((SUM(BF135:BF626))*I34),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ROUND((SUM(BG135:BG626)),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ROUND((SUM(BH135:BH626)),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ROUND((SUM(BI135:BI626)),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Stavební úpravy SPŠ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05 - Objekt E - stavební řešení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27. 1. 2020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J135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1993</v>
      </c>
      <c r="E97" s="183"/>
      <c r="F97" s="183"/>
      <c r="G97" s="183"/>
      <c r="H97" s="183"/>
      <c r="I97" s="183"/>
      <c r="J97" s="184">
        <f>J136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1197</v>
      </c>
      <c r="E98" s="183"/>
      <c r="F98" s="183"/>
      <c r="G98" s="183"/>
      <c r="H98" s="183"/>
      <c r="I98" s="183"/>
      <c r="J98" s="184">
        <f>J137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1198</v>
      </c>
      <c r="E99" s="183"/>
      <c r="F99" s="183"/>
      <c r="G99" s="183"/>
      <c r="H99" s="183"/>
      <c r="I99" s="183"/>
      <c r="J99" s="184">
        <f>J157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1994</v>
      </c>
      <c r="E100" s="183"/>
      <c r="F100" s="183"/>
      <c r="G100" s="183"/>
      <c r="H100" s="183"/>
      <c r="I100" s="183"/>
      <c r="J100" s="184">
        <f>J171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1200</v>
      </c>
      <c r="E101" s="183"/>
      <c r="F101" s="183"/>
      <c r="G101" s="183"/>
      <c r="H101" s="183"/>
      <c r="I101" s="183"/>
      <c r="J101" s="184">
        <f>J182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0"/>
      <c r="C102" s="181"/>
      <c r="D102" s="182" t="s">
        <v>1201</v>
      </c>
      <c r="E102" s="183"/>
      <c r="F102" s="183"/>
      <c r="G102" s="183"/>
      <c r="H102" s="183"/>
      <c r="I102" s="183"/>
      <c r="J102" s="184">
        <f>J354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0"/>
      <c r="C103" s="181"/>
      <c r="D103" s="182" t="s">
        <v>1202</v>
      </c>
      <c r="E103" s="183"/>
      <c r="F103" s="183"/>
      <c r="G103" s="183"/>
      <c r="H103" s="183"/>
      <c r="I103" s="183"/>
      <c r="J103" s="184">
        <f>J376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0"/>
      <c r="C104" s="181"/>
      <c r="D104" s="182" t="s">
        <v>1995</v>
      </c>
      <c r="E104" s="183"/>
      <c r="F104" s="183"/>
      <c r="G104" s="183"/>
      <c r="H104" s="183"/>
      <c r="I104" s="183"/>
      <c r="J104" s="184">
        <f>J413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0"/>
      <c r="C105" s="181"/>
      <c r="D105" s="182" t="s">
        <v>1204</v>
      </c>
      <c r="E105" s="183"/>
      <c r="F105" s="183"/>
      <c r="G105" s="183"/>
      <c r="H105" s="183"/>
      <c r="I105" s="183"/>
      <c r="J105" s="184">
        <f>J466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0"/>
      <c r="C106" s="181"/>
      <c r="D106" s="182" t="s">
        <v>1205</v>
      </c>
      <c r="E106" s="183"/>
      <c r="F106" s="183"/>
      <c r="G106" s="183"/>
      <c r="H106" s="183"/>
      <c r="I106" s="183"/>
      <c r="J106" s="184">
        <f>J504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0"/>
      <c r="C107" s="181"/>
      <c r="D107" s="182" t="s">
        <v>1206</v>
      </c>
      <c r="E107" s="183"/>
      <c r="F107" s="183"/>
      <c r="G107" s="183"/>
      <c r="H107" s="183"/>
      <c r="I107" s="183"/>
      <c r="J107" s="184">
        <f>J510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0"/>
      <c r="C108" s="181"/>
      <c r="D108" s="182" t="s">
        <v>1207</v>
      </c>
      <c r="E108" s="183"/>
      <c r="F108" s="183"/>
      <c r="G108" s="183"/>
      <c r="H108" s="183"/>
      <c r="I108" s="183"/>
      <c r="J108" s="184">
        <f>J519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0"/>
      <c r="C109" s="181"/>
      <c r="D109" s="182" t="s">
        <v>1208</v>
      </c>
      <c r="E109" s="183"/>
      <c r="F109" s="183"/>
      <c r="G109" s="183"/>
      <c r="H109" s="183"/>
      <c r="I109" s="183"/>
      <c r="J109" s="184">
        <f>J556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80"/>
      <c r="C110" s="181"/>
      <c r="D110" s="182" t="s">
        <v>1996</v>
      </c>
      <c r="E110" s="183"/>
      <c r="F110" s="183"/>
      <c r="G110" s="183"/>
      <c r="H110" s="183"/>
      <c r="I110" s="183"/>
      <c r="J110" s="184">
        <f>J563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80"/>
      <c r="C111" s="181"/>
      <c r="D111" s="182" t="s">
        <v>1210</v>
      </c>
      <c r="E111" s="183"/>
      <c r="F111" s="183"/>
      <c r="G111" s="183"/>
      <c r="H111" s="183"/>
      <c r="I111" s="183"/>
      <c r="J111" s="184">
        <f>J604</f>
        <v>0</v>
      </c>
      <c r="K111" s="181"/>
      <c r="L111" s="185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80"/>
      <c r="C112" s="181"/>
      <c r="D112" s="182" t="s">
        <v>1211</v>
      </c>
      <c r="E112" s="183"/>
      <c r="F112" s="183"/>
      <c r="G112" s="183"/>
      <c r="H112" s="183"/>
      <c r="I112" s="183"/>
      <c r="J112" s="184">
        <f>J608</f>
        <v>0</v>
      </c>
      <c r="K112" s="181"/>
      <c r="L112" s="185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86"/>
      <c r="C113" s="187"/>
      <c r="D113" s="188" t="s">
        <v>134</v>
      </c>
      <c r="E113" s="189"/>
      <c r="F113" s="189"/>
      <c r="G113" s="189"/>
      <c r="H113" s="189"/>
      <c r="I113" s="189"/>
      <c r="J113" s="190">
        <f>J612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0"/>
      <c r="C114" s="181"/>
      <c r="D114" s="182" t="s">
        <v>1212</v>
      </c>
      <c r="E114" s="183"/>
      <c r="F114" s="183"/>
      <c r="G114" s="183"/>
      <c r="H114" s="183"/>
      <c r="I114" s="183"/>
      <c r="J114" s="184">
        <f>J614</f>
        <v>0</v>
      </c>
      <c r="K114" s="181"/>
      <c r="L114" s="185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4.96" customHeight="1">
      <c r="A115" s="9"/>
      <c r="B115" s="180"/>
      <c r="C115" s="181"/>
      <c r="D115" s="182" t="s">
        <v>1213</v>
      </c>
      <c r="E115" s="183"/>
      <c r="F115" s="183"/>
      <c r="G115" s="183"/>
      <c r="H115" s="183"/>
      <c r="I115" s="183"/>
      <c r="J115" s="184">
        <f>J618</f>
        <v>0</v>
      </c>
      <c r="K115" s="181"/>
      <c r="L115" s="185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2" customFormat="1" ht="21.84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137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16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175" t="str">
        <f>E7</f>
        <v>Stavební úpravy SPŠ</v>
      </c>
      <c r="F125" s="33"/>
      <c r="G125" s="33"/>
      <c r="H125" s="33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112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E9</f>
        <v>SO 05 - Objekt E - stavební řešení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</v>
      </c>
      <c r="D129" s="41"/>
      <c r="E129" s="41"/>
      <c r="F129" s="28" t="str">
        <f>F12</f>
        <v xml:space="preserve"> </v>
      </c>
      <c r="G129" s="41"/>
      <c r="H129" s="41"/>
      <c r="I129" s="33" t="s">
        <v>22</v>
      </c>
      <c r="J129" s="80" t="str">
        <f>IF(J12="","",J12)</f>
        <v>27. 1. 2020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24</v>
      </c>
      <c r="D131" s="41"/>
      <c r="E131" s="41"/>
      <c r="F131" s="28" t="str">
        <f>E15</f>
        <v xml:space="preserve"> </v>
      </c>
      <c r="G131" s="41"/>
      <c r="H131" s="41"/>
      <c r="I131" s="33" t="s">
        <v>29</v>
      </c>
      <c r="J131" s="37" t="str">
        <f>E21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27</v>
      </c>
      <c r="D132" s="41"/>
      <c r="E132" s="41"/>
      <c r="F132" s="28" t="str">
        <f>IF(E18="","",E18)</f>
        <v>Vyplň údaj</v>
      </c>
      <c r="G132" s="41"/>
      <c r="H132" s="41"/>
      <c r="I132" s="33" t="s">
        <v>31</v>
      </c>
      <c r="J132" s="37" t="str">
        <f>E24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192"/>
      <c r="B134" s="193"/>
      <c r="C134" s="194" t="s">
        <v>138</v>
      </c>
      <c r="D134" s="195" t="s">
        <v>58</v>
      </c>
      <c r="E134" s="195" t="s">
        <v>54</v>
      </c>
      <c r="F134" s="195" t="s">
        <v>55</v>
      </c>
      <c r="G134" s="195" t="s">
        <v>139</v>
      </c>
      <c r="H134" s="195" t="s">
        <v>140</v>
      </c>
      <c r="I134" s="195" t="s">
        <v>141</v>
      </c>
      <c r="J134" s="195" t="s">
        <v>116</v>
      </c>
      <c r="K134" s="196" t="s">
        <v>142</v>
      </c>
      <c r="L134" s="197"/>
      <c r="M134" s="101" t="s">
        <v>1</v>
      </c>
      <c r="N134" s="102" t="s">
        <v>37</v>
      </c>
      <c r="O134" s="102" t="s">
        <v>143</v>
      </c>
      <c r="P134" s="102" t="s">
        <v>144</v>
      </c>
      <c r="Q134" s="102" t="s">
        <v>145</v>
      </c>
      <c r="R134" s="102" t="s">
        <v>146</v>
      </c>
      <c r="S134" s="102" t="s">
        <v>147</v>
      </c>
      <c r="T134" s="103" t="s">
        <v>148</v>
      </c>
      <c r="U134" s="192"/>
      <c r="V134" s="192"/>
      <c r="W134" s="192"/>
      <c r="X134" s="192"/>
      <c r="Y134" s="192"/>
      <c r="Z134" s="192"/>
      <c r="AA134" s="192"/>
      <c r="AB134" s="192"/>
      <c r="AC134" s="192"/>
      <c r="AD134" s="192"/>
      <c r="AE134" s="192"/>
    </row>
    <row r="135" s="2" customFormat="1" ht="22.8" customHeight="1">
      <c r="A135" s="39"/>
      <c r="B135" s="40"/>
      <c r="C135" s="108" t="s">
        <v>149</v>
      </c>
      <c r="D135" s="41"/>
      <c r="E135" s="41"/>
      <c r="F135" s="41"/>
      <c r="G135" s="41"/>
      <c r="H135" s="41"/>
      <c r="I135" s="41"/>
      <c r="J135" s="198">
        <f>BK135</f>
        <v>0</v>
      </c>
      <c r="K135" s="41"/>
      <c r="L135" s="45"/>
      <c r="M135" s="104"/>
      <c r="N135" s="199"/>
      <c r="O135" s="105"/>
      <c r="P135" s="200">
        <f>P136+P137+P157+P171+P182+P354+P376+P413+P466+P504+P510+P519+P556+P563+P604+P608+P614+P618</f>
        <v>0</v>
      </c>
      <c r="Q135" s="105"/>
      <c r="R135" s="200">
        <f>R136+R137+R157+R171+R182+R354+R376+R413+R466+R504+R510+R519+R556+R563+R604+R608+R614+R618</f>
        <v>42.790271269999998</v>
      </c>
      <c r="S135" s="105"/>
      <c r="T135" s="201">
        <f>T136+T137+T157+T171+T182+T354+T376+T413+T466+T504+T510+T519+T556+T563+T604+T608+T614+T618</f>
        <v>13.935969999999999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72</v>
      </c>
      <c r="AU135" s="18" t="s">
        <v>118</v>
      </c>
      <c r="BK135" s="202">
        <f>BK136+BK137+BK157+BK171+BK182+BK354+BK376+BK413+BK466+BK504+BK510+BK519+BK556+BK563+BK604+BK608+BK614+BK618</f>
        <v>0</v>
      </c>
    </row>
    <row r="136" s="12" customFormat="1" ht="25.92" customHeight="1">
      <c r="A136" s="12"/>
      <c r="B136" s="203"/>
      <c r="C136" s="204"/>
      <c r="D136" s="205" t="s">
        <v>72</v>
      </c>
      <c r="E136" s="206" t="s">
        <v>1997</v>
      </c>
      <c r="F136" s="206" t="s">
        <v>1</v>
      </c>
      <c r="G136" s="204"/>
      <c r="H136" s="204"/>
      <c r="I136" s="207"/>
      <c r="J136" s="208">
        <f>BK136</f>
        <v>0</v>
      </c>
      <c r="K136" s="204"/>
      <c r="L136" s="209"/>
      <c r="M136" s="210"/>
      <c r="N136" s="211"/>
      <c r="O136" s="211"/>
      <c r="P136" s="212">
        <v>0</v>
      </c>
      <c r="Q136" s="211"/>
      <c r="R136" s="212">
        <v>0</v>
      </c>
      <c r="S136" s="211"/>
      <c r="T136" s="213"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81</v>
      </c>
      <c r="AT136" s="215" t="s">
        <v>72</v>
      </c>
      <c r="AU136" s="215" t="s">
        <v>73</v>
      </c>
      <c r="AY136" s="214" t="s">
        <v>152</v>
      </c>
      <c r="BK136" s="216">
        <v>0</v>
      </c>
    </row>
    <row r="137" s="12" customFormat="1" ht="25.92" customHeight="1">
      <c r="A137" s="12"/>
      <c r="B137" s="203"/>
      <c r="C137" s="204"/>
      <c r="D137" s="205" t="s">
        <v>72</v>
      </c>
      <c r="E137" s="206" t="s">
        <v>1214</v>
      </c>
      <c r="F137" s="206" t="s">
        <v>1215</v>
      </c>
      <c r="G137" s="204"/>
      <c r="H137" s="204"/>
      <c r="I137" s="207"/>
      <c r="J137" s="208">
        <f>BK137</f>
        <v>0</v>
      </c>
      <c r="K137" s="204"/>
      <c r="L137" s="209"/>
      <c r="M137" s="210"/>
      <c r="N137" s="211"/>
      <c r="O137" s="211"/>
      <c r="P137" s="212">
        <f>SUM(P138:P156)</f>
        <v>0</v>
      </c>
      <c r="Q137" s="211"/>
      <c r="R137" s="212">
        <f>SUM(R138:R156)</f>
        <v>0.020115000000000001</v>
      </c>
      <c r="S137" s="211"/>
      <c r="T137" s="213">
        <f>SUM(T138:T156)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81</v>
      </c>
      <c r="AT137" s="215" t="s">
        <v>72</v>
      </c>
      <c r="AU137" s="215" t="s">
        <v>73</v>
      </c>
      <c r="AY137" s="214" t="s">
        <v>152</v>
      </c>
      <c r="BK137" s="216">
        <f>SUM(BK138:BK156)</f>
        <v>0</v>
      </c>
    </row>
    <row r="138" s="2" customFormat="1" ht="14.4" customHeight="1">
      <c r="A138" s="39"/>
      <c r="B138" s="40"/>
      <c r="C138" s="217" t="s">
        <v>81</v>
      </c>
      <c r="D138" s="217" t="s">
        <v>153</v>
      </c>
      <c r="E138" s="218" t="s">
        <v>154</v>
      </c>
      <c r="F138" s="219" t="s">
        <v>155</v>
      </c>
      <c r="G138" s="220" t="s">
        <v>156</v>
      </c>
      <c r="H138" s="221">
        <v>1.0680000000000001</v>
      </c>
      <c r="I138" s="222"/>
      <c r="J138" s="223">
        <f>ROUND(I138*H138,2)</f>
        <v>0</v>
      </c>
      <c r="K138" s="219" t="s">
        <v>1</v>
      </c>
      <c r="L138" s="45"/>
      <c r="M138" s="224" t="s">
        <v>1</v>
      </c>
      <c r="N138" s="225" t="s">
        <v>38</v>
      </c>
      <c r="O138" s="92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8" t="s">
        <v>157</v>
      </c>
      <c r="AT138" s="228" t="s">
        <v>153</v>
      </c>
      <c r="AU138" s="228" t="s">
        <v>81</v>
      </c>
      <c r="AY138" s="18" t="s">
        <v>152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8" t="s">
        <v>81</v>
      </c>
      <c r="BK138" s="229">
        <f>ROUND(I138*H138,2)</f>
        <v>0</v>
      </c>
      <c r="BL138" s="18" t="s">
        <v>157</v>
      </c>
      <c r="BM138" s="228" t="s">
        <v>83</v>
      </c>
    </row>
    <row r="139" s="14" customFormat="1">
      <c r="A139" s="14"/>
      <c r="B139" s="241"/>
      <c r="C139" s="242"/>
      <c r="D139" s="232" t="s">
        <v>195</v>
      </c>
      <c r="E139" s="243" t="s">
        <v>1</v>
      </c>
      <c r="F139" s="244" t="s">
        <v>1998</v>
      </c>
      <c r="G139" s="242"/>
      <c r="H139" s="245">
        <v>1.0680000000000001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1" t="s">
        <v>195</v>
      </c>
      <c r="AU139" s="251" t="s">
        <v>81</v>
      </c>
      <c r="AV139" s="14" t="s">
        <v>83</v>
      </c>
      <c r="AW139" s="14" t="s">
        <v>30</v>
      </c>
      <c r="AX139" s="14" t="s">
        <v>73</v>
      </c>
      <c r="AY139" s="251" t="s">
        <v>152</v>
      </c>
    </row>
    <row r="140" s="15" customFormat="1">
      <c r="A140" s="15"/>
      <c r="B140" s="252"/>
      <c r="C140" s="253"/>
      <c r="D140" s="232" t="s">
        <v>195</v>
      </c>
      <c r="E140" s="254" t="s">
        <v>1</v>
      </c>
      <c r="F140" s="255" t="s">
        <v>218</v>
      </c>
      <c r="G140" s="253"/>
      <c r="H140" s="256">
        <v>1.0680000000000001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2" t="s">
        <v>195</v>
      </c>
      <c r="AU140" s="262" t="s">
        <v>81</v>
      </c>
      <c r="AV140" s="15" t="s">
        <v>157</v>
      </c>
      <c r="AW140" s="15" t="s">
        <v>30</v>
      </c>
      <c r="AX140" s="15" t="s">
        <v>81</v>
      </c>
      <c r="AY140" s="262" t="s">
        <v>152</v>
      </c>
    </row>
    <row r="141" s="2" customFormat="1" ht="14.4" customHeight="1">
      <c r="A141" s="39"/>
      <c r="B141" s="40"/>
      <c r="C141" s="217" t="s">
        <v>83</v>
      </c>
      <c r="D141" s="217" t="s">
        <v>153</v>
      </c>
      <c r="E141" s="218" t="s">
        <v>158</v>
      </c>
      <c r="F141" s="219" t="s">
        <v>1217</v>
      </c>
      <c r="G141" s="220" t="s">
        <v>1218</v>
      </c>
      <c r="H141" s="221">
        <v>1.0680000000000001</v>
      </c>
      <c r="I141" s="222"/>
      <c r="J141" s="223">
        <f>ROUND(I141*H141,2)</f>
        <v>0</v>
      </c>
      <c r="K141" s="219" t="s">
        <v>160</v>
      </c>
      <c r="L141" s="45"/>
      <c r="M141" s="224" t="s">
        <v>1</v>
      </c>
      <c r="N141" s="225" t="s">
        <v>38</v>
      </c>
      <c r="O141" s="92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8" t="s">
        <v>157</v>
      </c>
      <c r="AT141" s="228" t="s">
        <v>153</v>
      </c>
      <c r="AU141" s="228" t="s">
        <v>81</v>
      </c>
      <c r="AY141" s="18" t="s">
        <v>152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8" t="s">
        <v>81</v>
      </c>
      <c r="BK141" s="229">
        <f>ROUND(I141*H141,2)</f>
        <v>0</v>
      </c>
      <c r="BL141" s="18" t="s">
        <v>157</v>
      </c>
      <c r="BM141" s="228" t="s">
        <v>157</v>
      </c>
    </row>
    <row r="142" s="2" customFormat="1" ht="24.15" customHeight="1">
      <c r="A142" s="39"/>
      <c r="B142" s="40"/>
      <c r="C142" s="217" t="s">
        <v>161</v>
      </c>
      <c r="D142" s="217" t="s">
        <v>153</v>
      </c>
      <c r="E142" s="218" t="s">
        <v>162</v>
      </c>
      <c r="F142" s="219" t="s">
        <v>1999</v>
      </c>
      <c r="G142" s="220" t="s">
        <v>1218</v>
      </c>
      <c r="H142" s="221">
        <v>1.0680000000000001</v>
      </c>
      <c r="I142" s="222"/>
      <c r="J142" s="223">
        <f>ROUND(I142*H142,2)</f>
        <v>0</v>
      </c>
      <c r="K142" s="219" t="s">
        <v>160</v>
      </c>
      <c r="L142" s="45"/>
      <c r="M142" s="224" t="s">
        <v>1</v>
      </c>
      <c r="N142" s="225" t="s">
        <v>38</v>
      </c>
      <c r="O142" s="92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8" t="s">
        <v>157</v>
      </c>
      <c r="AT142" s="228" t="s">
        <v>153</v>
      </c>
      <c r="AU142" s="228" t="s">
        <v>81</v>
      </c>
      <c r="AY142" s="18" t="s">
        <v>152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8" t="s">
        <v>81</v>
      </c>
      <c r="BK142" s="229">
        <f>ROUND(I142*H142,2)</f>
        <v>0</v>
      </c>
      <c r="BL142" s="18" t="s">
        <v>157</v>
      </c>
      <c r="BM142" s="228" t="s">
        <v>164</v>
      </c>
    </row>
    <row r="143" s="2" customFormat="1" ht="14.4" customHeight="1">
      <c r="A143" s="39"/>
      <c r="B143" s="40"/>
      <c r="C143" s="217" t="s">
        <v>157</v>
      </c>
      <c r="D143" s="217" t="s">
        <v>153</v>
      </c>
      <c r="E143" s="218" t="s">
        <v>165</v>
      </c>
      <c r="F143" s="219" t="s">
        <v>1220</v>
      </c>
      <c r="G143" s="220" t="s">
        <v>1218</v>
      </c>
      <c r="H143" s="221">
        <v>1.0680000000000001</v>
      </c>
      <c r="I143" s="222"/>
      <c r="J143" s="223">
        <f>ROUND(I143*H143,2)</f>
        <v>0</v>
      </c>
      <c r="K143" s="219" t="s">
        <v>160</v>
      </c>
      <c r="L143" s="45"/>
      <c r="M143" s="224" t="s">
        <v>1</v>
      </c>
      <c r="N143" s="225" t="s">
        <v>38</v>
      </c>
      <c r="O143" s="92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8" t="s">
        <v>157</v>
      </c>
      <c r="AT143" s="228" t="s">
        <v>153</v>
      </c>
      <c r="AU143" s="228" t="s">
        <v>81</v>
      </c>
      <c r="AY143" s="18" t="s">
        <v>152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8" t="s">
        <v>81</v>
      </c>
      <c r="BK143" s="229">
        <f>ROUND(I143*H143,2)</f>
        <v>0</v>
      </c>
      <c r="BL143" s="18" t="s">
        <v>157</v>
      </c>
      <c r="BM143" s="228" t="s">
        <v>167</v>
      </c>
    </row>
    <row r="144" s="2" customFormat="1" ht="24.15" customHeight="1">
      <c r="A144" s="39"/>
      <c r="B144" s="40"/>
      <c r="C144" s="217" t="s">
        <v>168</v>
      </c>
      <c r="D144" s="217" t="s">
        <v>153</v>
      </c>
      <c r="E144" s="218" t="s">
        <v>169</v>
      </c>
      <c r="F144" s="219" t="s">
        <v>1221</v>
      </c>
      <c r="G144" s="220" t="s">
        <v>826</v>
      </c>
      <c r="H144" s="221">
        <v>1.9219999999999999</v>
      </c>
      <c r="I144" s="222"/>
      <c r="J144" s="223">
        <f>ROUND(I144*H144,2)</f>
        <v>0</v>
      </c>
      <c r="K144" s="219" t="s">
        <v>160</v>
      </c>
      <c r="L144" s="45"/>
      <c r="M144" s="224" t="s">
        <v>1</v>
      </c>
      <c r="N144" s="225" t="s">
        <v>38</v>
      </c>
      <c r="O144" s="92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8" t="s">
        <v>157</v>
      </c>
      <c r="AT144" s="228" t="s">
        <v>153</v>
      </c>
      <c r="AU144" s="228" t="s">
        <v>81</v>
      </c>
      <c r="AY144" s="18" t="s">
        <v>152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8" t="s">
        <v>81</v>
      </c>
      <c r="BK144" s="229">
        <f>ROUND(I144*H144,2)</f>
        <v>0</v>
      </c>
      <c r="BL144" s="18" t="s">
        <v>157</v>
      </c>
      <c r="BM144" s="228" t="s">
        <v>172</v>
      </c>
    </row>
    <row r="145" s="14" customFormat="1">
      <c r="A145" s="14"/>
      <c r="B145" s="241"/>
      <c r="C145" s="242"/>
      <c r="D145" s="232" t="s">
        <v>195</v>
      </c>
      <c r="E145" s="243" t="s">
        <v>1</v>
      </c>
      <c r="F145" s="244" t="s">
        <v>2000</v>
      </c>
      <c r="G145" s="242"/>
      <c r="H145" s="245">
        <v>1.9219999999999999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1" t="s">
        <v>195</v>
      </c>
      <c r="AU145" s="251" t="s">
        <v>81</v>
      </c>
      <c r="AV145" s="14" t="s">
        <v>83</v>
      </c>
      <c r="AW145" s="14" t="s">
        <v>30</v>
      </c>
      <c r="AX145" s="14" t="s">
        <v>73</v>
      </c>
      <c r="AY145" s="251" t="s">
        <v>152</v>
      </c>
    </row>
    <row r="146" s="15" customFormat="1">
      <c r="A146" s="15"/>
      <c r="B146" s="252"/>
      <c r="C146" s="253"/>
      <c r="D146" s="232" t="s">
        <v>195</v>
      </c>
      <c r="E146" s="254" t="s">
        <v>1</v>
      </c>
      <c r="F146" s="255" t="s">
        <v>218</v>
      </c>
      <c r="G146" s="253"/>
      <c r="H146" s="256">
        <v>1.9219999999999999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2" t="s">
        <v>195</v>
      </c>
      <c r="AU146" s="262" t="s">
        <v>81</v>
      </c>
      <c r="AV146" s="15" t="s">
        <v>157</v>
      </c>
      <c r="AW146" s="15" t="s">
        <v>30</v>
      </c>
      <c r="AX146" s="15" t="s">
        <v>81</v>
      </c>
      <c r="AY146" s="262" t="s">
        <v>152</v>
      </c>
    </row>
    <row r="147" s="2" customFormat="1" ht="24.15" customHeight="1">
      <c r="A147" s="39"/>
      <c r="B147" s="40"/>
      <c r="C147" s="217" t="s">
        <v>164</v>
      </c>
      <c r="D147" s="217" t="s">
        <v>153</v>
      </c>
      <c r="E147" s="218" t="s">
        <v>173</v>
      </c>
      <c r="F147" s="219" t="s">
        <v>174</v>
      </c>
      <c r="G147" s="220" t="s">
        <v>175</v>
      </c>
      <c r="H147" s="221">
        <v>18.300000000000001</v>
      </c>
      <c r="I147" s="222"/>
      <c r="J147" s="223">
        <f>ROUND(I147*H147,2)</f>
        <v>0</v>
      </c>
      <c r="K147" s="219" t="s">
        <v>160</v>
      </c>
      <c r="L147" s="45"/>
      <c r="M147" s="224" t="s">
        <v>1</v>
      </c>
      <c r="N147" s="225" t="s">
        <v>38</v>
      </c>
      <c r="O147" s="92"/>
      <c r="P147" s="226">
        <f>O147*H147</f>
        <v>0</v>
      </c>
      <c r="Q147" s="226">
        <v>0.00079000000000000001</v>
      </c>
      <c r="R147" s="226">
        <f>Q147*H147</f>
        <v>0.014457000000000001</v>
      </c>
      <c r="S147" s="226">
        <v>0</v>
      </c>
      <c r="T147" s="22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8" t="s">
        <v>176</v>
      </c>
      <c r="AT147" s="228" t="s">
        <v>153</v>
      </c>
      <c r="AU147" s="228" t="s">
        <v>81</v>
      </c>
      <c r="AY147" s="18" t="s">
        <v>152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8" t="s">
        <v>81</v>
      </c>
      <c r="BK147" s="229">
        <f>ROUND(I147*H147,2)</f>
        <v>0</v>
      </c>
      <c r="BL147" s="18" t="s">
        <v>176</v>
      </c>
      <c r="BM147" s="228" t="s">
        <v>2001</v>
      </c>
    </row>
    <row r="148" s="2" customFormat="1" ht="24.15" customHeight="1">
      <c r="A148" s="39"/>
      <c r="B148" s="40"/>
      <c r="C148" s="217" t="s">
        <v>178</v>
      </c>
      <c r="D148" s="217" t="s">
        <v>153</v>
      </c>
      <c r="E148" s="218" t="s">
        <v>179</v>
      </c>
      <c r="F148" s="219" t="s">
        <v>180</v>
      </c>
      <c r="G148" s="220" t="s">
        <v>181</v>
      </c>
      <c r="H148" s="221">
        <v>18.300000000000001</v>
      </c>
      <c r="I148" s="222"/>
      <c r="J148" s="223">
        <f>ROUND(I148*H148,2)</f>
        <v>0</v>
      </c>
      <c r="K148" s="219" t="s">
        <v>160</v>
      </c>
      <c r="L148" s="45"/>
      <c r="M148" s="224" t="s">
        <v>1</v>
      </c>
      <c r="N148" s="225" t="s">
        <v>38</v>
      </c>
      <c r="O148" s="92"/>
      <c r="P148" s="226">
        <f>O148*H148</f>
        <v>0</v>
      </c>
      <c r="Q148" s="226">
        <v>0.00025999999999999998</v>
      </c>
      <c r="R148" s="226">
        <f>Q148*H148</f>
        <v>0.0047580000000000001</v>
      </c>
      <c r="S148" s="226">
        <v>0</v>
      </c>
      <c r="T148" s="22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8" t="s">
        <v>176</v>
      </c>
      <c r="AT148" s="228" t="s">
        <v>153</v>
      </c>
      <c r="AU148" s="228" t="s">
        <v>81</v>
      </c>
      <c r="AY148" s="18" t="s">
        <v>152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8" t="s">
        <v>81</v>
      </c>
      <c r="BK148" s="229">
        <f>ROUND(I148*H148,2)</f>
        <v>0</v>
      </c>
      <c r="BL148" s="18" t="s">
        <v>176</v>
      </c>
      <c r="BM148" s="228" t="s">
        <v>2002</v>
      </c>
    </row>
    <row r="149" s="2" customFormat="1" ht="24.15" customHeight="1">
      <c r="A149" s="39"/>
      <c r="B149" s="40"/>
      <c r="C149" s="217" t="s">
        <v>167</v>
      </c>
      <c r="D149" s="217" t="s">
        <v>153</v>
      </c>
      <c r="E149" s="218" t="s">
        <v>183</v>
      </c>
      <c r="F149" s="219" t="s">
        <v>184</v>
      </c>
      <c r="G149" s="220" t="s">
        <v>185</v>
      </c>
      <c r="H149" s="221">
        <v>3</v>
      </c>
      <c r="I149" s="222"/>
      <c r="J149" s="223">
        <f>ROUND(I149*H149,2)</f>
        <v>0</v>
      </c>
      <c r="K149" s="219" t="s">
        <v>160</v>
      </c>
      <c r="L149" s="45"/>
      <c r="M149" s="224" t="s">
        <v>1</v>
      </c>
      <c r="N149" s="225" t="s">
        <v>38</v>
      </c>
      <c r="O149" s="92"/>
      <c r="P149" s="226">
        <f>O149*H149</f>
        <v>0</v>
      </c>
      <c r="Q149" s="226">
        <v>0.00014999999999999999</v>
      </c>
      <c r="R149" s="226">
        <f>Q149*H149</f>
        <v>0.00044999999999999999</v>
      </c>
      <c r="S149" s="226">
        <v>0</v>
      </c>
      <c r="T149" s="22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8" t="s">
        <v>176</v>
      </c>
      <c r="AT149" s="228" t="s">
        <v>153</v>
      </c>
      <c r="AU149" s="228" t="s">
        <v>81</v>
      </c>
      <c r="AY149" s="18" t="s">
        <v>152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8" t="s">
        <v>81</v>
      </c>
      <c r="BK149" s="229">
        <f>ROUND(I149*H149,2)</f>
        <v>0</v>
      </c>
      <c r="BL149" s="18" t="s">
        <v>176</v>
      </c>
      <c r="BM149" s="228" t="s">
        <v>2003</v>
      </c>
    </row>
    <row r="150" s="2" customFormat="1" ht="24.15" customHeight="1">
      <c r="A150" s="39"/>
      <c r="B150" s="40"/>
      <c r="C150" s="217" t="s">
        <v>187</v>
      </c>
      <c r="D150" s="217" t="s">
        <v>153</v>
      </c>
      <c r="E150" s="218" t="s">
        <v>188</v>
      </c>
      <c r="F150" s="219" t="s">
        <v>189</v>
      </c>
      <c r="G150" s="220" t="s">
        <v>185</v>
      </c>
      <c r="H150" s="221">
        <v>3</v>
      </c>
      <c r="I150" s="222"/>
      <c r="J150" s="223">
        <f>ROUND(I150*H150,2)</f>
        <v>0</v>
      </c>
      <c r="K150" s="219" t="s">
        <v>160</v>
      </c>
      <c r="L150" s="45"/>
      <c r="M150" s="224" t="s">
        <v>1</v>
      </c>
      <c r="N150" s="225" t="s">
        <v>38</v>
      </c>
      <c r="O150" s="92"/>
      <c r="P150" s="226">
        <f>O150*H150</f>
        <v>0</v>
      </c>
      <c r="Q150" s="226">
        <v>0.00014999999999999999</v>
      </c>
      <c r="R150" s="226">
        <f>Q150*H150</f>
        <v>0.00044999999999999999</v>
      </c>
      <c r="S150" s="226">
        <v>0</v>
      </c>
      <c r="T150" s="22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8" t="s">
        <v>176</v>
      </c>
      <c r="AT150" s="228" t="s">
        <v>153</v>
      </c>
      <c r="AU150" s="228" t="s">
        <v>81</v>
      </c>
      <c r="AY150" s="18" t="s">
        <v>152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8" t="s">
        <v>81</v>
      </c>
      <c r="BK150" s="229">
        <f>ROUND(I150*H150,2)</f>
        <v>0</v>
      </c>
      <c r="BL150" s="18" t="s">
        <v>176</v>
      </c>
      <c r="BM150" s="228" t="s">
        <v>2004</v>
      </c>
    </row>
    <row r="151" s="2" customFormat="1" ht="62.7" customHeight="1">
      <c r="A151" s="39"/>
      <c r="B151" s="40"/>
      <c r="C151" s="217" t="s">
        <v>172</v>
      </c>
      <c r="D151" s="217" t="s">
        <v>153</v>
      </c>
      <c r="E151" s="218" t="s">
        <v>191</v>
      </c>
      <c r="F151" s="219" t="s">
        <v>1223</v>
      </c>
      <c r="G151" s="220" t="s">
        <v>175</v>
      </c>
      <c r="H151" s="221">
        <v>8.9000000000000004</v>
      </c>
      <c r="I151" s="222"/>
      <c r="J151" s="223">
        <f>ROUND(I151*H151,2)</f>
        <v>0</v>
      </c>
      <c r="K151" s="219" t="s">
        <v>160</v>
      </c>
      <c r="L151" s="45"/>
      <c r="M151" s="224" t="s">
        <v>1</v>
      </c>
      <c r="N151" s="225" t="s">
        <v>38</v>
      </c>
      <c r="O151" s="92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8" t="s">
        <v>157</v>
      </c>
      <c r="AT151" s="228" t="s">
        <v>153</v>
      </c>
      <c r="AU151" s="228" t="s">
        <v>81</v>
      </c>
      <c r="AY151" s="18" t="s">
        <v>152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8" t="s">
        <v>81</v>
      </c>
      <c r="BK151" s="229">
        <f>ROUND(I151*H151,2)</f>
        <v>0</v>
      </c>
      <c r="BL151" s="18" t="s">
        <v>157</v>
      </c>
      <c r="BM151" s="228" t="s">
        <v>415</v>
      </c>
    </row>
    <row r="152" s="14" customFormat="1">
      <c r="A152" s="14"/>
      <c r="B152" s="241"/>
      <c r="C152" s="242"/>
      <c r="D152" s="232" t="s">
        <v>195</v>
      </c>
      <c r="E152" s="243" t="s">
        <v>1</v>
      </c>
      <c r="F152" s="244" t="s">
        <v>2005</v>
      </c>
      <c r="G152" s="242"/>
      <c r="H152" s="245">
        <v>8.9000000000000004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1" t="s">
        <v>195</v>
      </c>
      <c r="AU152" s="251" t="s">
        <v>81</v>
      </c>
      <c r="AV152" s="14" t="s">
        <v>83</v>
      </c>
      <c r="AW152" s="14" t="s">
        <v>30</v>
      </c>
      <c r="AX152" s="14" t="s">
        <v>73</v>
      </c>
      <c r="AY152" s="251" t="s">
        <v>152</v>
      </c>
    </row>
    <row r="153" s="15" customFormat="1">
      <c r="A153" s="15"/>
      <c r="B153" s="252"/>
      <c r="C153" s="253"/>
      <c r="D153" s="232" t="s">
        <v>195</v>
      </c>
      <c r="E153" s="254" t="s">
        <v>1</v>
      </c>
      <c r="F153" s="255" t="s">
        <v>218</v>
      </c>
      <c r="G153" s="253"/>
      <c r="H153" s="256">
        <v>8.9000000000000004</v>
      </c>
      <c r="I153" s="257"/>
      <c r="J153" s="253"/>
      <c r="K153" s="253"/>
      <c r="L153" s="258"/>
      <c r="M153" s="259"/>
      <c r="N153" s="260"/>
      <c r="O153" s="260"/>
      <c r="P153" s="260"/>
      <c r="Q153" s="260"/>
      <c r="R153" s="260"/>
      <c r="S153" s="260"/>
      <c r="T153" s="261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2" t="s">
        <v>195</v>
      </c>
      <c r="AU153" s="262" t="s">
        <v>81</v>
      </c>
      <c r="AV153" s="15" t="s">
        <v>157</v>
      </c>
      <c r="AW153" s="15" t="s">
        <v>30</v>
      </c>
      <c r="AX153" s="15" t="s">
        <v>81</v>
      </c>
      <c r="AY153" s="262" t="s">
        <v>152</v>
      </c>
    </row>
    <row r="154" s="2" customFormat="1" ht="24.15" customHeight="1">
      <c r="A154" s="39"/>
      <c r="B154" s="40"/>
      <c r="C154" s="217" t="s">
        <v>199</v>
      </c>
      <c r="D154" s="217" t="s">
        <v>153</v>
      </c>
      <c r="E154" s="218" t="s">
        <v>200</v>
      </c>
      <c r="F154" s="219" t="s">
        <v>201</v>
      </c>
      <c r="G154" s="220" t="s">
        <v>181</v>
      </c>
      <c r="H154" s="221">
        <v>18.300000000000001</v>
      </c>
      <c r="I154" s="222"/>
      <c r="J154" s="223">
        <f>ROUND(I154*H154,2)</f>
        <v>0</v>
      </c>
      <c r="K154" s="219" t="s">
        <v>160</v>
      </c>
      <c r="L154" s="45"/>
      <c r="M154" s="224" t="s">
        <v>1</v>
      </c>
      <c r="N154" s="225" t="s">
        <v>38</v>
      </c>
      <c r="O154" s="92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8" t="s">
        <v>157</v>
      </c>
      <c r="AT154" s="228" t="s">
        <v>153</v>
      </c>
      <c r="AU154" s="228" t="s">
        <v>81</v>
      </c>
      <c r="AY154" s="18" t="s">
        <v>152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8" t="s">
        <v>81</v>
      </c>
      <c r="BK154" s="229">
        <f>ROUND(I154*H154,2)</f>
        <v>0</v>
      </c>
      <c r="BL154" s="18" t="s">
        <v>157</v>
      </c>
      <c r="BM154" s="228" t="s">
        <v>425</v>
      </c>
    </row>
    <row r="155" s="14" customFormat="1">
      <c r="A155" s="14"/>
      <c r="B155" s="241"/>
      <c r="C155" s="242"/>
      <c r="D155" s="232" t="s">
        <v>195</v>
      </c>
      <c r="E155" s="243" t="s">
        <v>1</v>
      </c>
      <c r="F155" s="244" t="s">
        <v>2006</v>
      </c>
      <c r="G155" s="242"/>
      <c r="H155" s="245">
        <v>18.300000000000001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195</v>
      </c>
      <c r="AU155" s="251" t="s">
        <v>81</v>
      </c>
      <c r="AV155" s="14" t="s">
        <v>83</v>
      </c>
      <c r="AW155" s="14" t="s">
        <v>30</v>
      </c>
      <c r="AX155" s="14" t="s">
        <v>73</v>
      </c>
      <c r="AY155" s="251" t="s">
        <v>152</v>
      </c>
    </row>
    <row r="156" s="15" customFormat="1">
      <c r="A156" s="15"/>
      <c r="B156" s="252"/>
      <c r="C156" s="253"/>
      <c r="D156" s="232" t="s">
        <v>195</v>
      </c>
      <c r="E156" s="254" t="s">
        <v>1</v>
      </c>
      <c r="F156" s="255" t="s">
        <v>218</v>
      </c>
      <c r="G156" s="253"/>
      <c r="H156" s="256">
        <v>18.300000000000001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2" t="s">
        <v>195</v>
      </c>
      <c r="AU156" s="262" t="s">
        <v>81</v>
      </c>
      <c r="AV156" s="15" t="s">
        <v>157</v>
      </c>
      <c r="AW156" s="15" t="s">
        <v>30</v>
      </c>
      <c r="AX156" s="15" t="s">
        <v>81</v>
      </c>
      <c r="AY156" s="262" t="s">
        <v>152</v>
      </c>
    </row>
    <row r="157" s="12" customFormat="1" ht="25.92" customHeight="1">
      <c r="A157" s="12"/>
      <c r="B157" s="203"/>
      <c r="C157" s="204"/>
      <c r="D157" s="205" t="s">
        <v>72</v>
      </c>
      <c r="E157" s="206" t="s">
        <v>1230</v>
      </c>
      <c r="F157" s="206" t="s">
        <v>1231</v>
      </c>
      <c r="G157" s="204"/>
      <c r="H157" s="204"/>
      <c r="I157" s="207"/>
      <c r="J157" s="208">
        <f>BK157</f>
        <v>0</v>
      </c>
      <c r="K157" s="204"/>
      <c r="L157" s="209"/>
      <c r="M157" s="210"/>
      <c r="N157" s="211"/>
      <c r="O157" s="211"/>
      <c r="P157" s="212">
        <f>SUM(P158:P170)</f>
        <v>0</v>
      </c>
      <c r="Q157" s="211"/>
      <c r="R157" s="212">
        <f>SUM(R158:R170)</f>
        <v>0</v>
      </c>
      <c r="S157" s="211"/>
      <c r="T157" s="213">
        <f>SUM(T158:T170)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81</v>
      </c>
      <c r="AT157" s="215" t="s">
        <v>72</v>
      </c>
      <c r="AU157" s="215" t="s">
        <v>73</v>
      </c>
      <c r="AY157" s="214" t="s">
        <v>152</v>
      </c>
      <c r="BK157" s="216">
        <f>SUM(BK158:BK170)</f>
        <v>0</v>
      </c>
    </row>
    <row r="158" s="2" customFormat="1" ht="49.05" customHeight="1">
      <c r="A158" s="39"/>
      <c r="B158" s="40"/>
      <c r="C158" s="217" t="s">
        <v>207</v>
      </c>
      <c r="D158" s="217" t="s">
        <v>153</v>
      </c>
      <c r="E158" s="218" t="s">
        <v>242</v>
      </c>
      <c r="F158" s="219" t="s">
        <v>1232</v>
      </c>
      <c r="G158" s="220" t="s">
        <v>1218</v>
      </c>
      <c r="H158" s="221">
        <v>0.64100000000000001</v>
      </c>
      <c r="I158" s="222"/>
      <c r="J158" s="223">
        <f>ROUND(I158*H158,2)</f>
        <v>0</v>
      </c>
      <c r="K158" s="219" t="s">
        <v>160</v>
      </c>
      <c r="L158" s="45"/>
      <c r="M158" s="224" t="s">
        <v>1</v>
      </c>
      <c r="N158" s="225" t="s">
        <v>38</v>
      </c>
      <c r="O158" s="92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8" t="s">
        <v>157</v>
      </c>
      <c r="AT158" s="228" t="s">
        <v>153</v>
      </c>
      <c r="AU158" s="228" t="s">
        <v>81</v>
      </c>
      <c r="AY158" s="18" t="s">
        <v>152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8" t="s">
        <v>81</v>
      </c>
      <c r="BK158" s="229">
        <f>ROUND(I158*H158,2)</f>
        <v>0</v>
      </c>
      <c r="BL158" s="18" t="s">
        <v>157</v>
      </c>
      <c r="BM158" s="228" t="s">
        <v>207</v>
      </c>
    </row>
    <row r="159" s="13" customFormat="1">
      <c r="A159" s="13"/>
      <c r="B159" s="230"/>
      <c r="C159" s="231"/>
      <c r="D159" s="232" t="s">
        <v>195</v>
      </c>
      <c r="E159" s="233" t="s">
        <v>1</v>
      </c>
      <c r="F159" s="234" t="s">
        <v>2007</v>
      </c>
      <c r="G159" s="231"/>
      <c r="H159" s="233" t="s">
        <v>1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195</v>
      </c>
      <c r="AU159" s="240" t="s">
        <v>81</v>
      </c>
      <c r="AV159" s="13" t="s">
        <v>81</v>
      </c>
      <c r="AW159" s="13" t="s">
        <v>30</v>
      </c>
      <c r="AX159" s="13" t="s">
        <v>73</v>
      </c>
      <c r="AY159" s="240" t="s">
        <v>152</v>
      </c>
    </row>
    <row r="160" s="14" customFormat="1">
      <c r="A160" s="14"/>
      <c r="B160" s="241"/>
      <c r="C160" s="242"/>
      <c r="D160" s="232" t="s">
        <v>195</v>
      </c>
      <c r="E160" s="243" t="s">
        <v>1</v>
      </c>
      <c r="F160" s="244" t="s">
        <v>2008</v>
      </c>
      <c r="G160" s="242"/>
      <c r="H160" s="245">
        <v>0.54000000000000004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1" t="s">
        <v>195</v>
      </c>
      <c r="AU160" s="251" t="s">
        <v>81</v>
      </c>
      <c r="AV160" s="14" t="s">
        <v>83</v>
      </c>
      <c r="AW160" s="14" t="s">
        <v>30</v>
      </c>
      <c r="AX160" s="14" t="s">
        <v>73</v>
      </c>
      <c r="AY160" s="251" t="s">
        <v>152</v>
      </c>
    </row>
    <row r="161" s="13" customFormat="1">
      <c r="A161" s="13"/>
      <c r="B161" s="230"/>
      <c r="C161" s="231"/>
      <c r="D161" s="232" t="s">
        <v>195</v>
      </c>
      <c r="E161" s="233" t="s">
        <v>1</v>
      </c>
      <c r="F161" s="234" t="s">
        <v>1233</v>
      </c>
      <c r="G161" s="231"/>
      <c r="H161" s="233" t="s">
        <v>1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195</v>
      </c>
      <c r="AU161" s="240" t="s">
        <v>81</v>
      </c>
      <c r="AV161" s="13" t="s">
        <v>81</v>
      </c>
      <c r="AW161" s="13" t="s">
        <v>30</v>
      </c>
      <c r="AX161" s="13" t="s">
        <v>73</v>
      </c>
      <c r="AY161" s="240" t="s">
        <v>152</v>
      </c>
    </row>
    <row r="162" s="14" customFormat="1">
      <c r="A162" s="14"/>
      <c r="B162" s="241"/>
      <c r="C162" s="242"/>
      <c r="D162" s="232" t="s">
        <v>195</v>
      </c>
      <c r="E162" s="243" t="s">
        <v>1</v>
      </c>
      <c r="F162" s="244" t="s">
        <v>2009</v>
      </c>
      <c r="G162" s="242"/>
      <c r="H162" s="245">
        <v>0.10100000000000001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1" t="s">
        <v>195</v>
      </c>
      <c r="AU162" s="251" t="s">
        <v>81</v>
      </c>
      <c r="AV162" s="14" t="s">
        <v>83</v>
      </c>
      <c r="AW162" s="14" t="s">
        <v>30</v>
      </c>
      <c r="AX162" s="14" t="s">
        <v>73</v>
      </c>
      <c r="AY162" s="251" t="s">
        <v>152</v>
      </c>
    </row>
    <row r="163" s="15" customFormat="1">
      <c r="A163" s="15"/>
      <c r="B163" s="252"/>
      <c r="C163" s="253"/>
      <c r="D163" s="232" t="s">
        <v>195</v>
      </c>
      <c r="E163" s="254" t="s">
        <v>1</v>
      </c>
      <c r="F163" s="255" t="s">
        <v>218</v>
      </c>
      <c r="G163" s="253"/>
      <c r="H163" s="256">
        <v>0.64100000000000001</v>
      </c>
      <c r="I163" s="257"/>
      <c r="J163" s="253"/>
      <c r="K163" s="253"/>
      <c r="L163" s="258"/>
      <c r="M163" s="259"/>
      <c r="N163" s="260"/>
      <c r="O163" s="260"/>
      <c r="P163" s="260"/>
      <c r="Q163" s="260"/>
      <c r="R163" s="260"/>
      <c r="S163" s="260"/>
      <c r="T163" s="26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2" t="s">
        <v>195</v>
      </c>
      <c r="AU163" s="262" t="s">
        <v>81</v>
      </c>
      <c r="AV163" s="15" t="s">
        <v>157</v>
      </c>
      <c r="AW163" s="15" t="s">
        <v>30</v>
      </c>
      <c r="AX163" s="15" t="s">
        <v>81</v>
      </c>
      <c r="AY163" s="262" t="s">
        <v>152</v>
      </c>
    </row>
    <row r="164" s="2" customFormat="1" ht="37.8" customHeight="1">
      <c r="A164" s="39"/>
      <c r="B164" s="40"/>
      <c r="C164" s="217" t="s">
        <v>212</v>
      </c>
      <c r="D164" s="217" t="s">
        <v>153</v>
      </c>
      <c r="E164" s="218" t="s">
        <v>2010</v>
      </c>
      <c r="F164" s="219" t="s">
        <v>2011</v>
      </c>
      <c r="G164" s="220" t="s">
        <v>1218</v>
      </c>
      <c r="H164" s="221">
        <v>9.1240000000000006</v>
      </c>
      <c r="I164" s="222"/>
      <c r="J164" s="223">
        <f>ROUND(I164*H164,2)</f>
        <v>0</v>
      </c>
      <c r="K164" s="219" t="s">
        <v>1</v>
      </c>
      <c r="L164" s="45"/>
      <c r="M164" s="224" t="s">
        <v>1</v>
      </c>
      <c r="N164" s="225" t="s">
        <v>38</v>
      </c>
      <c r="O164" s="92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8" t="s">
        <v>157</v>
      </c>
      <c r="AT164" s="228" t="s">
        <v>153</v>
      </c>
      <c r="AU164" s="228" t="s">
        <v>81</v>
      </c>
      <c r="AY164" s="18" t="s">
        <v>152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8" t="s">
        <v>81</v>
      </c>
      <c r="BK164" s="229">
        <f>ROUND(I164*H164,2)</f>
        <v>0</v>
      </c>
      <c r="BL164" s="18" t="s">
        <v>157</v>
      </c>
      <c r="BM164" s="228" t="s">
        <v>219</v>
      </c>
    </row>
    <row r="165" s="13" customFormat="1">
      <c r="A165" s="13"/>
      <c r="B165" s="230"/>
      <c r="C165" s="231"/>
      <c r="D165" s="232" t="s">
        <v>195</v>
      </c>
      <c r="E165" s="233" t="s">
        <v>1</v>
      </c>
      <c r="F165" s="234" t="s">
        <v>2012</v>
      </c>
      <c r="G165" s="231"/>
      <c r="H165" s="233" t="s">
        <v>1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195</v>
      </c>
      <c r="AU165" s="240" t="s">
        <v>81</v>
      </c>
      <c r="AV165" s="13" t="s">
        <v>81</v>
      </c>
      <c r="AW165" s="13" t="s">
        <v>30</v>
      </c>
      <c r="AX165" s="13" t="s">
        <v>73</v>
      </c>
      <c r="AY165" s="240" t="s">
        <v>152</v>
      </c>
    </row>
    <row r="166" s="13" customFormat="1">
      <c r="A166" s="13"/>
      <c r="B166" s="230"/>
      <c r="C166" s="231"/>
      <c r="D166" s="232" t="s">
        <v>195</v>
      </c>
      <c r="E166" s="233" t="s">
        <v>1</v>
      </c>
      <c r="F166" s="234" t="s">
        <v>1241</v>
      </c>
      <c r="G166" s="231"/>
      <c r="H166" s="233" t="s">
        <v>1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195</v>
      </c>
      <c r="AU166" s="240" t="s">
        <v>81</v>
      </c>
      <c r="AV166" s="13" t="s">
        <v>81</v>
      </c>
      <c r="AW166" s="13" t="s">
        <v>30</v>
      </c>
      <c r="AX166" s="13" t="s">
        <v>73</v>
      </c>
      <c r="AY166" s="240" t="s">
        <v>152</v>
      </c>
    </row>
    <row r="167" s="14" customFormat="1">
      <c r="A167" s="14"/>
      <c r="B167" s="241"/>
      <c r="C167" s="242"/>
      <c r="D167" s="232" t="s">
        <v>195</v>
      </c>
      <c r="E167" s="243" t="s">
        <v>1</v>
      </c>
      <c r="F167" s="244" t="s">
        <v>2013</v>
      </c>
      <c r="G167" s="242"/>
      <c r="H167" s="245">
        <v>4.0039999999999996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1" t="s">
        <v>195</v>
      </c>
      <c r="AU167" s="251" t="s">
        <v>81</v>
      </c>
      <c r="AV167" s="14" t="s">
        <v>83</v>
      </c>
      <c r="AW167" s="14" t="s">
        <v>30</v>
      </c>
      <c r="AX167" s="14" t="s">
        <v>73</v>
      </c>
      <c r="AY167" s="251" t="s">
        <v>152</v>
      </c>
    </row>
    <row r="168" s="14" customFormat="1">
      <c r="A168" s="14"/>
      <c r="B168" s="241"/>
      <c r="C168" s="242"/>
      <c r="D168" s="232" t="s">
        <v>195</v>
      </c>
      <c r="E168" s="243" t="s">
        <v>1</v>
      </c>
      <c r="F168" s="244" t="s">
        <v>2014</v>
      </c>
      <c r="G168" s="242"/>
      <c r="H168" s="245">
        <v>2.2799999999999998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1" t="s">
        <v>195</v>
      </c>
      <c r="AU168" s="251" t="s">
        <v>81</v>
      </c>
      <c r="AV168" s="14" t="s">
        <v>83</v>
      </c>
      <c r="AW168" s="14" t="s">
        <v>30</v>
      </c>
      <c r="AX168" s="14" t="s">
        <v>73</v>
      </c>
      <c r="AY168" s="251" t="s">
        <v>152</v>
      </c>
    </row>
    <row r="169" s="14" customFormat="1">
      <c r="A169" s="14"/>
      <c r="B169" s="241"/>
      <c r="C169" s="242"/>
      <c r="D169" s="232" t="s">
        <v>195</v>
      </c>
      <c r="E169" s="243" t="s">
        <v>1</v>
      </c>
      <c r="F169" s="244" t="s">
        <v>2015</v>
      </c>
      <c r="G169" s="242"/>
      <c r="H169" s="245">
        <v>2.8399999999999999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1" t="s">
        <v>195</v>
      </c>
      <c r="AU169" s="251" t="s">
        <v>81</v>
      </c>
      <c r="AV169" s="14" t="s">
        <v>83</v>
      </c>
      <c r="AW169" s="14" t="s">
        <v>30</v>
      </c>
      <c r="AX169" s="14" t="s">
        <v>73</v>
      </c>
      <c r="AY169" s="251" t="s">
        <v>152</v>
      </c>
    </row>
    <row r="170" s="15" customFormat="1">
      <c r="A170" s="15"/>
      <c r="B170" s="252"/>
      <c r="C170" s="253"/>
      <c r="D170" s="232" t="s">
        <v>195</v>
      </c>
      <c r="E170" s="254" t="s">
        <v>1</v>
      </c>
      <c r="F170" s="255" t="s">
        <v>218</v>
      </c>
      <c r="G170" s="253"/>
      <c r="H170" s="256">
        <v>9.1240000000000006</v>
      </c>
      <c r="I170" s="257"/>
      <c r="J170" s="253"/>
      <c r="K170" s="253"/>
      <c r="L170" s="258"/>
      <c r="M170" s="259"/>
      <c r="N170" s="260"/>
      <c r="O170" s="260"/>
      <c r="P170" s="260"/>
      <c r="Q170" s="260"/>
      <c r="R170" s="260"/>
      <c r="S170" s="260"/>
      <c r="T170" s="261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2" t="s">
        <v>195</v>
      </c>
      <c r="AU170" s="262" t="s">
        <v>81</v>
      </c>
      <c r="AV170" s="15" t="s">
        <v>157</v>
      </c>
      <c r="AW170" s="15" t="s">
        <v>30</v>
      </c>
      <c r="AX170" s="15" t="s">
        <v>81</v>
      </c>
      <c r="AY170" s="262" t="s">
        <v>152</v>
      </c>
    </row>
    <row r="171" s="12" customFormat="1" ht="25.92" customHeight="1">
      <c r="A171" s="12"/>
      <c r="B171" s="203"/>
      <c r="C171" s="204"/>
      <c r="D171" s="205" t="s">
        <v>72</v>
      </c>
      <c r="E171" s="206" t="s">
        <v>1243</v>
      </c>
      <c r="F171" s="206" t="s">
        <v>1252</v>
      </c>
      <c r="G171" s="204"/>
      <c r="H171" s="204"/>
      <c r="I171" s="207"/>
      <c r="J171" s="208">
        <f>BK171</f>
        <v>0</v>
      </c>
      <c r="K171" s="204"/>
      <c r="L171" s="209"/>
      <c r="M171" s="210"/>
      <c r="N171" s="211"/>
      <c r="O171" s="211"/>
      <c r="P171" s="212">
        <f>SUM(P172:P181)</f>
        <v>0</v>
      </c>
      <c r="Q171" s="211"/>
      <c r="R171" s="212">
        <f>SUM(R172:R181)</f>
        <v>0</v>
      </c>
      <c r="S171" s="211"/>
      <c r="T171" s="213">
        <f>SUM(T172:T181)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81</v>
      </c>
      <c r="AT171" s="215" t="s">
        <v>72</v>
      </c>
      <c r="AU171" s="215" t="s">
        <v>73</v>
      </c>
      <c r="AY171" s="214" t="s">
        <v>152</v>
      </c>
      <c r="BK171" s="216">
        <f>SUM(BK172:BK181)</f>
        <v>0</v>
      </c>
    </row>
    <row r="172" s="2" customFormat="1" ht="14.4" customHeight="1">
      <c r="A172" s="39"/>
      <c r="B172" s="40"/>
      <c r="C172" s="217" t="s">
        <v>219</v>
      </c>
      <c r="D172" s="217" t="s">
        <v>153</v>
      </c>
      <c r="E172" s="218" t="s">
        <v>354</v>
      </c>
      <c r="F172" s="219" t="s">
        <v>1245</v>
      </c>
      <c r="G172" s="220" t="s">
        <v>175</v>
      </c>
      <c r="H172" s="221">
        <v>1.0800000000000001</v>
      </c>
      <c r="I172" s="222"/>
      <c r="J172" s="223">
        <f>ROUND(I172*H172,2)</f>
        <v>0</v>
      </c>
      <c r="K172" s="219" t="s">
        <v>1</v>
      </c>
      <c r="L172" s="45"/>
      <c r="M172" s="224" t="s">
        <v>1</v>
      </c>
      <c r="N172" s="225" t="s">
        <v>38</v>
      </c>
      <c r="O172" s="92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8" t="s">
        <v>157</v>
      </c>
      <c r="AT172" s="228" t="s">
        <v>153</v>
      </c>
      <c r="AU172" s="228" t="s">
        <v>81</v>
      </c>
      <c r="AY172" s="18" t="s">
        <v>152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8" t="s">
        <v>81</v>
      </c>
      <c r="BK172" s="229">
        <f>ROUND(I172*H172,2)</f>
        <v>0</v>
      </c>
      <c r="BL172" s="18" t="s">
        <v>157</v>
      </c>
      <c r="BM172" s="228" t="s">
        <v>176</v>
      </c>
    </row>
    <row r="173" s="13" customFormat="1">
      <c r="A173" s="13"/>
      <c r="B173" s="230"/>
      <c r="C173" s="231"/>
      <c r="D173" s="232" t="s">
        <v>195</v>
      </c>
      <c r="E173" s="233" t="s">
        <v>1</v>
      </c>
      <c r="F173" s="234" t="s">
        <v>2007</v>
      </c>
      <c r="G173" s="231"/>
      <c r="H173" s="233" t="s">
        <v>1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195</v>
      </c>
      <c r="AU173" s="240" t="s">
        <v>81</v>
      </c>
      <c r="AV173" s="13" t="s">
        <v>81</v>
      </c>
      <c r="AW173" s="13" t="s">
        <v>30</v>
      </c>
      <c r="AX173" s="13" t="s">
        <v>73</v>
      </c>
      <c r="AY173" s="240" t="s">
        <v>152</v>
      </c>
    </row>
    <row r="174" s="14" customFormat="1">
      <c r="A174" s="14"/>
      <c r="B174" s="241"/>
      <c r="C174" s="242"/>
      <c r="D174" s="232" t="s">
        <v>195</v>
      </c>
      <c r="E174" s="243" t="s">
        <v>1</v>
      </c>
      <c r="F174" s="244" t="s">
        <v>2016</v>
      </c>
      <c r="G174" s="242"/>
      <c r="H174" s="245">
        <v>1.0800000000000001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1" t="s">
        <v>195</v>
      </c>
      <c r="AU174" s="251" t="s">
        <v>81</v>
      </c>
      <c r="AV174" s="14" t="s">
        <v>83</v>
      </c>
      <c r="AW174" s="14" t="s">
        <v>30</v>
      </c>
      <c r="AX174" s="14" t="s">
        <v>73</v>
      </c>
      <c r="AY174" s="251" t="s">
        <v>152</v>
      </c>
    </row>
    <row r="175" s="15" customFormat="1">
      <c r="A175" s="15"/>
      <c r="B175" s="252"/>
      <c r="C175" s="253"/>
      <c r="D175" s="232" t="s">
        <v>195</v>
      </c>
      <c r="E175" s="254" t="s">
        <v>1</v>
      </c>
      <c r="F175" s="255" t="s">
        <v>218</v>
      </c>
      <c r="G175" s="253"/>
      <c r="H175" s="256">
        <v>1.0800000000000001</v>
      </c>
      <c r="I175" s="257"/>
      <c r="J175" s="253"/>
      <c r="K175" s="253"/>
      <c r="L175" s="258"/>
      <c r="M175" s="259"/>
      <c r="N175" s="260"/>
      <c r="O175" s="260"/>
      <c r="P175" s="260"/>
      <c r="Q175" s="260"/>
      <c r="R175" s="260"/>
      <c r="S175" s="260"/>
      <c r="T175" s="261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2" t="s">
        <v>195</v>
      </c>
      <c r="AU175" s="262" t="s">
        <v>81</v>
      </c>
      <c r="AV175" s="15" t="s">
        <v>157</v>
      </c>
      <c r="AW175" s="15" t="s">
        <v>30</v>
      </c>
      <c r="AX175" s="15" t="s">
        <v>81</v>
      </c>
      <c r="AY175" s="262" t="s">
        <v>152</v>
      </c>
    </row>
    <row r="176" s="2" customFormat="1" ht="14.4" customHeight="1">
      <c r="A176" s="39"/>
      <c r="B176" s="40"/>
      <c r="C176" s="217" t="s">
        <v>8</v>
      </c>
      <c r="D176" s="217" t="s">
        <v>153</v>
      </c>
      <c r="E176" s="218" t="s">
        <v>349</v>
      </c>
      <c r="F176" s="219" t="s">
        <v>350</v>
      </c>
      <c r="G176" s="220" t="s">
        <v>175</v>
      </c>
      <c r="H176" s="221">
        <v>105.182</v>
      </c>
      <c r="I176" s="222"/>
      <c r="J176" s="223">
        <f>ROUND(I176*H176,2)</f>
        <v>0</v>
      </c>
      <c r="K176" s="219" t="s">
        <v>1</v>
      </c>
      <c r="L176" s="45"/>
      <c r="M176" s="224" t="s">
        <v>1</v>
      </c>
      <c r="N176" s="225" t="s">
        <v>38</v>
      </c>
      <c r="O176" s="92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8" t="s">
        <v>157</v>
      </c>
      <c r="AT176" s="228" t="s">
        <v>153</v>
      </c>
      <c r="AU176" s="228" t="s">
        <v>81</v>
      </c>
      <c r="AY176" s="18" t="s">
        <v>152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8" t="s">
        <v>81</v>
      </c>
      <c r="BK176" s="229">
        <f>ROUND(I176*H176,2)</f>
        <v>0</v>
      </c>
      <c r="BL176" s="18" t="s">
        <v>157</v>
      </c>
      <c r="BM176" s="228" t="s">
        <v>235</v>
      </c>
    </row>
    <row r="177" s="14" customFormat="1">
      <c r="A177" s="14"/>
      <c r="B177" s="241"/>
      <c r="C177" s="242"/>
      <c r="D177" s="232" t="s">
        <v>195</v>
      </c>
      <c r="E177" s="243" t="s">
        <v>1</v>
      </c>
      <c r="F177" s="244" t="s">
        <v>2017</v>
      </c>
      <c r="G177" s="242"/>
      <c r="H177" s="245">
        <v>105.182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1" t="s">
        <v>195</v>
      </c>
      <c r="AU177" s="251" t="s">
        <v>81</v>
      </c>
      <c r="AV177" s="14" t="s">
        <v>83</v>
      </c>
      <c r="AW177" s="14" t="s">
        <v>30</v>
      </c>
      <c r="AX177" s="14" t="s">
        <v>73</v>
      </c>
      <c r="AY177" s="251" t="s">
        <v>152</v>
      </c>
    </row>
    <row r="178" s="15" customFormat="1">
      <c r="A178" s="15"/>
      <c r="B178" s="252"/>
      <c r="C178" s="253"/>
      <c r="D178" s="232" t="s">
        <v>195</v>
      </c>
      <c r="E178" s="254" t="s">
        <v>1</v>
      </c>
      <c r="F178" s="255" t="s">
        <v>218</v>
      </c>
      <c r="G178" s="253"/>
      <c r="H178" s="256">
        <v>105.182</v>
      </c>
      <c r="I178" s="257"/>
      <c r="J178" s="253"/>
      <c r="K178" s="253"/>
      <c r="L178" s="258"/>
      <c r="M178" s="259"/>
      <c r="N178" s="260"/>
      <c r="O178" s="260"/>
      <c r="P178" s="260"/>
      <c r="Q178" s="260"/>
      <c r="R178" s="260"/>
      <c r="S178" s="260"/>
      <c r="T178" s="261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2" t="s">
        <v>195</v>
      </c>
      <c r="AU178" s="262" t="s">
        <v>81</v>
      </c>
      <c r="AV178" s="15" t="s">
        <v>157</v>
      </c>
      <c r="AW178" s="15" t="s">
        <v>30</v>
      </c>
      <c r="AX178" s="15" t="s">
        <v>81</v>
      </c>
      <c r="AY178" s="262" t="s">
        <v>152</v>
      </c>
    </row>
    <row r="179" s="2" customFormat="1" ht="14.4" customHeight="1">
      <c r="A179" s="39"/>
      <c r="B179" s="40"/>
      <c r="C179" s="217" t="s">
        <v>176</v>
      </c>
      <c r="D179" s="217" t="s">
        <v>153</v>
      </c>
      <c r="E179" s="218" t="s">
        <v>393</v>
      </c>
      <c r="F179" s="219" t="s">
        <v>394</v>
      </c>
      <c r="G179" s="220" t="s">
        <v>175</v>
      </c>
      <c r="H179" s="221">
        <v>106.262</v>
      </c>
      <c r="I179" s="222"/>
      <c r="J179" s="223">
        <f>ROUND(I179*H179,2)</f>
        <v>0</v>
      </c>
      <c r="K179" s="219" t="s">
        <v>1</v>
      </c>
      <c r="L179" s="45"/>
      <c r="M179" s="224" t="s">
        <v>1</v>
      </c>
      <c r="N179" s="225" t="s">
        <v>38</v>
      </c>
      <c r="O179" s="92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8" t="s">
        <v>157</v>
      </c>
      <c r="AT179" s="228" t="s">
        <v>153</v>
      </c>
      <c r="AU179" s="228" t="s">
        <v>81</v>
      </c>
      <c r="AY179" s="18" t="s">
        <v>152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8" t="s">
        <v>81</v>
      </c>
      <c r="BK179" s="229">
        <f>ROUND(I179*H179,2)</f>
        <v>0</v>
      </c>
      <c r="BL179" s="18" t="s">
        <v>157</v>
      </c>
      <c r="BM179" s="228" t="s">
        <v>222</v>
      </c>
    </row>
    <row r="180" s="14" customFormat="1">
      <c r="A180" s="14"/>
      <c r="B180" s="241"/>
      <c r="C180" s="242"/>
      <c r="D180" s="232" t="s">
        <v>195</v>
      </c>
      <c r="E180" s="243" t="s">
        <v>1</v>
      </c>
      <c r="F180" s="244" t="s">
        <v>2018</v>
      </c>
      <c r="G180" s="242"/>
      <c r="H180" s="245">
        <v>106.262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1" t="s">
        <v>195</v>
      </c>
      <c r="AU180" s="251" t="s">
        <v>81</v>
      </c>
      <c r="AV180" s="14" t="s">
        <v>83</v>
      </c>
      <c r="AW180" s="14" t="s">
        <v>30</v>
      </c>
      <c r="AX180" s="14" t="s">
        <v>73</v>
      </c>
      <c r="AY180" s="251" t="s">
        <v>152</v>
      </c>
    </row>
    <row r="181" s="15" customFormat="1">
      <c r="A181" s="15"/>
      <c r="B181" s="252"/>
      <c r="C181" s="253"/>
      <c r="D181" s="232" t="s">
        <v>195</v>
      </c>
      <c r="E181" s="254" t="s">
        <v>1</v>
      </c>
      <c r="F181" s="255" t="s">
        <v>218</v>
      </c>
      <c r="G181" s="253"/>
      <c r="H181" s="256">
        <v>106.262</v>
      </c>
      <c r="I181" s="257"/>
      <c r="J181" s="253"/>
      <c r="K181" s="253"/>
      <c r="L181" s="258"/>
      <c r="M181" s="259"/>
      <c r="N181" s="260"/>
      <c r="O181" s="260"/>
      <c r="P181" s="260"/>
      <c r="Q181" s="260"/>
      <c r="R181" s="260"/>
      <c r="S181" s="260"/>
      <c r="T181" s="261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2" t="s">
        <v>195</v>
      </c>
      <c r="AU181" s="262" t="s">
        <v>81</v>
      </c>
      <c r="AV181" s="15" t="s">
        <v>157</v>
      </c>
      <c r="AW181" s="15" t="s">
        <v>30</v>
      </c>
      <c r="AX181" s="15" t="s">
        <v>81</v>
      </c>
      <c r="AY181" s="262" t="s">
        <v>152</v>
      </c>
    </row>
    <row r="182" s="12" customFormat="1" ht="25.92" customHeight="1">
      <c r="A182" s="12"/>
      <c r="B182" s="203"/>
      <c r="C182" s="204"/>
      <c r="D182" s="205" t="s">
        <v>72</v>
      </c>
      <c r="E182" s="206" t="s">
        <v>1251</v>
      </c>
      <c r="F182" s="206" t="s">
        <v>1252</v>
      </c>
      <c r="G182" s="204"/>
      <c r="H182" s="204"/>
      <c r="I182" s="207"/>
      <c r="J182" s="208">
        <f>BK182</f>
        <v>0</v>
      </c>
      <c r="K182" s="204"/>
      <c r="L182" s="209"/>
      <c r="M182" s="210"/>
      <c r="N182" s="211"/>
      <c r="O182" s="211"/>
      <c r="P182" s="212">
        <f>SUM(P183:P353)</f>
        <v>0</v>
      </c>
      <c r="Q182" s="211"/>
      <c r="R182" s="212">
        <f>SUM(R183:R353)</f>
        <v>42.511199069999996</v>
      </c>
      <c r="S182" s="211"/>
      <c r="T182" s="213">
        <f>SUM(T183:T353)</f>
        <v>13.935969999999999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81</v>
      </c>
      <c r="AT182" s="215" t="s">
        <v>72</v>
      </c>
      <c r="AU182" s="215" t="s">
        <v>73</v>
      </c>
      <c r="AY182" s="214" t="s">
        <v>152</v>
      </c>
      <c r="BK182" s="216">
        <f>SUM(BK183:BK353)</f>
        <v>0</v>
      </c>
    </row>
    <row r="183" s="2" customFormat="1" ht="24.15" customHeight="1">
      <c r="A183" s="39"/>
      <c r="B183" s="40"/>
      <c r="C183" s="217" t="s">
        <v>230</v>
      </c>
      <c r="D183" s="217" t="s">
        <v>153</v>
      </c>
      <c r="E183" s="218" t="s">
        <v>250</v>
      </c>
      <c r="F183" s="219" t="s">
        <v>251</v>
      </c>
      <c r="G183" s="220" t="s">
        <v>175</v>
      </c>
      <c r="H183" s="221">
        <v>961.25599999999997</v>
      </c>
      <c r="I183" s="222"/>
      <c r="J183" s="223">
        <f>ROUND(I183*H183,2)</f>
        <v>0</v>
      </c>
      <c r="K183" s="219" t="s">
        <v>160</v>
      </c>
      <c r="L183" s="45"/>
      <c r="M183" s="224" t="s">
        <v>1</v>
      </c>
      <c r="N183" s="225" t="s">
        <v>38</v>
      </c>
      <c r="O183" s="92"/>
      <c r="P183" s="226">
        <f>O183*H183</f>
        <v>0</v>
      </c>
      <c r="Q183" s="226">
        <v>0.00025999999999999998</v>
      </c>
      <c r="R183" s="226">
        <f>Q183*H183</f>
        <v>0.24992655999999996</v>
      </c>
      <c r="S183" s="226">
        <v>0</v>
      </c>
      <c r="T183" s="22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8" t="s">
        <v>157</v>
      </c>
      <c r="AT183" s="228" t="s">
        <v>153</v>
      </c>
      <c r="AU183" s="228" t="s">
        <v>81</v>
      </c>
      <c r="AY183" s="18" t="s">
        <v>152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8" t="s">
        <v>81</v>
      </c>
      <c r="BK183" s="229">
        <f>ROUND(I183*H183,2)</f>
        <v>0</v>
      </c>
      <c r="BL183" s="18" t="s">
        <v>157</v>
      </c>
      <c r="BM183" s="228" t="s">
        <v>2019</v>
      </c>
    </row>
    <row r="184" s="14" customFormat="1">
      <c r="A184" s="14"/>
      <c r="B184" s="241"/>
      <c r="C184" s="242"/>
      <c r="D184" s="232" t="s">
        <v>195</v>
      </c>
      <c r="E184" s="243" t="s">
        <v>1</v>
      </c>
      <c r="F184" s="244" t="s">
        <v>2020</v>
      </c>
      <c r="G184" s="242"/>
      <c r="H184" s="245">
        <v>961.25599999999997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195</v>
      </c>
      <c r="AU184" s="251" t="s">
        <v>81</v>
      </c>
      <c r="AV184" s="14" t="s">
        <v>83</v>
      </c>
      <c r="AW184" s="14" t="s">
        <v>30</v>
      </c>
      <c r="AX184" s="14" t="s">
        <v>81</v>
      </c>
      <c r="AY184" s="251" t="s">
        <v>152</v>
      </c>
    </row>
    <row r="185" s="2" customFormat="1" ht="24.15" customHeight="1">
      <c r="A185" s="39"/>
      <c r="B185" s="40"/>
      <c r="C185" s="217" t="s">
        <v>235</v>
      </c>
      <c r="D185" s="217" t="s">
        <v>153</v>
      </c>
      <c r="E185" s="218" t="s">
        <v>254</v>
      </c>
      <c r="F185" s="219" t="s">
        <v>255</v>
      </c>
      <c r="G185" s="220" t="s">
        <v>175</v>
      </c>
      <c r="H185" s="221">
        <v>961.25599999999997</v>
      </c>
      <c r="I185" s="222"/>
      <c r="J185" s="223">
        <f>ROUND(I185*H185,2)</f>
        <v>0</v>
      </c>
      <c r="K185" s="219" t="s">
        <v>160</v>
      </c>
      <c r="L185" s="45"/>
      <c r="M185" s="224" t="s">
        <v>1</v>
      </c>
      <c r="N185" s="225" t="s">
        <v>38</v>
      </c>
      <c r="O185" s="92"/>
      <c r="P185" s="226">
        <f>O185*H185</f>
        <v>0</v>
      </c>
      <c r="Q185" s="226">
        <v>0.020480000000000002</v>
      </c>
      <c r="R185" s="226">
        <f>Q185*H185</f>
        <v>19.686522880000002</v>
      </c>
      <c r="S185" s="226">
        <v>0</v>
      </c>
      <c r="T185" s="22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8" t="s">
        <v>157</v>
      </c>
      <c r="AT185" s="228" t="s">
        <v>153</v>
      </c>
      <c r="AU185" s="228" t="s">
        <v>81</v>
      </c>
      <c r="AY185" s="18" t="s">
        <v>152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8" t="s">
        <v>81</v>
      </c>
      <c r="BK185" s="229">
        <f>ROUND(I185*H185,2)</f>
        <v>0</v>
      </c>
      <c r="BL185" s="18" t="s">
        <v>157</v>
      </c>
      <c r="BM185" s="228" t="s">
        <v>2021</v>
      </c>
    </row>
    <row r="186" s="2" customFormat="1" ht="14.4" customHeight="1">
      <c r="A186" s="39"/>
      <c r="B186" s="40"/>
      <c r="C186" s="217" t="s">
        <v>241</v>
      </c>
      <c r="D186" s="217" t="s">
        <v>153</v>
      </c>
      <c r="E186" s="218" t="s">
        <v>257</v>
      </c>
      <c r="F186" s="219" t="s">
        <v>258</v>
      </c>
      <c r="G186" s="220" t="s">
        <v>175</v>
      </c>
      <c r="H186" s="221">
        <v>961.25599999999997</v>
      </c>
      <c r="I186" s="222"/>
      <c r="J186" s="223">
        <f>ROUND(I186*H186,2)</f>
        <v>0</v>
      </c>
      <c r="K186" s="219" t="s">
        <v>160</v>
      </c>
      <c r="L186" s="45"/>
      <c r="M186" s="224" t="s">
        <v>1</v>
      </c>
      <c r="N186" s="225" t="s">
        <v>38</v>
      </c>
      <c r="O186" s="92"/>
      <c r="P186" s="226">
        <f>O186*H186</f>
        <v>0</v>
      </c>
      <c r="Q186" s="226">
        <v>0.0054599999999999996</v>
      </c>
      <c r="R186" s="226">
        <f>Q186*H186</f>
        <v>5.2484577599999991</v>
      </c>
      <c r="S186" s="226">
        <v>0</v>
      </c>
      <c r="T186" s="22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8" t="s">
        <v>157</v>
      </c>
      <c r="AT186" s="228" t="s">
        <v>153</v>
      </c>
      <c r="AU186" s="228" t="s">
        <v>81</v>
      </c>
      <c r="AY186" s="18" t="s">
        <v>152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8" t="s">
        <v>81</v>
      </c>
      <c r="BK186" s="229">
        <f>ROUND(I186*H186,2)</f>
        <v>0</v>
      </c>
      <c r="BL186" s="18" t="s">
        <v>157</v>
      </c>
      <c r="BM186" s="228" t="s">
        <v>2022</v>
      </c>
    </row>
    <row r="187" s="2" customFormat="1" ht="24.15" customHeight="1">
      <c r="A187" s="39"/>
      <c r="B187" s="40"/>
      <c r="C187" s="217" t="s">
        <v>222</v>
      </c>
      <c r="D187" s="217" t="s">
        <v>153</v>
      </c>
      <c r="E187" s="218" t="s">
        <v>261</v>
      </c>
      <c r="F187" s="219" t="s">
        <v>262</v>
      </c>
      <c r="G187" s="220" t="s">
        <v>175</v>
      </c>
      <c r="H187" s="221">
        <v>961.25599999999997</v>
      </c>
      <c r="I187" s="222"/>
      <c r="J187" s="223">
        <f>ROUND(I187*H187,2)</f>
        <v>0</v>
      </c>
      <c r="K187" s="219" t="s">
        <v>160</v>
      </c>
      <c r="L187" s="45"/>
      <c r="M187" s="224" t="s">
        <v>1</v>
      </c>
      <c r="N187" s="225" t="s">
        <v>38</v>
      </c>
      <c r="O187" s="92"/>
      <c r="P187" s="226">
        <f>O187*H187</f>
        <v>0</v>
      </c>
      <c r="Q187" s="226">
        <v>0.0020999999999999999</v>
      </c>
      <c r="R187" s="226">
        <f>Q187*H187</f>
        <v>2.0186375999999999</v>
      </c>
      <c r="S187" s="226">
        <v>0</v>
      </c>
      <c r="T187" s="22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8" t="s">
        <v>157</v>
      </c>
      <c r="AT187" s="228" t="s">
        <v>153</v>
      </c>
      <c r="AU187" s="228" t="s">
        <v>81</v>
      </c>
      <c r="AY187" s="18" t="s">
        <v>152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8" t="s">
        <v>81</v>
      </c>
      <c r="BK187" s="229">
        <f>ROUND(I187*H187,2)</f>
        <v>0</v>
      </c>
      <c r="BL187" s="18" t="s">
        <v>157</v>
      </c>
      <c r="BM187" s="228" t="s">
        <v>2023</v>
      </c>
    </row>
    <row r="188" s="2" customFormat="1" ht="24.15" customHeight="1">
      <c r="A188" s="39"/>
      <c r="B188" s="40"/>
      <c r="C188" s="217" t="s">
        <v>7</v>
      </c>
      <c r="D188" s="217" t="s">
        <v>153</v>
      </c>
      <c r="E188" s="218" t="s">
        <v>264</v>
      </c>
      <c r="F188" s="219" t="s">
        <v>265</v>
      </c>
      <c r="G188" s="220" t="s">
        <v>175</v>
      </c>
      <c r="H188" s="221">
        <v>961.25599999999997</v>
      </c>
      <c r="I188" s="222"/>
      <c r="J188" s="223">
        <f>ROUND(I188*H188,2)</f>
        <v>0</v>
      </c>
      <c r="K188" s="219" t="s">
        <v>160</v>
      </c>
      <c r="L188" s="45"/>
      <c r="M188" s="224" t="s">
        <v>1</v>
      </c>
      <c r="N188" s="225" t="s">
        <v>38</v>
      </c>
      <c r="O188" s="92"/>
      <c r="P188" s="226">
        <f>O188*H188</f>
        <v>0</v>
      </c>
      <c r="Q188" s="226">
        <v>0.0043800000000000002</v>
      </c>
      <c r="R188" s="226">
        <f>Q188*H188</f>
        <v>4.2103012800000004</v>
      </c>
      <c r="S188" s="226">
        <v>0</v>
      </c>
      <c r="T188" s="22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8" t="s">
        <v>157</v>
      </c>
      <c r="AT188" s="228" t="s">
        <v>153</v>
      </c>
      <c r="AU188" s="228" t="s">
        <v>81</v>
      </c>
      <c r="AY188" s="18" t="s">
        <v>152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8" t="s">
        <v>81</v>
      </c>
      <c r="BK188" s="229">
        <f>ROUND(I188*H188,2)</f>
        <v>0</v>
      </c>
      <c r="BL188" s="18" t="s">
        <v>157</v>
      </c>
      <c r="BM188" s="228" t="s">
        <v>2024</v>
      </c>
    </row>
    <row r="189" s="2" customFormat="1" ht="14.4" customHeight="1">
      <c r="A189" s="39"/>
      <c r="B189" s="40"/>
      <c r="C189" s="217" t="s">
        <v>226</v>
      </c>
      <c r="D189" s="217" t="s">
        <v>153</v>
      </c>
      <c r="E189" s="218" t="s">
        <v>268</v>
      </c>
      <c r="F189" s="219" t="s">
        <v>269</v>
      </c>
      <c r="G189" s="220" t="s">
        <v>175</v>
      </c>
      <c r="H189" s="221">
        <v>961.25599999999997</v>
      </c>
      <c r="I189" s="222"/>
      <c r="J189" s="223">
        <f>ROUND(I189*H189,2)</f>
        <v>0</v>
      </c>
      <c r="K189" s="219" t="s">
        <v>160</v>
      </c>
      <c r="L189" s="45"/>
      <c r="M189" s="224" t="s">
        <v>1</v>
      </c>
      <c r="N189" s="225" t="s">
        <v>38</v>
      </c>
      <c r="O189" s="92"/>
      <c r="P189" s="226">
        <f>O189*H189</f>
        <v>0</v>
      </c>
      <c r="Q189" s="226">
        <v>0.00038999999999999999</v>
      </c>
      <c r="R189" s="226">
        <f>Q189*H189</f>
        <v>0.37488983999999997</v>
      </c>
      <c r="S189" s="226">
        <v>0</v>
      </c>
      <c r="T189" s="22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8" t="s">
        <v>157</v>
      </c>
      <c r="AT189" s="228" t="s">
        <v>153</v>
      </c>
      <c r="AU189" s="228" t="s">
        <v>81</v>
      </c>
      <c r="AY189" s="18" t="s">
        <v>152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8" t="s">
        <v>81</v>
      </c>
      <c r="BK189" s="229">
        <f>ROUND(I189*H189,2)</f>
        <v>0</v>
      </c>
      <c r="BL189" s="18" t="s">
        <v>157</v>
      </c>
      <c r="BM189" s="228" t="s">
        <v>2025</v>
      </c>
    </row>
    <row r="190" s="2" customFormat="1" ht="24.15" customHeight="1">
      <c r="A190" s="39"/>
      <c r="B190" s="40"/>
      <c r="C190" s="217" t="s">
        <v>260</v>
      </c>
      <c r="D190" s="217" t="s">
        <v>153</v>
      </c>
      <c r="E190" s="218" t="s">
        <v>271</v>
      </c>
      <c r="F190" s="219" t="s">
        <v>272</v>
      </c>
      <c r="G190" s="220" t="s">
        <v>175</v>
      </c>
      <c r="H190" s="221">
        <v>961.25599999999997</v>
      </c>
      <c r="I190" s="222"/>
      <c r="J190" s="223">
        <f>ROUND(I190*H190,2)</f>
        <v>0</v>
      </c>
      <c r="K190" s="219" t="s">
        <v>160</v>
      </c>
      <c r="L190" s="45"/>
      <c r="M190" s="224" t="s">
        <v>1</v>
      </c>
      <c r="N190" s="225" t="s">
        <v>38</v>
      </c>
      <c r="O190" s="92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8" t="s">
        <v>157</v>
      </c>
      <c r="AT190" s="228" t="s">
        <v>153</v>
      </c>
      <c r="AU190" s="228" t="s">
        <v>81</v>
      </c>
      <c r="AY190" s="18" t="s">
        <v>152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8" t="s">
        <v>81</v>
      </c>
      <c r="BK190" s="229">
        <f>ROUND(I190*H190,2)</f>
        <v>0</v>
      </c>
      <c r="BL190" s="18" t="s">
        <v>157</v>
      </c>
      <c r="BM190" s="228" t="s">
        <v>2026</v>
      </c>
    </row>
    <row r="191" s="2" customFormat="1" ht="37.8" customHeight="1">
      <c r="A191" s="39"/>
      <c r="B191" s="40"/>
      <c r="C191" s="217" t="s">
        <v>229</v>
      </c>
      <c r="D191" s="217" t="s">
        <v>153</v>
      </c>
      <c r="E191" s="218" t="s">
        <v>275</v>
      </c>
      <c r="F191" s="219" t="s">
        <v>276</v>
      </c>
      <c r="G191" s="220" t="s">
        <v>175</v>
      </c>
      <c r="H191" s="221">
        <v>296.50999999999999</v>
      </c>
      <c r="I191" s="222"/>
      <c r="J191" s="223">
        <f>ROUND(I191*H191,2)</f>
        <v>0</v>
      </c>
      <c r="K191" s="219" t="s">
        <v>160</v>
      </c>
      <c r="L191" s="45"/>
      <c r="M191" s="224" t="s">
        <v>1</v>
      </c>
      <c r="N191" s="225" t="s">
        <v>38</v>
      </c>
      <c r="O191" s="92"/>
      <c r="P191" s="226">
        <f>O191*H191</f>
        <v>0</v>
      </c>
      <c r="Q191" s="226">
        <v>0</v>
      </c>
      <c r="R191" s="226">
        <f>Q191*H191</f>
        <v>0</v>
      </c>
      <c r="S191" s="226">
        <v>0.047</v>
      </c>
      <c r="T191" s="227">
        <f>S191*H191</f>
        <v>13.935969999999999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8" t="s">
        <v>157</v>
      </c>
      <c r="AT191" s="228" t="s">
        <v>153</v>
      </c>
      <c r="AU191" s="228" t="s">
        <v>81</v>
      </c>
      <c r="AY191" s="18" t="s">
        <v>152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8" t="s">
        <v>81</v>
      </c>
      <c r="BK191" s="229">
        <f>ROUND(I191*H191,2)</f>
        <v>0</v>
      </c>
      <c r="BL191" s="18" t="s">
        <v>157</v>
      </c>
      <c r="BM191" s="228" t="s">
        <v>2027</v>
      </c>
    </row>
    <row r="192" s="13" customFormat="1">
      <c r="A192" s="13"/>
      <c r="B192" s="230"/>
      <c r="C192" s="231"/>
      <c r="D192" s="232" t="s">
        <v>195</v>
      </c>
      <c r="E192" s="233" t="s">
        <v>1</v>
      </c>
      <c r="F192" s="234" t="s">
        <v>2012</v>
      </c>
      <c r="G192" s="231"/>
      <c r="H192" s="233" t="s">
        <v>1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195</v>
      </c>
      <c r="AU192" s="240" t="s">
        <v>81</v>
      </c>
      <c r="AV192" s="13" t="s">
        <v>81</v>
      </c>
      <c r="AW192" s="13" t="s">
        <v>30</v>
      </c>
      <c r="AX192" s="13" t="s">
        <v>73</v>
      </c>
      <c r="AY192" s="240" t="s">
        <v>152</v>
      </c>
    </row>
    <row r="193" s="13" customFormat="1">
      <c r="A193" s="13"/>
      <c r="B193" s="230"/>
      <c r="C193" s="231"/>
      <c r="D193" s="232" t="s">
        <v>195</v>
      </c>
      <c r="E193" s="233" t="s">
        <v>1</v>
      </c>
      <c r="F193" s="234" t="s">
        <v>2028</v>
      </c>
      <c r="G193" s="231"/>
      <c r="H193" s="233" t="s">
        <v>1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195</v>
      </c>
      <c r="AU193" s="240" t="s">
        <v>81</v>
      </c>
      <c r="AV193" s="13" t="s">
        <v>81</v>
      </c>
      <c r="AW193" s="13" t="s">
        <v>30</v>
      </c>
      <c r="AX193" s="13" t="s">
        <v>73</v>
      </c>
      <c r="AY193" s="240" t="s">
        <v>152</v>
      </c>
    </row>
    <row r="194" s="14" customFormat="1">
      <c r="A194" s="14"/>
      <c r="B194" s="241"/>
      <c r="C194" s="242"/>
      <c r="D194" s="232" t="s">
        <v>195</v>
      </c>
      <c r="E194" s="243" t="s">
        <v>1</v>
      </c>
      <c r="F194" s="244" t="s">
        <v>2029</v>
      </c>
      <c r="G194" s="242"/>
      <c r="H194" s="245">
        <v>121.743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195</v>
      </c>
      <c r="AU194" s="251" t="s">
        <v>81</v>
      </c>
      <c r="AV194" s="14" t="s">
        <v>83</v>
      </c>
      <c r="AW194" s="14" t="s">
        <v>30</v>
      </c>
      <c r="AX194" s="14" t="s">
        <v>73</v>
      </c>
      <c r="AY194" s="251" t="s">
        <v>152</v>
      </c>
    </row>
    <row r="195" s="14" customFormat="1">
      <c r="A195" s="14"/>
      <c r="B195" s="241"/>
      <c r="C195" s="242"/>
      <c r="D195" s="232" t="s">
        <v>195</v>
      </c>
      <c r="E195" s="243" t="s">
        <v>1</v>
      </c>
      <c r="F195" s="244" t="s">
        <v>2030</v>
      </c>
      <c r="G195" s="242"/>
      <c r="H195" s="245">
        <v>-5.4000000000000004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1" t="s">
        <v>195</v>
      </c>
      <c r="AU195" s="251" t="s">
        <v>81</v>
      </c>
      <c r="AV195" s="14" t="s">
        <v>83</v>
      </c>
      <c r="AW195" s="14" t="s">
        <v>30</v>
      </c>
      <c r="AX195" s="14" t="s">
        <v>73</v>
      </c>
      <c r="AY195" s="251" t="s">
        <v>152</v>
      </c>
    </row>
    <row r="196" s="13" customFormat="1">
      <c r="A196" s="13"/>
      <c r="B196" s="230"/>
      <c r="C196" s="231"/>
      <c r="D196" s="232" t="s">
        <v>195</v>
      </c>
      <c r="E196" s="233" t="s">
        <v>1</v>
      </c>
      <c r="F196" s="234" t="s">
        <v>2031</v>
      </c>
      <c r="G196" s="231"/>
      <c r="H196" s="233" t="s">
        <v>1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195</v>
      </c>
      <c r="AU196" s="240" t="s">
        <v>81</v>
      </c>
      <c r="AV196" s="13" t="s">
        <v>81</v>
      </c>
      <c r="AW196" s="13" t="s">
        <v>30</v>
      </c>
      <c r="AX196" s="13" t="s">
        <v>73</v>
      </c>
      <c r="AY196" s="240" t="s">
        <v>152</v>
      </c>
    </row>
    <row r="197" s="14" customFormat="1">
      <c r="A197" s="14"/>
      <c r="B197" s="241"/>
      <c r="C197" s="242"/>
      <c r="D197" s="232" t="s">
        <v>195</v>
      </c>
      <c r="E197" s="243" t="s">
        <v>1</v>
      </c>
      <c r="F197" s="244" t="s">
        <v>2032</v>
      </c>
      <c r="G197" s="242"/>
      <c r="H197" s="245">
        <v>43.68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1" t="s">
        <v>195</v>
      </c>
      <c r="AU197" s="251" t="s">
        <v>81</v>
      </c>
      <c r="AV197" s="14" t="s">
        <v>83</v>
      </c>
      <c r="AW197" s="14" t="s">
        <v>30</v>
      </c>
      <c r="AX197" s="14" t="s">
        <v>73</v>
      </c>
      <c r="AY197" s="251" t="s">
        <v>152</v>
      </c>
    </row>
    <row r="198" s="14" customFormat="1">
      <c r="A198" s="14"/>
      <c r="B198" s="241"/>
      <c r="C198" s="242"/>
      <c r="D198" s="232" t="s">
        <v>195</v>
      </c>
      <c r="E198" s="243" t="s">
        <v>1</v>
      </c>
      <c r="F198" s="244" t="s">
        <v>2033</v>
      </c>
      <c r="G198" s="242"/>
      <c r="H198" s="245">
        <v>-30.239999999999998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1" t="s">
        <v>195</v>
      </c>
      <c r="AU198" s="251" t="s">
        <v>81</v>
      </c>
      <c r="AV198" s="14" t="s">
        <v>83</v>
      </c>
      <c r="AW198" s="14" t="s">
        <v>30</v>
      </c>
      <c r="AX198" s="14" t="s">
        <v>73</v>
      </c>
      <c r="AY198" s="251" t="s">
        <v>152</v>
      </c>
    </row>
    <row r="199" s="13" customFormat="1">
      <c r="A199" s="13"/>
      <c r="B199" s="230"/>
      <c r="C199" s="231"/>
      <c r="D199" s="232" t="s">
        <v>195</v>
      </c>
      <c r="E199" s="233" t="s">
        <v>1</v>
      </c>
      <c r="F199" s="234" t="s">
        <v>2034</v>
      </c>
      <c r="G199" s="231"/>
      <c r="H199" s="233" t="s">
        <v>1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195</v>
      </c>
      <c r="AU199" s="240" t="s">
        <v>81</v>
      </c>
      <c r="AV199" s="13" t="s">
        <v>81</v>
      </c>
      <c r="AW199" s="13" t="s">
        <v>30</v>
      </c>
      <c r="AX199" s="13" t="s">
        <v>73</v>
      </c>
      <c r="AY199" s="240" t="s">
        <v>152</v>
      </c>
    </row>
    <row r="200" s="14" customFormat="1">
      <c r="A200" s="14"/>
      <c r="B200" s="241"/>
      <c r="C200" s="242"/>
      <c r="D200" s="232" t="s">
        <v>195</v>
      </c>
      <c r="E200" s="243" t="s">
        <v>1</v>
      </c>
      <c r="F200" s="244" t="s">
        <v>2035</v>
      </c>
      <c r="G200" s="242"/>
      <c r="H200" s="245">
        <v>29.41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1" t="s">
        <v>195</v>
      </c>
      <c r="AU200" s="251" t="s">
        <v>81</v>
      </c>
      <c r="AV200" s="14" t="s">
        <v>83</v>
      </c>
      <c r="AW200" s="14" t="s">
        <v>30</v>
      </c>
      <c r="AX200" s="14" t="s">
        <v>73</v>
      </c>
      <c r="AY200" s="251" t="s">
        <v>152</v>
      </c>
    </row>
    <row r="201" s="14" customFormat="1">
      <c r="A201" s="14"/>
      <c r="B201" s="241"/>
      <c r="C201" s="242"/>
      <c r="D201" s="232" t="s">
        <v>195</v>
      </c>
      <c r="E201" s="243" t="s">
        <v>1</v>
      </c>
      <c r="F201" s="244" t="s">
        <v>2036</v>
      </c>
      <c r="G201" s="242"/>
      <c r="H201" s="245">
        <v>-28.32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1" t="s">
        <v>195</v>
      </c>
      <c r="AU201" s="251" t="s">
        <v>81</v>
      </c>
      <c r="AV201" s="14" t="s">
        <v>83</v>
      </c>
      <c r="AW201" s="14" t="s">
        <v>30</v>
      </c>
      <c r="AX201" s="14" t="s">
        <v>73</v>
      </c>
      <c r="AY201" s="251" t="s">
        <v>152</v>
      </c>
    </row>
    <row r="202" s="13" customFormat="1">
      <c r="A202" s="13"/>
      <c r="B202" s="230"/>
      <c r="C202" s="231"/>
      <c r="D202" s="232" t="s">
        <v>195</v>
      </c>
      <c r="E202" s="233" t="s">
        <v>1</v>
      </c>
      <c r="F202" s="234" t="s">
        <v>2037</v>
      </c>
      <c r="G202" s="231"/>
      <c r="H202" s="233" t="s">
        <v>1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195</v>
      </c>
      <c r="AU202" s="240" t="s">
        <v>81</v>
      </c>
      <c r="AV202" s="13" t="s">
        <v>81</v>
      </c>
      <c r="AW202" s="13" t="s">
        <v>30</v>
      </c>
      <c r="AX202" s="13" t="s">
        <v>73</v>
      </c>
      <c r="AY202" s="240" t="s">
        <v>152</v>
      </c>
    </row>
    <row r="203" s="14" customFormat="1">
      <c r="A203" s="14"/>
      <c r="B203" s="241"/>
      <c r="C203" s="242"/>
      <c r="D203" s="232" t="s">
        <v>195</v>
      </c>
      <c r="E203" s="243" t="s">
        <v>1</v>
      </c>
      <c r="F203" s="244" t="s">
        <v>2038</v>
      </c>
      <c r="G203" s="242"/>
      <c r="H203" s="245">
        <v>230.43700000000001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1" t="s">
        <v>195</v>
      </c>
      <c r="AU203" s="251" t="s">
        <v>81</v>
      </c>
      <c r="AV203" s="14" t="s">
        <v>83</v>
      </c>
      <c r="AW203" s="14" t="s">
        <v>30</v>
      </c>
      <c r="AX203" s="14" t="s">
        <v>73</v>
      </c>
      <c r="AY203" s="251" t="s">
        <v>152</v>
      </c>
    </row>
    <row r="204" s="14" customFormat="1">
      <c r="A204" s="14"/>
      <c r="B204" s="241"/>
      <c r="C204" s="242"/>
      <c r="D204" s="232" t="s">
        <v>195</v>
      </c>
      <c r="E204" s="243" t="s">
        <v>1</v>
      </c>
      <c r="F204" s="244" t="s">
        <v>2039</v>
      </c>
      <c r="G204" s="242"/>
      <c r="H204" s="245">
        <v>-64.799999999999997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1" t="s">
        <v>195</v>
      </c>
      <c r="AU204" s="251" t="s">
        <v>81</v>
      </c>
      <c r="AV204" s="14" t="s">
        <v>83</v>
      </c>
      <c r="AW204" s="14" t="s">
        <v>30</v>
      </c>
      <c r="AX204" s="14" t="s">
        <v>73</v>
      </c>
      <c r="AY204" s="251" t="s">
        <v>152</v>
      </c>
    </row>
    <row r="205" s="15" customFormat="1">
      <c r="A205" s="15"/>
      <c r="B205" s="252"/>
      <c r="C205" s="253"/>
      <c r="D205" s="232" t="s">
        <v>195</v>
      </c>
      <c r="E205" s="254" t="s">
        <v>1</v>
      </c>
      <c r="F205" s="255" t="s">
        <v>218</v>
      </c>
      <c r="G205" s="253"/>
      <c r="H205" s="256">
        <v>296.50999999999999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2" t="s">
        <v>195</v>
      </c>
      <c r="AU205" s="262" t="s">
        <v>81</v>
      </c>
      <c r="AV205" s="15" t="s">
        <v>157</v>
      </c>
      <c r="AW205" s="15" t="s">
        <v>30</v>
      </c>
      <c r="AX205" s="15" t="s">
        <v>81</v>
      </c>
      <c r="AY205" s="262" t="s">
        <v>152</v>
      </c>
    </row>
    <row r="206" s="2" customFormat="1" ht="24.15" customHeight="1">
      <c r="A206" s="39"/>
      <c r="B206" s="40"/>
      <c r="C206" s="217" t="s">
        <v>267</v>
      </c>
      <c r="D206" s="217" t="s">
        <v>153</v>
      </c>
      <c r="E206" s="218" t="s">
        <v>282</v>
      </c>
      <c r="F206" s="219" t="s">
        <v>283</v>
      </c>
      <c r="G206" s="220" t="s">
        <v>175</v>
      </c>
      <c r="H206" s="221">
        <v>296.50999999999999</v>
      </c>
      <c r="I206" s="222"/>
      <c r="J206" s="223">
        <f>ROUND(I206*H206,2)</f>
        <v>0</v>
      </c>
      <c r="K206" s="219" t="s">
        <v>160</v>
      </c>
      <c r="L206" s="45"/>
      <c r="M206" s="224" t="s">
        <v>1</v>
      </c>
      <c r="N206" s="225" t="s">
        <v>38</v>
      </c>
      <c r="O206" s="92"/>
      <c r="P206" s="226">
        <f>O206*H206</f>
        <v>0</v>
      </c>
      <c r="Q206" s="226">
        <v>0.031530000000000002</v>
      </c>
      <c r="R206" s="226">
        <f>Q206*H206</f>
        <v>9.3489602999999999</v>
      </c>
      <c r="S206" s="226">
        <v>0</v>
      </c>
      <c r="T206" s="22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8" t="s">
        <v>157</v>
      </c>
      <c r="AT206" s="228" t="s">
        <v>153</v>
      </c>
      <c r="AU206" s="228" t="s">
        <v>81</v>
      </c>
      <c r="AY206" s="18" t="s">
        <v>152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8" t="s">
        <v>81</v>
      </c>
      <c r="BK206" s="229">
        <f>ROUND(I206*H206,2)</f>
        <v>0</v>
      </c>
      <c r="BL206" s="18" t="s">
        <v>157</v>
      </c>
      <c r="BM206" s="228" t="s">
        <v>2040</v>
      </c>
    </row>
    <row r="207" s="2" customFormat="1" ht="24.15" customHeight="1">
      <c r="A207" s="39"/>
      <c r="B207" s="40"/>
      <c r="C207" s="217" t="s">
        <v>233</v>
      </c>
      <c r="D207" s="217" t="s">
        <v>153</v>
      </c>
      <c r="E207" s="218" t="s">
        <v>380</v>
      </c>
      <c r="F207" s="219" t="s">
        <v>381</v>
      </c>
      <c r="G207" s="220" t="s">
        <v>175</v>
      </c>
      <c r="H207" s="221">
        <v>430.58999999999998</v>
      </c>
      <c r="I207" s="222"/>
      <c r="J207" s="223">
        <f>ROUND(I207*H207,2)</f>
        <v>0</v>
      </c>
      <c r="K207" s="219" t="s">
        <v>160</v>
      </c>
      <c r="L207" s="45"/>
      <c r="M207" s="224" t="s">
        <v>1</v>
      </c>
      <c r="N207" s="225" t="s">
        <v>38</v>
      </c>
      <c r="O207" s="92"/>
      <c r="P207" s="226">
        <f>O207*H207</f>
        <v>0</v>
      </c>
      <c r="Q207" s="226">
        <v>2.0000000000000002E-05</v>
      </c>
      <c r="R207" s="226">
        <f>Q207*H207</f>
        <v>0.0086118000000000011</v>
      </c>
      <c r="S207" s="226">
        <v>0</v>
      </c>
      <c r="T207" s="22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8" t="s">
        <v>157</v>
      </c>
      <c r="AT207" s="228" t="s">
        <v>153</v>
      </c>
      <c r="AU207" s="228" t="s">
        <v>81</v>
      </c>
      <c r="AY207" s="18" t="s">
        <v>152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8" t="s">
        <v>81</v>
      </c>
      <c r="BK207" s="229">
        <f>ROUND(I207*H207,2)</f>
        <v>0</v>
      </c>
      <c r="BL207" s="18" t="s">
        <v>157</v>
      </c>
      <c r="BM207" s="228" t="s">
        <v>2041</v>
      </c>
    </row>
    <row r="208" s="14" customFormat="1">
      <c r="A208" s="14"/>
      <c r="B208" s="241"/>
      <c r="C208" s="242"/>
      <c r="D208" s="232" t="s">
        <v>195</v>
      </c>
      <c r="E208" s="243" t="s">
        <v>1</v>
      </c>
      <c r="F208" s="244" t="s">
        <v>2042</v>
      </c>
      <c r="G208" s="242"/>
      <c r="H208" s="245">
        <v>430.58999999999998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1" t="s">
        <v>195</v>
      </c>
      <c r="AU208" s="251" t="s">
        <v>81</v>
      </c>
      <c r="AV208" s="14" t="s">
        <v>83</v>
      </c>
      <c r="AW208" s="14" t="s">
        <v>30</v>
      </c>
      <c r="AX208" s="14" t="s">
        <v>81</v>
      </c>
      <c r="AY208" s="251" t="s">
        <v>152</v>
      </c>
    </row>
    <row r="209" s="2" customFormat="1" ht="24.15" customHeight="1">
      <c r="A209" s="39"/>
      <c r="B209" s="40"/>
      <c r="C209" s="217" t="s">
        <v>274</v>
      </c>
      <c r="D209" s="217" t="s">
        <v>153</v>
      </c>
      <c r="E209" s="218" t="s">
        <v>364</v>
      </c>
      <c r="F209" s="219" t="s">
        <v>1277</v>
      </c>
      <c r="G209" s="220" t="s">
        <v>175</v>
      </c>
      <c r="H209" s="221">
        <v>215.29499999999999</v>
      </c>
      <c r="I209" s="222"/>
      <c r="J209" s="223">
        <f>ROUND(I209*H209,2)</f>
        <v>0</v>
      </c>
      <c r="K209" s="219" t="s">
        <v>1</v>
      </c>
      <c r="L209" s="45"/>
      <c r="M209" s="224" t="s">
        <v>1</v>
      </c>
      <c r="N209" s="225" t="s">
        <v>38</v>
      </c>
      <c r="O209" s="92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8" t="s">
        <v>157</v>
      </c>
      <c r="AT209" s="228" t="s">
        <v>153</v>
      </c>
      <c r="AU209" s="228" t="s">
        <v>81</v>
      </c>
      <c r="AY209" s="18" t="s">
        <v>152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8" t="s">
        <v>81</v>
      </c>
      <c r="BK209" s="229">
        <f>ROUND(I209*H209,2)</f>
        <v>0</v>
      </c>
      <c r="BL209" s="18" t="s">
        <v>157</v>
      </c>
      <c r="BM209" s="228" t="s">
        <v>233</v>
      </c>
    </row>
    <row r="210" s="13" customFormat="1">
      <c r="A210" s="13"/>
      <c r="B210" s="230"/>
      <c r="C210" s="231"/>
      <c r="D210" s="232" t="s">
        <v>195</v>
      </c>
      <c r="E210" s="233" t="s">
        <v>1</v>
      </c>
      <c r="F210" s="234" t="s">
        <v>2012</v>
      </c>
      <c r="G210" s="231"/>
      <c r="H210" s="233" t="s">
        <v>1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195</v>
      </c>
      <c r="AU210" s="240" t="s">
        <v>81</v>
      </c>
      <c r="AV210" s="13" t="s">
        <v>81</v>
      </c>
      <c r="AW210" s="13" t="s">
        <v>30</v>
      </c>
      <c r="AX210" s="13" t="s">
        <v>73</v>
      </c>
      <c r="AY210" s="240" t="s">
        <v>152</v>
      </c>
    </row>
    <row r="211" s="13" customFormat="1">
      <c r="A211" s="13"/>
      <c r="B211" s="230"/>
      <c r="C211" s="231"/>
      <c r="D211" s="232" t="s">
        <v>195</v>
      </c>
      <c r="E211" s="233" t="s">
        <v>1</v>
      </c>
      <c r="F211" s="234" t="s">
        <v>2028</v>
      </c>
      <c r="G211" s="231"/>
      <c r="H211" s="233" t="s">
        <v>1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195</v>
      </c>
      <c r="AU211" s="240" t="s">
        <v>81</v>
      </c>
      <c r="AV211" s="13" t="s">
        <v>81</v>
      </c>
      <c r="AW211" s="13" t="s">
        <v>30</v>
      </c>
      <c r="AX211" s="13" t="s">
        <v>73</v>
      </c>
      <c r="AY211" s="240" t="s">
        <v>152</v>
      </c>
    </row>
    <row r="212" s="14" customFormat="1">
      <c r="A212" s="14"/>
      <c r="B212" s="241"/>
      <c r="C212" s="242"/>
      <c r="D212" s="232" t="s">
        <v>195</v>
      </c>
      <c r="E212" s="243" t="s">
        <v>1</v>
      </c>
      <c r="F212" s="244" t="s">
        <v>2043</v>
      </c>
      <c r="G212" s="242"/>
      <c r="H212" s="245">
        <v>27.18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195</v>
      </c>
      <c r="AU212" s="251" t="s">
        <v>81</v>
      </c>
      <c r="AV212" s="14" t="s">
        <v>83</v>
      </c>
      <c r="AW212" s="14" t="s">
        <v>30</v>
      </c>
      <c r="AX212" s="14" t="s">
        <v>73</v>
      </c>
      <c r="AY212" s="251" t="s">
        <v>152</v>
      </c>
    </row>
    <row r="213" s="14" customFormat="1">
      <c r="A213" s="14"/>
      <c r="B213" s="241"/>
      <c r="C213" s="242"/>
      <c r="D213" s="232" t="s">
        <v>195</v>
      </c>
      <c r="E213" s="243" t="s">
        <v>1</v>
      </c>
      <c r="F213" s="244" t="s">
        <v>2044</v>
      </c>
      <c r="G213" s="242"/>
      <c r="H213" s="245">
        <v>3.7799999999999998</v>
      </c>
      <c r="I213" s="246"/>
      <c r="J213" s="242"/>
      <c r="K213" s="242"/>
      <c r="L213" s="247"/>
      <c r="M213" s="248"/>
      <c r="N213" s="249"/>
      <c r="O213" s="249"/>
      <c r="P213" s="249"/>
      <c r="Q213" s="249"/>
      <c r="R213" s="249"/>
      <c r="S213" s="249"/>
      <c r="T213" s="25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1" t="s">
        <v>195</v>
      </c>
      <c r="AU213" s="251" t="s">
        <v>81</v>
      </c>
      <c r="AV213" s="14" t="s">
        <v>83</v>
      </c>
      <c r="AW213" s="14" t="s">
        <v>30</v>
      </c>
      <c r="AX213" s="14" t="s">
        <v>73</v>
      </c>
      <c r="AY213" s="251" t="s">
        <v>152</v>
      </c>
    </row>
    <row r="214" s="13" customFormat="1">
      <c r="A214" s="13"/>
      <c r="B214" s="230"/>
      <c r="C214" s="231"/>
      <c r="D214" s="232" t="s">
        <v>195</v>
      </c>
      <c r="E214" s="233" t="s">
        <v>1</v>
      </c>
      <c r="F214" s="234" t="s">
        <v>2031</v>
      </c>
      <c r="G214" s="231"/>
      <c r="H214" s="233" t="s">
        <v>1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0" t="s">
        <v>195</v>
      </c>
      <c r="AU214" s="240" t="s">
        <v>81</v>
      </c>
      <c r="AV214" s="13" t="s">
        <v>81</v>
      </c>
      <c r="AW214" s="13" t="s">
        <v>30</v>
      </c>
      <c r="AX214" s="13" t="s">
        <v>73</v>
      </c>
      <c r="AY214" s="240" t="s">
        <v>152</v>
      </c>
    </row>
    <row r="215" s="14" customFormat="1">
      <c r="A215" s="14"/>
      <c r="B215" s="241"/>
      <c r="C215" s="242"/>
      <c r="D215" s="232" t="s">
        <v>195</v>
      </c>
      <c r="E215" s="243" t="s">
        <v>1</v>
      </c>
      <c r="F215" s="244" t="s">
        <v>2045</v>
      </c>
      <c r="G215" s="242"/>
      <c r="H215" s="245">
        <v>32.399999999999999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1" t="s">
        <v>195</v>
      </c>
      <c r="AU215" s="251" t="s">
        <v>81</v>
      </c>
      <c r="AV215" s="14" t="s">
        <v>83</v>
      </c>
      <c r="AW215" s="14" t="s">
        <v>30</v>
      </c>
      <c r="AX215" s="14" t="s">
        <v>73</v>
      </c>
      <c r="AY215" s="251" t="s">
        <v>152</v>
      </c>
    </row>
    <row r="216" s="14" customFormat="1">
      <c r="A216" s="14"/>
      <c r="B216" s="241"/>
      <c r="C216" s="242"/>
      <c r="D216" s="232" t="s">
        <v>195</v>
      </c>
      <c r="E216" s="243" t="s">
        <v>1</v>
      </c>
      <c r="F216" s="244" t="s">
        <v>2046</v>
      </c>
      <c r="G216" s="242"/>
      <c r="H216" s="245">
        <v>3.4199999999999999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1" t="s">
        <v>195</v>
      </c>
      <c r="AU216" s="251" t="s">
        <v>81</v>
      </c>
      <c r="AV216" s="14" t="s">
        <v>83</v>
      </c>
      <c r="AW216" s="14" t="s">
        <v>30</v>
      </c>
      <c r="AX216" s="14" t="s">
        <v>73</v>
      </c>
      <c r="AY216" s="251" t="s">
        <v>152</v>
      </c>
    </row>
    <row r="217" s="13" customFormat="1">
      <c r="A217" s="13"/>
      <c r="B217" s="230"/>
      <c r="C217" s="231"/>
      <c r="D217" s="232" t="s">
        <v>195</v>
      </c>
      <c r="E217" s="233" t="s">
        <v>1</v>
      </c>
      <c r="F217" s="234" t="s">
        <v>2034</v>
      </c>
      <c r="G217" s="231"/>
      <c r="H217" s="233" t="s">
        <v>1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195</v>
      </c>
      <c r="AU217" s="240" t="s">
        <v>81</v>
      </c>
      <c r="AV217" s="13" t="s">
        <v>81</v>
      </c>
      <c r="AW217" s="13" t="s">
        <v>30</v>
      </c>
      <c r="AX217" s="13" t="s">
        <v>73</v>
      </c>
      <c r="AY217" s="240" t="s">
        <v>152</v>
      </c>
    </row>
    <row r="218" s="14" customFormat="1">
      <c r="A218" s="14"/>
      <c r="B218" s="241"/>
      <c r="C218" s="242"/>
      <c r="D218" s="232" t="s">
        <v>195</v>
      </c>
      <c r="E218" s="243" t="s">
        <v>1</v>
      </c>
      <c r="F218" s="244" t="s">
        <v>2047</v>
      </c>
      <c r="G218" s="242"/>
      <c r="H218" s="245">
        <v>45.170000000000002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1" t="s">
        <v>195</v>
      </c>
      <c r="AU218" s="251" t="s">
        <v>81</v>
      </c>
      <c r="AV218" s="14" t="s">
        <v>83</v>
      </c>
      <c r="AW218" s="14" t="s">
        <v>30</v>
      </c>
      <c r="AX218" s="14" t="s">
        <v>73</v>
      </c>
      <c r="AY218" s="251" t="s">
        <v>152</v>
      </c>
    </row>
    <row r="219" s="13" customFormat="1">
      <c r="A219" s="13"/>
      <c r="B219" s="230"/>
      <c r="C219" s="231"/>
      <c r="D219" s="232" t="s">
        <v>195</v>
      </c>
      <c r="E219" s="233" t="s">
        <v>1</v>
      </c>
      <c r="F219" s="234" t="s">
        <v>2037</v>
      </c>
      <c r="G219" s="231"/>
      <c r="H219" s="233" t="s">
        <v>1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195</v>
      </c>
      <c r="AU219" s="240" t="s">
        <v>81</v>
      </c>
      <c r="AV219" s="13" t="s">
        <v>81</v>
      </c>
      <c r="AW219" s="13" t="s">
        <v>30</v>
      </c>
      <c r="AX219" s="13" t="s">
        <v>73</v>
      </c>
      <c r="AY219" s="240" t="s">
        <v>152</v>
      </c>
    </row>
    <row r="220" s="14" customFormat="1">
      <c r="A220" s="14"/>
      <c r="B220" s="241"/>
      <c r="C220" s="242"/>
      <c r="D220" s="232" t="s">
        <v>195</v>
      </c>
      <c r="E220" s="243" t="s">
        <v>1</v>
      </c>
      <c r="F220" s="244" t="s">
        <v>2048</v>
      </c>
      <c r="G220" s="242"/>
      <c r="H220" s="245">
        <v>95.784999999999997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1" t="s">
        <v>195</v>
      </c>
      <c r="AU220" s="251" t="s">
        <v>81</v>
      </c>
      <c r="AV220" s="14" t="s">
        <v>83</v>
      </c>
      <c r="AW220" s="14" t="s">
        <v>30</v>
      </c>
      <c r="AX220" s="14" t="s">
        <v>73</v>
      </c>
      <c r="AY220" s="251" t="s">
        <v>152</v>
      </c>
    </row>
    <row r="221" s="14" customFormat="1">
      <c r="A221" s="14"/>
      <c r="B221" s="241"/>
      <c r="C221" s="242"/>
      <c r="D221" s="232" t="s">
        <v>195</v>
      </c>
      <c r="E221" s="243" t="s">
        <v>1</v>
      </c>
      <c r="F221" s="244" t="s">
        <v>2049</v>
      </c>
      <c r="G221" s="242"/>
      <c r="H221" s="245">
        <v>7.5599999999999996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1" t="s">
        <v>195</v>
      </c>
      <c r="AU221" s="251" t="s">
        <v>81</v>
      </c>
      <c r="AV221" s="14" t="s">
        <v>83</v>
      </c>
      <c r="AW221" s="14" t="s">
        <v>30</v>
      </c>
      <c r="AX221" s="14" t="s">
        <v>73</v>
      </c>
      <c r="AY221" s="251" t="s">
        <v>152</v>
      </c>
    </row>
    <row r="222" s="15" customFormat="1">
      <c r="A222" s="15"/>
      <c r="B222" s="252"/>
      <c r="C222" s="253"/>
      <c r="D222" s="232" t="s">
        <v>195</v>
      </c>
      <c r="E222" s="254" t="s">
        <v>1</v>
      </c>
      <c r="F222" s="255" t="s">
        <v>218</v>
      </c>
      <c r="G222" s="253"/>
      <c r="H222" s="256">
        <v>215.29499999999999</v>
      </c>
      <c r="I222" s="257"/>
      <c r="J222" s="253"/>
      <c r="K222" s="253"/>
      <c r="L222" s="258"/>
      <c r="M222" s="259"/>
      <c r="N222" s="260"/>
      <c r="O222" s="260"/>
      <c r="P222" s="260"/>
      <c r="Q222" s="260"/>
      <c r="R222" s="260"/>
      <c r="S222" s="260"/>
      <c r="T222" s="261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2" t="s">
        <v>195</v>
      </c>
      <c r="AU222" s="262" t="s">
        <v>81</v>
      </c>
      <c r="AV222" s="15" t="s">
        <v>157</v>
      </c>
      <c r="AW222" s="15" t="s">
        <v>30</v>
      </c>
      <c r="AX222" s="15" t="s">
        <v>81</v>
      </c>
      <c r="AY222" s="262" t="s">
        <v>152</v>
      </c>
    </row>
    <row r="223" s="2" customFormat="1" ht="24.15" customHeight="1">
      <c r="A223" s="39"/>
      <c r="B223" s="40"/>
      <c r="C223" s="217" t="s">
        <v>238</v>
      </c>
      <c r="D223" s="217" t="s">
        <v>153</v>
      </c>
      <c r="E223" s="218" t="s">
        <v>385</v>
      </c>
      <c r="F223" s="219" t="s">
        <v>386</v>
      </c>
      <c r="G223" s="220" t="s">
        <v>210</v>
      </c>
      <c r="H223" s="221">
        <v>1</v>
      </c>
      <c r="I223" s="222"/>
      <c r="J223" s="223">
        <f>ROUND(I223*H223,2)</f>
        <v>0</v>
      </c>
      <c r="K223" s="219" t="s">
        <v>1</v>
      </c>
      <c r="L223" s="45"/>
      <c r="M223" s="224" t="s">
        <v>1</v>
      </c>
      <c r="N223" s="225" t="s">
        <v>38</v>
      </c>
      <c r="O223" s="92"/>
      <c r="P223" s="226">
        <f>O223*H223</f>
        <v>0</v>
      </c>
      <c r="Q223" s="226">
        <v>4.0000000000000003E-05</v>
      </c>
      <c r="R223" s="226">
        <f>Q223*H223</f>
        <v>4.0000000000000003E-05</v>
      </c>
      <c r="S223" s="226">
        <v>0</v>
      </c>
      <c r="T223" s="22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8" t="s">
        <v>157</v>
      </c>
      <c r="AT223" s="228" t="s">
        <v>153</v>
      </c>
      <c r="AU223" s="228" t="s">
        <v>81</v>
      </c>
      <c r="AY223" s="18" t="s">
        <v>152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8" t="s">
        <v>81</v>
      </c>
      <c r="BK223" s="229">
        <f>ROUND(I223*H223,2)</f>
        <v>0</v>
      </c>
      <c r="BL223" s="18" t="s">
        <v>157</v>
      </c>
      <c r="BM223" s="228" t="s">
        <v>2050</v>
      </c>
    </row>
    <row r="224" s="2" customFormat="1" ht="37.8" customHeight="1">
      <c r="A224" s="39"/>
      <c r="B224" s="40"/>
      <c r="C224" s="217" t="s">
        <v>285</v>
      </c>
      <c r="D224" s="217" t="s">
        <v>153</v>
      </c>
      <c r="E224" s="218" t="s">
        <v>2051</v>
      </c>
      <c r="F224" s="219" t="s">
        <v>2052</v>
      </c>
      <c r="G224" s="220" t="s">
        <v>175</v>
      </c>
      <c r="H224" s="221">
        <v>285.399</v>
      </c>
      <c r="I224" s="222"/>
      <c r="J224" s="223">
        <f>ROUND(I224*H224,2)</f>
        <v>0</v>
      </c>
      <c r="K224" s="219" t="s">
        <v>1</v>
      </c>
      <c r="L224" s="45"/>
      <c r="M224" s="224" t="s">
        <v>1</v>
      </c>
      <c r="N224" s="225" t="s">
        <v>38</v>
      </c>
      <c r="O224" s="92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8" t="s">
        <v>157</v>
      </c>
      <c r="AT224" s="228" t="s">
        <v>153</v>
      </c>
      <c r="AU224" s="228" t="s">
        <v>81</v>
      </c>
      <c r="AY224" s="18" t="s">
        <v>152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8" t="s">
        <v>81</v>
      </c>
      <c r="BK224" s="229">
        <f>ROUND(I224*H224,2)</f>
        <v>0</v>
      </c>
      <c r="BL224" s="18" t="s">
        <v>157</v>
      </c>
      <c r="BM224" s="228" t="s">
        <v>238</v>
      </c>
    </row>
    <row r="225" s="13" customFormat="1">
      <c r="A225" s="13"/>
      <c r="B225" s="230"/>
      <c r="C225" s="231"/>
      <c r="D225" s="232" t="s">
        <v>195</v>
      </c>
      <c r="E225" s="233" t="s">
        <v>1</v>
      </c>
      <c r="F225" s="234" t="s">
        <v>2012</v>
      </c>
      <c r="G225" s="231"/>
      <c r="H225" s="233" t="s">
        <v>1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0" t="s">
        <v>195</v>
      </c>
      <c r="AU225" s="240" t="s">
        <v>81</v>
      </c>
      <c r="AV225" s="13" t="s">
        <v>81</v>
      </c>
      <c r="AW225" s="13" t="s">
        <v>30</v>
      </c>
      <c r="AX225" s="13" t="s">
        <v>73</v>
      </c>
      <c r="AY225" s="240" t="s">
        <v>152</v>
      </c>
    </row>
    <row r="226" s="13" customFormat="1">
      <c r="A226" s="13"/>
      <c r="B226" s="230"/>
      <c r="C226" s="231"/>
      <c r="D226" s="232" t="s">
        <v>195</v>
      </c>
      <c r="E226" s="233" t="s">
        <v>1</v>
      </c>
      <c r="F226" s="234" t="s">
        <v>2031</v>
      </c>
      <c r="G226" s="231"/>
      <c r="H226" s="233" t="s">
        <v>1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0" t="s">
        <v>195</v>
      </c>
      <c r="AU226" s="240" t="s">
        <v>81</v>
      </c>
      <c r="AV226" s="13" t="s">
        <v>81</v>
      </c>
      <c r="AW226" s="13" t="s">
        <v>30</v>
      </c>
      <c r="AX226" s="13" t="s">
        <v>73</v>
      </c>
      <c r="AY226" s="240" t="s">
        <v>152</v>
      </c>
    </row>
    <row r="227" s="14" customFormat="1">
      <c r="A227" s="14"/>
      <c r="B227" s="241"/>
      <c r="C227" s="242"/>
      <c r="D227" s="232" t="s">
        <v>195</v>
      </c>
      <c r="E227" s="243" t="s">
        <v>1</v>
      </c>
      <c r="F227" s="244" t="s">
        <v>2053</v>
      </c>
      <c r="G227" s="242"/>
      <c r="H227" s="245">
        <v>177.04900000000001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1" t="s">
        <v>195</v>
      </c>
      <c r="AU227" s="251" t="s">
        <v>81</v>
      </c>
      <c r="AV227" s="14" t="s">
        <v>83</v>
      </c>
      <c r="AW227" s="14" t="s">
        <v>30</v>
      </c>
      <c r="AX227" s="14" t="s">
        <v>73</v>
      </c>
      <c r="AY227" s="251" t="s">
        <v>152</v>
      </c>
    </row>
    <row r="228" s="14" customFormat="1">
      <c r="A228" s="14"/>
      <c r="B228" s="241"/>
      <c r="C228" s="242"/>
      <c r="D228" s="232" t="s">
        <v>195</v>
      </c>
      <c r="E228" s="243" t="s">
        <v>1</v>
      </c>
      <c r="F228" s="244" t="s">
        <v>2054</v>
      </c>
      <c r="G228" s="242"/>
      <c r="H228" s="245">
        <v>-32.399999999999999</v>
      </c>
      <c r="I228" s="246"/>
      <c r="J228" s="242"/>
      <c r="K228" s="242"/>
      <c r="L228" s="247"/>
      <c r="M228" s="248"/>
      <c r="N228" s="249"/>
      <c r="O228" s="249"/>
      <c r="P228" s="249"/>
      <c r="Q228" s="249"/>
      <c r="R228" s="249"/>
      <c r="S228" s="249"/>
      <c r="T228" s="25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1" t="s">
        <v>195</v>
      </c>
      <c r="AU228" s="251" t="s">
        <v>81</v>
      </c>
      <c r="AV228" s="14" t="s">
        <v>83</v>
      </c>
      <c r="AW228" s="14" t="s">
        <v>30</v>
      </c>
      <c r="AX228" s="14" t="s">
        <v>73</v>
      </c>
      <c r="AY228" s="251" t="s">
        <v>152</v>
      </c>
    </row>
    <row r="229" s="13" customFormat="1">
      <c r="A229" s="13"/>
      <c r="B229" s="230"/>
      <c r="C229" s="231"/>
      <c r="D229" s="232" t="s">
        <v>195</v>
      </c>
      <c r="E229" s="233" t="s">
        <v>1</v>
      </c>
      <c r="F229" s="234" t="s">
        <v>2034</v>
      </c>
      <c r="G229" s="231"/>
      <c r="H229" s="233" t="s">
        <v>1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0" t="s">
        <v>195</v>
      </c>
      <c r="AU229" s="240" t="s">
        <v>81</v>
      </c>
      <c r="AV229" s="13" t="s">
        <v>81</v>
      </c>
      <c r="AW229" s="13" t="s">
        <v>30</v>
      </c>
      <c r="AX229" s="13" t="s">
        <v>73</v>
      </c>
      <c r="AY229" s="240" t="s">
        <v>152</v>
      </c>
    </row>
    <row r="230" s="14" customFormat="1">
      <c r="A230" s="14"/>
      <c r="B230" s="241"/>
      <c r="C230" s="242"/>
      <c r="D230" s="232" t="s">
        <v>195</v>
      </c>
      <c r="E230" s="243" t="s">
        <v>1</v>
      </c>
      <c r="F230" s="244" t="s">
        <v>2055</v>
      </c>
      <c r="G230" s="242"/>
      <c r="H230" s="245">
        <v>184.22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1" t="s">
        <v>195</v>
      </c>
      <c r="AU230" s="251" t="s">
        <v>81</v>
      </c>
      <c r="AV230" s="14" t="s">
        <v>83</v>
      </c>
      <c r="AW230" s="14" t="s">
        <v>30</v>
      </c>
      <c r="AX230" s="14" t="s">
        <v>73</v>
      </c>
      <c r="AY230" s="251" t="s">
        <v>152</v>
      </c>
    </row>
    <row r="231" s="14" customFormat="1">
      <c r="A231" s="14"/>
      <c r="B231" s="241"/>
      <c r="C231" s="242"/>
      <c r="D231" s="232" t="s">
        <v>195</v>
      </c>
      <c r="E231" s="243" t="s">
        <v>1</v>
      </c>
      <c r="F231" s="244" t="s">
        <v>2056</v>
      </c>
      <c r="G231" s="242"/>
      <c r="H231" s="245">
        <v>-43.469999999999999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1" t="s">
        <v>195</v>
      </c>
      <c r="AU231" s="251" t="s">
        <v>81</v>
      </c>
      <c r="AV231" s="14" t="s">
        <v>83</v>
      </c>
      <c r="AW231" s="14" t="s">
        <v>30</v>
      </c>
      <c r="AX231" s="14" t="s">
        <v>73</v>
      </c>
      <c r="AY231" s="251" t="s">
        <v>152</v>
      </c>
    </row>
    <row r="232" s="15" customFormat="1">
      <c r="A232" s="15"/>
      <c r="B232" s="252"/>
      <c r="C232" s="253"/>
      <c r="D232" s="232" t="s">
        <v>195</v>
      </c>
      <c r="E232" s="254" t="s">
        <v>1</v>
      </c>
      <c r="F232" s="255" t="s">
        <v>218</v>
      </c>
      <c r="G232" s="253"/>
      <c r="H232" s="256">
        <v>285.399</v>
      </c>
      <c r="I232" s="257"/>
      <c r="J232" s="253"/>
      <c r="K232" s="253"/>
      <c r="L232" s="258"/>
      <c r="M232" s="259"/>
      <c r="N232" s="260"/>
      <c r="O232" s="260"/>
      <c r="P232" s="260"/>
      <c r="Q232" s="260"/>
      <c r="R232" s="260"/>
      <c r="S232" s="260"/>
      <c r="T232" s="261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2" t="s">
        <v>195</v>
      </c>
      <c r="AU232" s="262" t="s">
        <v>81</v>
      </c>
      <c r="AV232" s="15" t="s">
        <v>157</v>
      </c>
      <c r="AW232" s="15" t="s">
        <v>30</v>
      </c>
      <c r="AX232" s="15" t="s">
        <v>81</v>
      </c>
      <c r="AY232" s="262" t="s">
        <v>152</v>
      </c>
    </row>
    <row r="233" s="2" customFormat="1" ht="37.8" customHeight="1">
      <c r="A233" s="39"/>
      <c r="B233" s="40"/>
      <c r="C233" s="217" t="s">
        <v>244</v>
      </c>
      <c r="D233" s="217" t="s">
        <v>153</v>
      </c>
      <c r="E233" s="218" t="s">
        <v>1656</v>
      </c>
      <c r="F233" s="219" t="s">
        <v>2057</v>
      </c>
      <c r="G233" s="220" t="s">
        <v>175</v>
      </c>
      <c r="H233" s="221">
        <v>372.839</v>
      </c>
      <c r="I233" s="222"/>
      <c r="J233" s="223">
        <f>ROUND(I233*H233,2)</f>
        <v>0</v>
      </c>
      <c r="K233" s="219" t="s">
        <v>1</v>
      </c>
      <c r="L233" s="45"/>
      <c r="M233" s="224" t="s">
        <v>1</v>
      </c>
      <c r="N233" s="225" t="s">
        <v>38</v>
      </c>
      <c r="O233" s="92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8" t="s">
        <v>157</v>
      </c>
      <c r="AT233" s="228" t="s">
        <v>153</v>
      </c>
      <c r="AU233" s="228" t="s">
        <v>81</v>
      </c>
      <c r="AY233" s="18" t="s">
        <v>152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8" t="s">
        <v>81</v>
      </c>
      <c r="BK233" s="229">
        <f>ROUND(I233*H233,2)</f>
        <v>0</v>
      </c>
      <c r="BL233" s="18" t="s">
        <v>157</v>
      </c>
      <c r="BM233" s="228" t="s">
        <v>2058</v>
      </c>
    </row>
    <row r="234" s="13" customFormat="1">
      <c r="A234" s="13"/>
      <c r="B234" s="230"/>
      <c r="C234" s="231"/>
      <c r="D234" s="232" t="s">
        <v>195</v>
      </c>
      <c r="E234" s="233" t="s">
        <v>1</v>
      </c>
      <c r="F234" s="234" t="s">
        <v>2012</v>
      </c>
      <c r="G234" s="231"/>
      <c r="H234" s="233" t="s">
        <v>1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0" t="s">
        <v>195</v>
      </c>
      <c r="AU234" s="240" t="s">
        <v>81</v>
      </c>
      <c r="AV234" s="13" t="s">
        <v>81</v>
      </c>
      <c r="AW234" s="13" t="s">
        <v>30</v>
      </c>
      <c r="AX234" s="13" t="s">
        <v>73</v>
      </c>
      <c r="AY234" s="240" t="s">
        <v>152</v>
      </c>
    </row>
    <row r="235" s="13" customFormat="1">
      <c r="A235" s="13"/>
      <c r="B235" s="230"/>
      <c r="C235" s="231"/>
      <c r="D235" s="232" t="s">
        <v>195</v>
      </c>
      <c r="E235" s="233" t="s">
        <v>1</v>
      </c>
      <c r="F235" s="234" t="s">
        <v>2028</v>
      </c>
      <c r="G235" s="231"/>
      <c r="H235" s="233" t="s">
        <v>1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195</v>
      </c>
      <c r="AU235" s="240" t="s">
        <v>81</v>
      </c>
      <c r="AV235" s="13" t="s">
        <v>81</v>
      </c>
      <c r="AW235" s="13" t="s">
        <v>30</v>
      </c>
      <c r="AX235" s="13" t="s">
        <v>73</v>
      </c>
      <c r="AY235" s="240" t="s">
        <v>152</v>
      </c>
    </row>
    <row r="236" s="14" customFormat="1">
      <c r="A236" s="14"/>
      <c r="B236" s="241"/>
      <c r="C236" s="242"/>
      <c r="D236" s="232" t="s">
        <v>195</v>
      </c>
      <c r="E236" s="243" t="s">
        <v>1</v>
      </c>
      <c r="F236" s="244" t="s">
        <v>2059</v>
      </c>
      <c r="G236" s="242"/>
      <c r="H236" s="245">
        <v>219.03700000000001</v>
      </c>
      <c r="I236" s="246"/>
      <c r="J236" s="242"/>
      <c r="K236" s="242"/>
      <c r="L236" s="247"/>
      <c r="M236" s="248"/>
      <c r="N236" s="249"/>
      <c r="O236" s="249"/>
      <c r="P236" s="249"/>
      <c r="Q236" s="249"/>
      <c r="R236" s="249"/>
      <c r="S236" s="249"/>
      <c r="T236" s="25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1" t="s">
        <v>195</v>
      </c>
      <c r="AU236" s="251" t="s">
        <v>81</v>
      </c>
      <c r="AV236" s="14" t="s">
        <v>83</v>
      </c>
      <c r="AW236" s="14" t="s">
        <v>30</v>
      </c>
      <c r="AX236" s="14" t="s">
        <v>73</v>
      </c>
      <c r="AY236" s="251" t="s">
        <v>152</v>
      </c>
    </row>
    <row r="237" s="14" customFormat="1">
      <c r="A237" s="14"/>
      <c r="B237" s="241"/>
      <c r="C237" s="242"/>
      <c r="D237" s="232" t="s">
        <v>195</v>
      </c>
      <c r="E237" s="243" t="s">
        <v>1</v>
      </c>
      <c r="F237" s="244" t="s">
        <v>2060</v>
      </c>
      <c r="G237" s="242"/>
      <c r="H237" s="245">
        <v>-27.18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1" t="s">
        <v>195</v>
      </c>
      <c r="AU237" s="251" t="s">
        <v>81</v>
      </c>
      <c r="AV237" s="14" t="s">
        <v>83</v>
      </c>
      <c r="AW237" s="14" t="s">
        <v>30</v>
      </c>
      <c r="AX237" s="14" t="s">
        <v>73</v>
      </c>
      <c r="AY237" s="251" t="s">
        <v>152</v>
      </c>
    </row>
    <row r="238" s="13" customFormat="1">
      <c r="A238" s="13"/>
      <c r="B238" s="230"/>
      <c r="C238" s="231"/>
      <c r="D238" s="232" t="s">
        <v>195</v>
      </c>
      <c r="E238" s="233" t="s">
        <v>1</v>
      </c>
      <c r="F238" s="234" t="s">
        <v>2037</v>
      </c>
      <c r="G238" s="231"/>
      <c r="H238" s="233" t="s">
        <v>1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0" t="s">
        <v>195</v>
      </c>
      <c r="AU238" s="240" t="s">
        <v>81</v>
      </c>
      <c r="AV238" s="13" t="s">
        <v>81</v>
      </c>
      <c r="AW238" s="13" t="s">
        <v>30</v>
      </c>
      <c r="AX238" s="13" t="s">
        <v>73</v>
      </c>
      <c r="AY238" s="240" t="s">
        <v>152</v>
      </c>
    </row>
    <row r="239" s="14" customFormat="1">
      <c r="A239" s="14"/>
      <c r="B239" s="241"/>
      <c r="C239" s="242"/>
      <c r="D239" s="232" t="s">
        <v>195</v>
      </c>
      <c r="E239" s="243" t="s">
        <v>1</v>
      </c>
      <c r="F239" s="244" t="s">
        <v>2061</v>
      </c>
      <c r="G239" s="242"/>
      <c r="H239" s="245">
        <v>258.39699999999999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1" t="s">
        <v>195</v>
      </c>
      <c r="AU239" s="251" t="s">
        <v>81</v>
      </c>
      <c r="AV239" s="14" t="s">
        <v>83</v>
      </c>
      <c r="AW239" s="14" t="s">
        <v>30</v>
      </c>
      <c r="AX239" s="14" t="s">
        <v>73</v>
      </c>
      <c r="AY239" s="251" t="s">
        <v>152</v>
      </c>
    </row>
    <row r="240" s="14" customFormat="1">
      <c r="A240" s="14"/>
      <c r="B240" s="241"/>
      <c r="C240" s="242"/>
      <c r="D240" s="232" t="s">
        <v>195</v>
      </c>
      <c r="E240" s="243" t="s">
        <v>1</v>
      </c>
      <c r="F240" s="244" t="s">
        <v>2062</v>
      </c>
      <c r="G240" s="242"/>
      <c r="H240" s="245">
        <v>-87.144999999999996</v>
      </c>
      <c r="I240" s="246"/>
      <c r="J240" s="242"/>
      <c r="K240" s="242"/>
      <c r="L240" s="247"/>
      <c r="M240" s="248"/>
      <c r="N240" s="249"/>
      <c r="O240" s="249"/>
      <c r="P240" s="249"/>
      <c r="Q240" s="249"/>
      <c r="R240" s="249"/>
      <c r="S240" s="249"/>
      <c r="T240" s="25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1" t="s">
        <v>195</v>
      </c>
      <c r="AU240" s="251" t="s">
        <v>81</v>
      </c>
      <c r="AV240" s="14" t="s">
        <v>83</v>
      </c>
      <c r="AW240" s="14" t="s">
        <v>30</v>
      </c>
      <c r="AX240" s="14" t="s">
        <v>73</v>
      </c>
      <c r="AY240" s="251" t="s">
        <v>152</v>
      </c>
    </row>
    <row r="241" s="14" customFormat="1">
      <c r="A241" s="14"/>
      <c r="B241" s="241"/>
      <c r="C241" s="242"/>
      <c r="D241" s="232" t="s">
        <v>195</v>
      </c>
      <c r="E241" s="243" t="s">
        <v>1</v>
      </c>
      <c r="F241" s="244" t="s">
        <v>2063</v>
      </c>
      <c r="G241" s="242"/>
      <c r="H241" s="245">
        <v>9.7300000000000004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1" t="s">
        <v>195</v>
      </c>
      <c r="AU241" s="251" t="s">
        <v>81</v>
      </c>
      <c r="AV241" s="14" t="s">
        <v>83</v>
      </c>
      <c r="AW241" s="14" t="s">
        <v>30</v>
      </c>
      <c r="AX241" s="14" t="s">
        <v>73</v>
      </c>
      <c r="AY241" s="251" t="s">
        <v>152</v>
      </c>
    </row>
    <row r="242" s="15" customFormat="1">
      <c r="A242" s="15"/>
      <c r="B242" s="252"/>
      <c r="C242" s="253"/>
      <c r="D242" s="232" t="s">
        <v>195</v>
      </c>
      <c r="E242" s="254" t="s">
        <v>1</v>
      </c>
      <c r="F242" s="255" t="s">
        <v>218</v>
      </c>
      <c r="G242" s="253"/>
      <c r="H242" s="256">
        <v>372.839</v>
      </c>
      <c r="I242" s="257"/>
      <c r="J242" s="253"/>
      <c r="K242" s="253"/>
      <c r="L242" s="258"/>
      <c r="M242" s="259"/>
      <c r="N242" s="260"/>
      <c r="O242" s="260"/>
      <c r="P242" s="260"/>
      <c r="Q242" s="260"/>
      <c r="R242" s="260"/>
      <c r="S242" s="260"/>
      <c r="T242" s="261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2" t="s">
        <v>195</v>
      </c>
      <c r="AU242" s="262" t="s">
        <v>81</v>
      </c>
      <c r="AV242" s="15" t="s">
        <v>157</v>
      </c>
      <c r="AW242" s="15" t="s">
        <v>30</v>
      </c>
      <c r="AX242" s="15" t="s">
        <v>81</v>
      </c>
      <c r="AY242" s="262" t="s">
        <v>152</v>
      </c>
    </row>
    <row r="243" s="2" customFormat="1" ht="37.8" customHeight="1">
      <c r="A243" s="39"/>
      <c r="B243" s="40"/>
      <c r="C243" s="217" t="s">
        <v>306</v>
      </c>
      <c r="D243" s="217" t="s">
        <v>153</v>
      </c>
      <c r="E243" s="218" t="s">
        <v>2064</v>
      </c>
      <c r="F243" s="219" t="s">
        <v>2065</v>
      </c>
      <c r="G243" s="220" t="s">
        <v>175</v>
      </c>
      <c r="H243" s="221">
        <v>395.60899999999998</v>
      </c>
      <c r="I243" s="222"/>
      <c r="J243" s="223">
        <f>ROUND(I243*H243,2)</f>
        <v>0</v>
      </c>
      <c r="K243" s="219" t="s">
        <v>1</v>
      </c>
      <c r="L243" s="45"/>
      <c r="M243" s="224" t="s">
        <v>1</v>
      </c>
      <c r="N243" s="225" t="s">
        <v>38</v>
      </c>
      <c r="O243" s="92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8" t="s">
        <v>157</v>
      </c>
      <c r="AT243" s="228" t="s">
        <v>153</v>
      </c>
      <c r="AU243" s="228" t="s">
        <v>81</v>
      </c>
      <c r="AY243" s="18" t="s">
        <v>152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8" t="s">
        <v>81</v>
      </c>
      <c r="BK243" s="229">
        <f>ROUND(I243*H243,2)</f>
        <v>0</v>
      </c>
      <c r="BL243" s="18" t="s">
        <v>157</v>
      </c>
      <c r="BM243" s="228" t="s">
        <v>2066</v>
      </c>
    </row>
    <row r="244" s="13" customFormat="1">
      <c r="A244" s="13"/>
      <c r="B244" s="230"/>
      <c r="C244" s="231"/>
      <c r="D244" s="232" t="s">
        <v>195</v>
      </c>
      <c r="E244" s="233" t="s">
        <v>1</v>
      </c>
      <c r="F244" s="234" t="s">
        <v>2012</v>
      </c>
      <c r="G244" s="231"/>
      <c r="H244" s="233" t="s">
        <v>1</v>
      </c>
      <c r="I244" s="235"/>
      <c r="J244" s="231"/>
      <c r="K244" s="231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195</v>
      </c>
      <c r="AU244" s="240" t="s">
        <v>81</v>
      </c>
      <c r="AV244" s="13" t="s">
        <v>81</v>
      </c>
      <c r="AW244" s="13" t="s">
        <v>30</v>
      </c>
      <c r="AX244" s="13" t="s">
        <v>73</v>
      </c>
      <c r="AY244" s="240" t="s">
        <v>152</v>
      </c>
    </row>
    <row r="245" s="13" customFormat="1">
      <c r="A245" s="13"/>
      <c r="B245" s="230"/>
      <c r="C245" s="231"/>
      <c r="D245" s="232" t="s">
        <v>195</v>
      </c>
      <c r="E245" s="233" t="s">
        <v>1</v>
      </c>
      <c r="F245" s="234" t="s">
        <v>2028</v>
      </c>
      <c r="G245" s="231"/>
      <c r="H245" s="233" t="s">
        <v>1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195</v>
      </c>
      <c r="AU245" s="240" t="s">
        <v>81</v>
      </c>
      <c r="AV245" s="13" t="s">
        <v>81</v>
      </c>
      <c r="AW245" s="13" t="s">
        <v>30</v>
      </c>
      <c r="AX245" s="13" t="s">
        <v>73</v>
      </c>
      <c r="AY245" s="240" t="s">
        <v>152</v>
      </c>
    </row>
    <row r="246" s="14" customFormat="1">
      <c r="A246" s="14"/>
      <c r="B246" s="241"/>
      <c r="C246" s="242"/>
      <c r="D246" s="232" t="s">
        <v>195</v>
      </c>
      <c r="E246" s="243" t="s">
        <v>1</v>
      </c>
      <c r="F246" s="244" t="s">
        <v>2059</v>
      </c>
      <c r="G246" s="242"/>
      <c r="H246" s="245">
        <v>219.03700000000001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1" t="s">
        <v>195</v>
      </c>
      <c r="AU246" s="251" t="s">
        <v>81</v>
      </c>
      <c r="AV246" s="14" t="s">
        <v>83</v>
      </c>
      <c r="AW246" s="14" t="s">
        <v>30</v>
      </c>
      <c r="AX246" s="14" t="s">
        <v>73</v>
      </c>
      <c r="AY246" s="251" t="s">
        <v>152</v>
      </c>
    </row>
    <row r="247" s="14" customFormat="1">
      <c r="A247" s="14"/>
      <c r="B247" s="241"/>
      <c r="C247" s="242"/>
      <c r="D247" s="232" t="s">
        <v>195</v>
      </c>
      <c r="E247" s="243" t="s">
        <v>1</v>
      </c>
      <c r="F247" s="244" t="s">
        <v>2060</v>
      </c>
      <c r="G247" s="242"/>
      <c r="H247" s="245">
        <v>-27.18</v>
      </c>
      <c r="I247" s="246"/>
      <c r="J247" s="242"/>
      <c r="K247" s="242"/>
      <c r="L247" s="247"/>
      <c r="M247" s="248"/>
      <c r="N247" s="249"/>
      <c r="O247" s="249"/>
      <c r="P247" s="249"/>
      <c r="Q247" s="249"/>
      <c r="R247" s="249"/>
      <c r="S247" s="249"/>
      <c r="T247" s="25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1" t="s">
        <v>195</v>
      </c>
      <c r="AU247" s="251" t="s">
        <v>81</v>
      </c>
      <c r="AV247" s="14" t="s">
        <v>83</v>
      </c>
      <c r="AW247" s="14" t="s">
        <v>30</v>
      </c>
      <c r="AX247" s="14" t="s">
        <v>73</v>
      </c>
      <c r="AY247" s="251" t="s">
        <v>152</v>
      </c>
    </row>
    <row r="248" s="13" customFormat="1">
      <c r="A248" s="13"/>
      <c r="B248" s="230"/>
      <c r="C248" s="231"/>
      <c r="D248" s="232" t="s">
        <v>195</v>
      </c>
      <c r="E248" s="233" t="s">
        <v>1</v>
      </c>
      <c r="F248" s="234" t="s">
        <v>2037</v>
      </c>
      <c r="G248" s="231"/>
      <c r="H248" s="233" t="s">
        <v>1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0" t="s">
        <v>195</v>
      </c>
      <c r="AU248" s="240" t="s">
        <v>81</v>
      </c>
      <c r="AV248" s="13" t="s">
        <v>81</v>
      </c>
      <c r="AW248" s="13" t="s">
        <v>30</v>
      </c>
      <c r="AX248" s="13" t="s">
        <v>73</v>
      </c>
      <c r="AY248" s="240" t="s">
        <v>152</v>
      </c>
    </row>
    <row r="249" s="14" customFormat="1">
      <c r="A249" s="14"/>
      <c r="B249" s="241"/>
      <c r="C249" s="242"/>
      <c r="D249" s="232" t="s">
        <v>195</v>
      </c>
      <c r="E249" s="243" t="s">
        <v>1</v>
      </c>
      <c r="F249" s="244" t="s">
        <v>2061</v>
      </c>
      <c r="G249" s="242"/>
      <c r="H249" s="245">
        <v>258.39699999999999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1" t="s">
        <v>195</v>
      </c>
      <c r="AU249" s="251" t="s">
        <v>81</v>
      </c>
      <c r="AV249" s="14" t="s">
        <v>83</v>
      </c>
      <c r="AW249" s="14" t="s">
        <v>30</v>
      </c>
      <c r="AX249" s="14" t="s">
        <v>73</v>
      </c>
      <c r="AY249" s="251" t="s">
        <v>152</v>
      </c>
    </row>
    <row r="250" s="14" customFormat="1">
      <c r="A250" s="14"/>
      <c r="B250" s="241"/>
      <c r="C250" s="242"/>
      <c r="D250" s="232" t="s">
        <v>195</v>
      </c>
      <c r="E250" s="243" t="s">
        <v>1</v>
      </c>
      <c r="F250" s="244" t="s">
        <v>2067</v>
      </c>
      <c r="G250" s="242"/>
      <c r="H250" s="245">
        <v>22.77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1" t="s">
        <v>195</v>
      </c>
      <c r="AU250" s="251" t="s">
        <v>81</v>
      </c>
      <c r="AV250" s="14" t="s">
        <v>83</v>
      </c>
      <c r="AW250" s="14" t="s">
        <v>30</v>
      </c>
      <c r="AX250" s="14" t="s">
        <v>73</v>
      </c>
      <c r="AY250" s="251" t="s">
        <v>152</v>
      </c>
    </row>
    <row r="251" s="14" customFormat="1">
      <c r="A251" s="14"/>
      <c r="B251" s="241"/>
      <c r="C251" s="242"/>
      <c r="D251" s="232" t="s">
        <v>195</v>
      </c>
      <c r="E251" s="243" t="s">
        <v>1</v>
      </c>
      <c r="F251" s="244" t="s">
        <v>2062</v>
      </c>
      <c r="G251" s="242"/>
      <c r="H251" s="245">
        <v>-87.144999999999996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1" t="s">
        <v>195</v>
      </c>
      <c r="AU251" s="251" t="s">
        <v>81</v>
      </c>
      <c r="AV251" s="14" t="s">
        <v>83</v>
      </c>
      <c r="AW251" s="14" t="s">
        <v>30</v>
      </c>
      <c r="AX251" s="14" t="s">
        <v>73</v>
      </c>
      <c r="AY251" s="251" t="s">
        <v>152</v>
      </c>
    </row>
    <row r="252" s="14" customFormat="1">
      <c r="A252" s="14"/>
      <c r="B252" s="241"/>
      <c r="C252" s="242"/>
      <c r="D252" s="232" t="s">
        <v>195</v>
      </c>
      <c r="E252" s="243" t="s">
        <v>1</v>
      </c>
      <c r="F252" s="244" t="s">
        <v>2063</v>
      </c>
      <c r="G252" s="242"/>
      <c r="H252" s="245">
        <v>9.7300000000000004</v>
      </c>
      <c r="I252" s="246"/>
      <c r="J252" s="242"/>
      <c r="K252" s="242"/>
      <c r="L252" s="247"/>
      <c r="M252" s="248"/>
      <c r="N252" s="249"/>
      <c r="O252" s="249"/>
      <c r="P252" s="249"/>
      <c r="Q252" s="249"/>
      <c r="R252" s="249"/>
      <c r="S252" s="249"/>
      <c r="T252" s="25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1" t="s">
        <v>195</v>
      </c>
      <c r="AU252" s="251" t="s">
        <v>81</v>
      </c>
      <c r="AV252" s="14" t="s">
        <v>83</v>
      </c>
      <c r="AW252" s="14" t="s">
        <v>30</v>
      </c>
      <c r="AX252" s="14" t="s">
        <v>73</v>
      </c>
      <c r="AY252" s="251" t="s">
        <v>152</v>
      </c>
    </row>
    <row r="253" s="15" customFormat="1">
      <c r="A253" s="15"/>
      <c r="B253" s="252"/>
      <c r="C253" s="253"/>
      <c r="D253" s="232" t="s">
        <v>195</v>
      </c>
      <c r="E253" s="254" t="s">
        <v>1</v>
      </c>
      <c r="F253" s="255" t="s">
        <v>218</v>
      </c>
      <c r="G253" s="253"/>
      <c r="H253" s="256">
        <v>395.60899999999998</v>
      </c>
      <c r="I253" s="257"/>
      <c r="J253" s="253"/>
      <c r="K253" s="253"/>
      <c r="L253" s="258"/>
      <c r="M253" s="259"/>
      <c r="N253" s="260"/>
      <c r="O253" s="260"/>
      <c r="P253" s="260"/>
      <c r="Q253" s="260"/>
      <c r="R253" s="260"/>
      <c r="S253" s="260"/>
      <c r="T253" s="261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2" t="s">
        <v>195</v>
      </c>
      <c r="AU253" s="262" t="s">
        <v>81</v>
      </c>
      <c r="AV253" s="15" t="s">
        <v>157</v>
      </c>
      <c r="AW253" s="15" t="s">
        <v>30</v>
      </c>
      <c r="AX253" s="15" t="s">
        <v>81</v>
      </c>
      <c r="AY253" s="262" t="s">
        <v>152</v>
      </c>
    </row>
    <row r="254" s="2" customFormat="1" ht="62.7" customHeight="1">
      <c r="A254" s="39"/>
      <c r="B254" s="40"/>
      <c r="C254" s="217" t="s">
        <v>318</v>
      </c>
      <c r="D254" s="217" t="s">
        <v>153</v>
      </c>
      <c r="E254" s="218" t="s">
        <v>1006</v>
      </c>
      <c r="F254" s="219" t="s">
        <v>2068</v>
      </c>
      <c r="G254" s="220" t="s">
        <v>181</v>
      </c>
      <c r="H254" s="221">
        <v>421.35599999999999</v>
      </c>
      <c r="I254" s="222"/>
      <c r="J254" s="223">
        <f>ROUND(I254*H254,2)</f>
        <v>0</v>
      </c>
      <c r="K254" s="219" t="s">
        <v>1</v>
      </c>
      <c r="L254" s="45"/>
      <c r="M254" s="224" t="s">
        <v>1</v>
      </c>
      <c r="N254" s="225" t="s">
        <v>38</v>
      </c>
      <c r="O254" s="92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8" t="s">
        <v>157</v>
      </c>
      <c r="AT254" s="228" t="s">
        <v>153</v>
      </c>
      <c r="AU254" s="228" t="s">
        <v>81</v>
      </c>
      <c r="AY254" s="18" t="s">
        <v>152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8" t="s">
        <v>81</v>
      </c>
      <c r="BK254" s="229">
        <f>ROUND(I254*H254,2)</f>
        <v>0</v>
      </c>
      <c r="BL254" s="18" t="s">
        <v>157</v>
      </c>
      <c r="BM254" s="228" t="s">
        <v>318</v>
      </c>
    </row>
    <row r="255" s="13" customFormat="1">
      <c r="A255" s="13"/>
      <c r="B255" s="230"/>
      <c r="C255" s="231"/>
      <c r="D255" s="232" t="s">
        <v>195</v>
      </c>
      <c r="E255" s="233" t="s">
        <v>1</v>
      </c>
      <c r="F255" s="234" t="s">
        <v>2012</v>
      </c>
      <c r="G255" s="231"/>
      <c r="H255" s="233" t="s">
        <v>1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0" t="s">
        <v>195</v>
      </c>
      <c r="AU255" s="240" t="s">
        <v>81</v>
      </c>
      <c r="AV255" s="13" t="s">
        <v>81</v>
      </c>
      <c r="AW255" s="13" t="s">
        <v>30</v>
      </c>
      <c r="AX255" s="13" t="s">
        <v>73</v>
      </c>
      <c r="AY255" s="240" t="s">
        <v>152</v>
      </c>
    </row>
    <row r="256" s="13" customFormat="1">
      <c r="A256" s="13"/>
      <c r="B256" s="230"/>
      <c r="C256" s="231"/>
      <c r="D256" s="232" t="s">
        <v>195</v>
      </c>
      <c r="E256" s="233" t="s">
        <v>1</v>
      </c>
      <c r="F256" s="234" t="s">
        <v>2028</v>
      </c>
      <c r="G256" s="231"/>
      <c r="H256" s="233" t="s">
        <v>1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0" t="s">
        <v>195</v>
      </c>
      <c r="AU256" s="240" t="s">
        <v>81</v>
      </c>
      <c r="AV256" s="13" t="s">
        <v>81</v>
      </c>
      <c r="AW256" s="13" t="s">
        <v>30</v>
      </c>
      <c r="AX256" s="13" t="s">
        <v>73</v>
      </c>
      <c r="AY256" s="240" t="s">
        <v>152</v>
      </c>
    </row>
    <row r="257" s="14" customFormat="1">
      <c r="A257" s="14"/>
      <c r="B257" s="241"/>
      <c r="C257" s="242"/>
      <c r="D257" s="232" t="s">
        <v>195</v>
      </c>
      <c r="E257" s="243" t="s">
        <v>1</v>
      </c>
      <c r="F257" s="244" t="s">
        <v>2069</v>
      </c>
      <c r="G257" s="242"/>
      <c r="H257" s="245">
        <v>73.200000000000003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1" t="s">
        <v>195</v>
      </c>
      <c r="AU257" s="251" t="s">
        <v>81</v>
      </c>
      <c r="AV257" s="14" t="s">
        <v>83</v>
      </c>
      <c r="AW257" s="14" t="s">
        <v>30</v>
      </c>
      <c r="AX257" s="14" t="s">
        <v>73</v>
      </c>
      <c r="AY257" s="251" t="s">
        <v>152</v>
      </c>
    </row>
    <row r="258" s="14" customFormat="1">
      <c r="A258" s="14"/>
      <c r="B258" s="241"/>
      <c r="C258" s="242"/>
      <c r="D258" s="232" t="s">
        <v>195</v>
      </c>
      <c r="E258" s="243" t="s">
        <v>1</v>
      </c>
      <c r="F258" s="244" t="s">
        <v>2070</v>
      </c>
      <c r="G258" s="242"/>
      <c r="H258" s="245">
        <v>9.9000000000000004</v>
      </c>
      <c r="I258" s="246"/>
      <c r="J258" s="242"/>
      <c r="K258" s="242"/>
      <c r="L258" s="247"/>
      <c r="M258" s="248"/>
      <c r="N258" s="249"/>
      <c r="O258" s="249"/>
      <c r="P258" s="249"/>
      <c r="Q258" s="249"/>
      <c r="R258" s="249"/>
      <c r="S258" s="249"/>
      <c r="T258" s="25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1" t="s">
        <v>195</v>
      </c>
      <c r="AU258" s="251" t="s">
        <v>81</v>
      </c>
      <c r="AV258" s="14" t="s">
        <v>83</v>
      </c>
      <c r="AW258" s="14" t="s">
        <v>30</v>
      </c>
      <c r="AX258" s="14" t="s">
        <v>73</v>
      </c>
      <c r="AY258" s="251" t="s">
        <v>152</v>
      </c>
    </row>
    <row r="259" s="13" customFormat="1">
      <c r="A259" s="13"/>
      <c r="B259" s="230"/>
      <c r="C259" s="231"/>
      <c r="D259" s="232" t="s">
        <v>195</v>
      </c>
      <c r="E259" s="233" t="s">
        <v>1</v>
      </c>
      <c r="F259" s="234" t="s">
        <v>2031</v>
      </c>
      <c r="G259" s="231"/>
      <c r="H259" s="233" t="s">
        <v>1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0" t="s">
        <v>195</v>
      </c>
      <c r="AU259" s="240" t="s">
        <v>81</v>
      </c>
      <c r="AV259" s="13" t="s">
        <v>81</v>
      </c>
      <c r="AW259" s="13" t="s">
        <v>30</v>
      </c>
      <c r="AX259" s="13" t="s">
        <v>73</v>
      </c>
      <c r="AY259" s="240" t="s">
        <v>152</v>
      </c>
    </row>
    <row r="260" s="14" customFormat="1">
      <c r="A260" s="14"/>
      <c r="B260" s="241"/>
      <c r="C260" s="242"/>
      <c r="D260" s="232" t="s">
        <v>195</v>
      </c>
      <c r="E260" s="243" t="s">
        <v>1</v>
      </c>
      <c r="F260" s="244" t="s">
        <v>2071</v>
      </c>
      <c r="G260" s="242"/>
      <c r="H260" s="245">
        <v>64.200000000000003</v>
      </c>
      <c r="I260" s="246"/>
      <c r="J260" s="242"/>
      <c r="K260" s="242"/>
      <c r="L260" s="247"/>
      <c r="M260" s="248"/>
      <c r="N260" s="249"/>
      <c r="O260" s="249"/>
      <c r="P260" s="249"/>
      <c r="Q260" s="249"/>
      <c r="R260" s="249"/>
      <c r="S260" s="249"/>
      <c r="T260" s="25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1" t="s">
        <v>195</v>
      </c>
      <c r="AU260" s="251" t="s">
        <v>81</v>
      </c>
      <c r="AV260" s="14" t="s">
        <v>83</v>
      </c>
      <c r="AW260" s="14" t="s">
        <v>30</v>
      </c>
      <c r="AX260" s="14" t="s">
        <v>73</v>
      </c>
      <c r="AY260" s="251" t="s">
        <v>152</v>
      </c>
    </row>
    <row r="261" s="14" customFormat="1">
      <c r="A261" s="14"/>
      <c r="B261" s="241"/>
      <c r="C261" s="242"/>
      <c r="D261" s="232" t="s">
        <v>195</v>
      </c>
      <c r="E261" s="243" t="s">
        <v>1</v>
      </c>
      <c r="F261" s="244" t="s">
        <v>2072</v>
      </c>
      <c r="G261" s="242"/>
      <c r="H261" s="245">
        <v>9.3000000000000007</v>
      </c>
      <c r="I261" s="246"/>
      <c r="J261" s="242"/>
      <c r="K261" s="242"/>
      <c r="L261" s="247"/>
      <c r="M261" s="248"/>
      <c r="N261" s="249"/>
      <c r="O261" s="249"/>
      <c r="P261" s="249"/>
      <c r="Q261" s="249"/>
      <c r="R261" s="249"/>
      <c r="S261" s="249"/>
      <c r="T261" s="25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1" t="s">
        <v>195</v>
      </c>
      <c r="AU261" s="251" t="s">
        <v>81</v>
      </c>
      <c r="AV261" s="14" t="s">
        <v>83</v>
      </c>
      <c r="AW261" s="14" t="s">
        <v>30</v>
      </c>
      <c r="AX261" s="14" t="s">
        <v>73</v>
      </c>
      <c r="AY261" s="251" t="s">
        <v>152</v>
      </c>
    </row>
    <row r="262" s="13" customFormat="1">
      <c r="A262" s="13"/>
      <c r="B262" s="230"/>
      <c r="C262" s="231"/>
      <c r="D262" s="232" t="s">
        <v>195</v>
      </c>
      <c r="E262" s="233" t="s">
        <v>1</v>
      </c>
      <c r="F262" s="234" t="s">
        <v>2034</v>
      </c>
      <c r="G262" s="231"/>
      <c r="H262" s="233" t="s">
        <v>1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0" t="s">
        <v>195</v>
      </c>
      <c r="AU262" s="240" t="s">
        <v>81</v>
      </c>
      <c r="AV262" s="13" t="s">
        <v>81</v>
      </c>
      <c r="AW262" s="13" t="s">
        <v>30</v>
      </c>
      <c r="AX262" s="13" t="s">
        <v>73</v>
      </c>
      <c r="AY262" s="240" t="s">
        <v>152</v>
      </c>
    </row>
    <row r="263" s="14" customFormat="1">
      <c r="A263" s="14"/>
      <c r="B263" s="241"/>
      <c r="C263" s="242"/>
      <c r="D263" s="232" t="s">
        <v>195</v>
      </c>
      <c r="E263" s="243" t="s">
        <v>1</v>
      </c>
      <c r="F263" s="244" t="s">
        <v>2073</v>
      </c>
      <c r="G263" s="242"/>
      <c r="H263" s="245">
        <v>45.770000000000003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1" t="s">
        <v>195</v>
      </c>
      <c r="AU263" s="251" t="s">
        <v>81</v>
      </c>
      <c r="AV263" s="14" t="s">
        <v>83</v>
      </c>
      <c r="AW263" s="14" t="s">
        <v>30</v>
      </c>
      <c r="AX263" s="14" t="s">
        <v>73</v>
      </c>
      <c r="AY263" s="251" t="s">
        <v>152</v>
      </c>
    </row>
    <row r="264" s="13" customFormat="1">
      <c r="A264" s="13"/>
      <c r="B264" s="230"/>
      <c r="C264" s="231"/>
      <c r="D264" s="232" t="s">
        <v>195</v>
      </c>
      <c r="E264" s="233" t="s">
        <v>1</v>
      </c>
      <c r="F264" s="234" t="s">
        <v>2037</v>
      </c>
      <c r="G264" s="231"/>
      <c r="H264" s="233" t="s">
        <v>1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0" t="s">
        <v>195</v>
      </c>
      <c r="AU264" s="240" t="s">
        <v>81</v>
      </c>
      <c r="AV264" s="13" t="s">
        <v>81</v>
      </c>
      <c r="AW264" s="13" t="s">
        <v>30</v>
      </c>
      <c r="AX264" s="13" t="s">
        <v>73</v>
      </c>
      <c r="AY264" s="240" t="s">
        <v>152</v>
      </c>
    </row>
    <row r="265" s="14" customFormat="1">
      <c r="A265" s="14"/>
      <c r="B265" s="241"/>
      <c r="C265" s="242"/>
      <c r="D265" s="232" t="s">
        <v>195</v>
      </c>
      <c r="E265" s="243" t="s">
        <v>1</v>
      </c>
      <c r="F265" s="244" t="s">
        <v>2074</v>
      </c>
      <c r="G265" s="242"/>
      <c r="H265" s="245">
        <v>127.84999999999999</v>
      </c>
      <c r="I265" s="246"/>
      <c r="J265" s="242"/>
      <c r="K265" s="242"/>
      <c r="L265" s="247"/>
      <c r="M265" s="248"/>
      <c r="N265" s="249"/>
      <c r="O265" s="249"/>
      <c r="P265" s="249"/>
      <c r="Q265" s="249"/>
      <c r="R265" s="249"/>
      <c r="S265" s="249"/>
      <c r="T265" s="25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1" t="s">
        <v>195</v>
      </c>
      <c r="AU265" s="251" t="s">
        <v>81</v>
      </c>
      <c r="AV265" s="14" t="s">
        <v>83</v>
      </c>
      <c r="AW265" s="14" t="s">
        <v>30</v>
      </c>
      <c r="AX265" s="14" t="s">
        <v>73</v>
      </c>
      <c r="AY265" s="251" t="s">
        <v>152</v>
      </c>
    </row>
    <row r="266" s="14" customFormat="1">
      <c r="A266" s="14"/>
      <c r="B266" s="241"/>
      <c r="C266" s="242"/>
      <c r="D266" s="232" t="s">
        <v>195</v>
      </c>
      <c r="E266" s="243" t="s">
        <v>1</v>
      </c>
      <c r="F266" s="244" t="s">
        <v>2075</v>
      </c>
      <c r="G266" s="242"/>
      <c r="H266" s="245">
        <v>17.399999999999999</v>
      </c>
      <c r="I266" s="246"/>
      <c r="J266" s="242"/>
      <c r="K266" s="242"/>
      <c r="L266" s="247"/>
      <c r="M266" s="248"/>
      <c r="N266" s="249"/>
      <c r="O266" s="249"/>
      <c r="P266" s="249"/>
      <c r="Q266" s="249"/>
      <c r="R266" s="249"/>
      <c r="S266" s="249"/>
      <c r="T266" s="25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1" t="s">
        <v>195</v>
      </c>
      <c r="AU266" s="251" t="s">
        <v>81</v>
      </c>
      <c r="AV266" s="14" t="s">
        <v>83</v>
      </c>
      <c r="AW266" s="14" t="s">
        <v>30</v>
      </c>
      <c r="AX266" s="14" t="s">
        <v>73</v>
      </c>
      <c r="AY266" s="251" t="s">
        <v>152</v>
      </c>
    </row>
    <row r="267" s="14" customFormat="1">
      <c r="A267" s="14"/>
      <c r="B267" s="241"/>
      <c r="C267" s="242"/>
      <c r="D267" s="232" t="s">
        <v>195</v>
      </c>
      <c r="E267" s="243" t="s">
        <v>1</v>
      </c>
      <c r="F267" s="244" t="s">
        <v>2076</v>
      </c>
      <c r="G267" s="242"/>
      <c r="H267" s="245">
        <v>73.736000000000004</v>
      </c>
      <c r="I267" s="246"/>
      <c r="J267" s="242"/>
      <c r="K267" s="242"/>
      <c r="L267" s="247"/>
      <c r="M267" s="248"/>
      <c r="N267" s="249"/>
      <c r="O267" s="249"/>
      <c r="P267" s="249"/>
      <c r="Q267" s="249"/>
      <c r="R267" s="249"/>
      <c r="S267" s="249"/>
      <c r="T267" s="25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1" t="s">
        <v>195</v>
      </c>
      <c r="AU267" s="251" t="s">
        <v>81</v>
      </c>
      <c r="AV267" s="14" t="s">
        <v>83</v>
      </c>
      <c r="AW267" s="14" t="s">
        <v>30</v>
      </c>
      <c r="AX267" s="14" t="s">
        <v>73</v>
      </c>
      <c r="AY267" s="251" t="s">
        <v>152</v>
      </c>
    </row>
    <row r="268" s="15" customFormat="1">
      <c r="A268" s="15"/>
      <c r="B268" s="252"/>
      <c r="C268" s="253"/>
      <c r="D268" s="232" t="s">
        <v>195</v>
      </c>
      <c r="E268" s="254" t="s">
        <v>1</v>
      </c>
      <c r="F268" s="255" t="s">
        <v>218</v>
      </c>
      <c r="G268" s="253"/>
      <c r="H268" s="256">
        <v>421.35599999999999</v>
      </c>
      <c r="I268" s="257"/>
      <c r="J268" s="253"/>
      <c r="K268" s="253"/>
      <c r="L268" s="258"/>
      <c r="M268" s="259"/>
      <c r="N268" s="260"/>
      <c r="O268" s="260"/>
      <c r="P268" s="260"/>
      <c r="Q268" s="260"/>
      <c r="R268" s="260"/>
      <c r="S268" s="260"/>
      <c r="T268" s="261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2" t="s">
        <v>195</v>
      </c>
      <c r="AU268" s="262" t="s">
        <v>81</v>
      </c>
      <c r="AV268" s="15" t="s">
        <v>157</v>
      </c>
      <c r="AW268" s="15" t="s">
        <v>30</v>
      </c>
      <c r="AX268" s="15" t="s">
        <v>81</v>
      </c>
      <c r="AY268" s="262" t="s">
        <v>152</v>
      </c>
    </row>
    <row r="269" s="2" customFormat="1" ht="49.05" customHeight="1">
      <c r="A269" s="39"/>
      <c r="B269" s="40"/>
      <c r="C269" s="217" t="s">
        <v>323</v>
      </c>
      <c r="D269" s="217" t="s">
        <v>153</v>
      </c>
      <c r="E269" s="218" t="s">
        <v>1671</v>
      </c>
      <c r="F269" s="219" t="s">
        <v>1314</v>
      </c>
      <c r="G269" s="220" t="s">
        <v>175</v>
      </c>
      <c r="H269" s="221">
        <v>425.16699999999997</v>
      </c>
      <c r="I269" s="222"/>
      <c r="J269" s="223">
        <f>ROUND(I269*H269,2)</f>
        <v>0</v>
      </c>
      <c r="K269" s="219" t="s">
        <v>160</v>
      </c>
      <c r="L269" s="45"/>
      <c r="M269" s="224" t="s">
        <v>1</v>
      </c>
      <c r="N269" s="225" t="s">
        <v>38</v>
      </c>
      <c r="O269" s="92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8" t="s">
        <v>157</v>
      </c>
      <c r="AT269" s="228" t="s">
        <v>153</v>
      </c>
      <c r="AU269" s="228" t="s">
        <v>81</v>
      </c>
      <c r="AY269" s="18" t="s">
        <v>152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8" t="s">
        <v>81</v>
      </c>
      <c r="BK269" s="229">
        <f>ROUND(I269*H269,2)</f>
        <v>0</v>
      </c>
      <c r="BL269" s="18" t="s">
        <v>157</v>
      </c>
      <c r="BM269" s="228" t="s">
        <v>327</v>
      </c>
    </row>
    <row r="270" s="13" customFormat="1">
      <c r="A270" s="13"/>
      <c r="B270" s="230"/>
      <c r="C270" s="231"/>
      <c r="D270" s="232" t="s">
        <v>195</v>
      </c>
      <c r="E270" s="233" t="s">
        <v>1</v>
      </c>
      <c r="F270" s="234" t="s">
        <v>2012</v>
      </c>
      <c r="G270" s="231"/>
      <c r="H270" s="233" t="s">
        <v>1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0" t="s">
        <v>195</v>
      </c>
      <c r="AU270" s="240" t="s">
        <v>81</v>
      </c>
      <c r="AV270" s="13" t="s">
        <v>81</v>
      </c>
      <c r="AW270" s="13" t="s">
        <v>30</v>
      </c>
      <c r="AX270" s="13" t="s">
        <v>73</v>
      </c>
      <c r="AY270" s="240" t="s">
        <v>152</v>
      </c>
    </row>
    <row r="271" s="13" customFormat="1">
      <c r="A271" s="13"/>
      <c r="B271" s="230"/>
      <c r="C271" s="231"/>
      <c r="D271" s="232" t="s">
        <v>195</v>
      </c>
      <c r="E271" s="233" t="s">
        <v>1</v>
      </c>
      <c r="F271" s="234" t="s">
        <v>2031</v>
      </c>
      <c r="G271" s="231"/>
      <c r="H271" s="233" t="s">
        <v>1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0" t="s">
        <v>195</v>
      </c>
      <c r="AU271" s="240" t="s">
        <v>81</v>
      </c>
      <c r="AV271" s="13" t="s">
        <v>81</v>
      </c>
      <c r="AW271" s="13" t="s">
        <v>30</v>
      </c>
      <c r="AX271" s="13" t="s">
        <v>73</v>
      </c>
      <c r="AY271" s="240" t="s">
        <v>152</v>
      </c>
    </row>
    <row r="272" s="14" customFormat="1">
      <c r="A272" s="14"/>
      <c r="B272" s="241"/>
      <c r="C272" s="242"/>
      <c r="D272" s="232" t="s">
        <v>195</v>
      </c>
      <c r="E272" s="243" t="s">
        <v>1</v>
      </c>
      <c r="F272" s="244" t="s">
        <v>2053</v>
      </c>
      <c r="G272" s="242"/>
      <c r="H272" s="245">
        <v>177.04900000000001</v>
      </c>
      <c r="I272" s="246"/>
      <c r="J272" s="242"/>
      <c r="K272" s="242"/>
      <c r="L272" s="247"/>
      <c r="M272" s="248"/>
      <c r="N272" s="249"/>
      <c r="O272" s="249"/>
      <c r="P272" s="249"/>
      <c r="Q272" s="249"/>
      <c r="R272" s="249"/>
      <c r="S272" s="249"/>
      <c r="T272" s="25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1" t="s">
        <v>195</v>
      </c>
      <c r="AU272" s="251" t="s">
        <v>81</v>
      </c>
      <c r="AV272" s="14" t="s">
        <v>83</v>
      </c>
      <c r="AW272" s="14" t="s">
        <v>30</v>
      </c>
      <c r="AX272" s="14" t="s">
        <v>73</v>
      </c>
      <c r="AY272" s="251" t="s">
        <v>152</v>
      </c>
    </row>
    <row r="273" s="14" customFormat="1">
      <c r="A273" s="14"/>
      <c r="B273" s="241"/>
      <c r="C273" s="242"/>
      <c r="D273" s="232" t="s">
        <v>195</v>
      </c>
      <c r="E273" s="243" t="s">
        <v>1</v>
      </c>
      <c r="F273" s="244" t="s">
        <v>2054</v>
      </c>
      <c r="G273" s="242"/>
      <c r="H273" s="245">
        <v>-32.399999999999999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1" t="s">
        <v>195</v>
      </c>
      <c r="AU273" s="251" t="s">
        <v>81</v>
      </c>
      <c r="AV273" s="14" t="s">
        <v>83</v>
      </c>
      <c r="AW273" s="14" t="s">
        <v>30</v>
      </c>
      <c r="AX273" s="14" t="s">
        <v>73</v>
      </c>
      <c r="AY273" s="251" t="s">
        <v>152</v>
      </c>
    </row>
    <row r="274" s="13" customFormat="1">
      <c r="A274" s="13"/>
      <c r="B274" s="230"/>
      <c r="C274" s="231"/>
      <c r="D274" s="232" t="s">
        <v>195</v>
      </c>
      <c r="E274" s="233" t="s">
        <v>1</v>
      </c>
      <c r="F274" s="234" t="s">
        <v>2034</v>
      </c>
      <c r="G274" s="231"/>
      <c r="H274" s="233" t="s">
        <v>1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0" t="s">
        <v>195</v>
      </c>
      <c r="AU274" s="240" t="s">
        <v>81</v>
      </c>
      <c r="AV274" s="13" t="s">
        <v>81</v>
      </c>
      <c r="AW274" s="13" t="s">
        <v>30</v>
      </c>
      <c r="AX274" s="13" t="s">
        <v>73</v>
      </c>
      <c r="AY274" s="240" t="s">
        <v>152</v>
      </c>
    </row>
    <row r="275" s="14" customFormat="1">
      <c r="A275" s="14"/>
      <c r="B275" s="241"/>
      <c r="C275" s="242"/>
      <c r="D275" s="232" t="s">
        <v>195</v>
      </c>
      <c r="E275" s="243" t="s">
        <v>1</v>
      </c>
      <c r="F275" s="244" t="s">
        <v>2055</v>
      </c>
      <c r="G275" s="242"/>
      <c r="H275" s="245">
        <v>184.22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1" t="s">
        <v>195</v>
      </c>
      <c r="AU275" s="251" t="s">
        <v>81</v>
      </c>
      <c r="AV275" s="14" t="s">
        <v>83</v>
      </c>
      <c r="AW275" s="14" t="s">
        <v>30</v>
      </c>
      <c r="AX275" s="14" t="s">
        <v>73</v>
      </c>
      <c r="AY275" s="251" t="s">
        <v>152</v>
      </c>
    </row>
    <row r="276" s="14" customFormat="1">
      <c r="A276" s="14"/>
      <c r="B276" s="241"/>
      <c r="C276" s="242"/>
      <c r="D276" s="232" t="s">
        <v>195</v>
      </c>
      <c r="E276" s="243" t="s">
        <v>1</v>
      </c>
      <c r="F276" s="244" t="s">
        <v>2056</v>
      </c>
      <c r="G276" s="242"/>
      <c r="H276" s="245">
        <v>-43.469999999999999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1" t="s">
        <v>195</v>
      </c>
      <c r="AU276" s="251" t="s">
        <v>81</v>
      </c>
      <c r="AV276" s="14" t="s">
        <v>83</v>
      </c>
      <c r="AW276" s="14" t="s">
        <v>30</v>
      </c>
      <c r="AX276" s="14" t="s">
        <v>73</v>
      </c>
      <c r="AY276" s="251" t="s">
        <v>152</v>
      </c>
    </row>
    <row r="277" s="13" customFormat="1">
      <c r="A277" s="13"/>
      <c r="B277" s="230"/>
      <c r="C277" s="231"/>
      <c r="D277" s="232" t="s">
        <v>195</v>
      </c>
      <c r="E277" s="233" t="s">
        <v>1</v>
      </c>
      <c r="F277" s="234" t="s">
        <v>2037</v>
      </c>
      <c r="G277" s="231"/>
      <c r="H277" s="233" t="s">
        <v>1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0" t="s">
        <v>195</v>
      </c>
      <c r="AU277" s="240" t="s">
        <v>81</v>
      </c>
      <c r="AV277" s="13" t="s">
        <v>81</v>
      </c>
      <c r="AW277" s="13" t="s">
        <v>30</v>
      </c>
      <c r="AX277" s="13" t="s">
        <v>73</v>
      </c>
      <c r="AY277" s="240" t="s">
        <v>152</v>
      </c>
    </row>
    <row r="278" s="14" customFormat="1">
      <c r="A278" s="14"/>
      <c r="B278" s="241"/>
      <c r="C278" s="242"/>
      <c r="D278" s="232" t="s">
        <v>195</v>
      </c>
      <c r="E278" s="243" t="s">
        <v>1</v>
      </c>
      <c r="F278" s="244" t="s">
        <v>2077</v>
      </c>
      <c r="G278" s="242"/>
      <c r="H278" s="245">
        <v>59.780000000000001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1" t="s">
        <v>195</v>
      </c>
      <c r="AU278" s="251" t="s">
        <v>81</v>
      </c>
      <c r="AV278" s="14" t="s">
        <v>83</v>
      </c>
      <c r="AW278" s="14" t="s">
        <v>30</v>
      </c>
      <c r="AX278" s="14" t="s">
        <v>73</v>
      </c>
      <c r="AY278" s="251" t="s">
        <v>152</v>
      </c>
    </row>
    <row r="279" s="14" customFormat="1">
      <c r="A279" s="14"/>
      <c r="B279" s="241"/>
      <c r="C279" s="242"/>
      <c r="D279" s="232" t="s">
        <v>195</v>
      </c>
      <c r="E279" s="243" t="s">
        <v>1</v>
      </c>
      <c r="F279" s="244" t="s">
        <v>2078</v>
      </c>
      <c r="G279" s="242"/>
      <c r="H279" s="245">
        <v>-6.0800000000000001</v>
      </c>
      <c r="I279" s="246"/>
      <c r="J279" s="242"/>
      <c r="K279" s="242"/>
      <c r="L279" s="247"/>
      <c r="M279" s="248"/>
      <c r="N279" s="249"/>
      <c r="O279" s="249"/>
      <c r="P279" s="249"/>
      <c r="Q279" s="249"/>
      <c r="R279" s="249"/>
      <c r="S279" s="249"/>
      <c r="T279" s="25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1" t="s">
        <v>195</v>
      </c>
      <c r="AU279" s="251" t="s">
        <v>81</v>
      </c>
      <c r="AV279" s="14" t="s">
        <v>83</v>
      </c>
      <c r="AW279" s="14" t="s">
        <v>30</v>
      </c>
      <c r="AX279" s="14" t="s">
        <v>73</v>
      </c>
      <c r="AY279" s="251" t="s">
        <v>152</v>
      </c>
    </row>
    <row r="280" s="14" customFormat="1">
      <c r="A280" s="14"/>
      <c r="B280" s="241"/>
      <c r="C280" s="242"/>
      <c r="D280" s="232" t="s">
        <v>195</v>
      </c>
      <c r="E280" s="243" t="s">
        <v>1</v>
      </c>
      <c r="F280" s="244" t="s">
        <v>2079</v>
      </c>
      <c r="G280" s="242"/>
      <c r="H280" s="245">
        <v>65.311999999999998</v>
      </c>
      <c r="I280" s="246"/>
      <c r="J280" s="242"/>
      <c r="K280" s="242"/>
      <c r="L280" s="247"/>
      <c r="M280" s="248"/>
      <c r="N280" s="249"/>
      <c r="O280" s="249"/>
      <c r="P280" s="249"/>
      <c r="Q280" s="249"/>
      <c r="R280" s="249"/>
      <c r="S280" s="249"/>
      <c r="T280" s="25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1" t="s">
        <v>195</v>
      </c>
      <c r="AU280" s="251" t="s">
        <v>81</v>
      </c>
      <c r="AV280" s="14" t="s">
        <v>83</v>
      </c>
      <c r="AW280" s="14" t="s">
        <v>30</v>
      </c>
      <c r="AX280" s="14" t="s">
        <v>73</v>
      </c>
      <c r="AY280" s="251" t="s">
        <v>152</v>
      </c>
    </row>
    <row r="281" s="14" customFormat="1">
      <c r="A281" s="14"/>
      <c r="B281" s="241"/>
      <c r="C281" s="242"/>
      <c r="D281" s="232" t="s">
        <v>195</v>
      </c>
      <c r="E281" s="243" t="s">
        <v>1</v>
      </c>
      <c r="F281" s="244" t="s">
        <v>2080</v>
      </c>
      <c r="G281" s="242"/>
      <c r="H281" s="245">
        <v>20.756</v>
      </c>
      <c r="I281" s="246"/>
      <c r="J281" s="242"/>
      <c r="K281" s="242"/>
      <c r="L281" s="247"/>
      <c r="M281" s="248"/>
      <c r="N281" s="249"/>
      <c r="O281" s="249"/>
      <c r="P281" s="249"/>
      <c r="Q281" s="249"/>
      <c r="R281" s="249"/>
      <c r="S281" s="249"/>
      <c r="T281" s="25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1" t="s">
        <v>195</v>
      </c>
      <c r="AU281" s="251" t="s">
        <v>81</v>
      </c>
      <c r="AV281" s="14" t="s">
        <v>83</v>
      </c>
      <c r="AW281" s="14" t="s">
        <v>30</v>
      </c>
      <c r="AX281" s="14" t="s">
        <v>73</v>
      </c>
      <c r="AY281" s="251" t="s">
        <v>152</v>
      </c>
    </row>
    <row r="282" s="15" customFormat="1">
      <c r="A282" s="15"/>
      <c r="B282" s="252"/>
      <c r="C282" s="253"/>
      <c r="D282" s="232" t="s">
        <v>195</v>
      </c>
      <c r="E282" s="254" t="s">
        <v>1</v>
      </c>
      <c r="F282" s="255" t="s">
        <v>218</v>
      </c>
      <c r="G282" s="253"/>
      <c r="H282" s="256">
        <v>425.16699999999997</v>
      </c>
      <c r="I282" s="257"/>
      <c r="J282" s="253"/>
      <c r="K282" s="253"/>
      <c r="L282" s="258"/>
      <c r="M282" s="259"/>
      <c r="N282" s="260"/>
      <c r="O282" s="260"/>
      <c r="P282" s="260"/>
      <c r="Q282" s="260"/>
      <c r="R282" s="260"/>
      <c r="S282" s="260"/>
      <c r="T282" s="261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2" t="s">
        <v>195</v>
      </c>
      <c r="AU282" s="262" t="s">
        <v>81</v>
      </c>
      <c r="AV282" s="15" t="s">
        <v>157</v>
      </c>
      <c r="AW282" s="15" t="s">
        <v>30</v>
      </c>
      <c r="AX282" s="15" t="s">
        <v>81</v>
      </c>
      <c r="AY282" s="262" t="s">
        <v>152</v>
      </c>
    </row>
    <row r="283" s="2" customFormat="1" ht="14.4" customHeight="1">
      <c r="A283" s="39"/>
      <c r="B283" s="40"/>
      <c r="C283" s="217" t="s">
        <v>327</v>
      </c>
      <c r="D283" s="217" t="s">
        <v>153</v>
      </c>
      <c r="E283" s="218" t="s">
        <v>319</v>
      </c>
      <c r="F283" s="219" t="s">
        <v>325</v>
      </c>
      <c r="G283" s="220" t="s">
        <v>175</v>
      </c>
      <c r="H283" s="221">
        <v>425.16699999999997</v>
      </c>
      <c r="I283" s="222"/>
      <c r="J283" s="223">
        <f>ROUND(I283*H283,2)</f>
        <v>0</v>
      </c>
      <c r="K283" s="219" t="s">
        <v>1</v>
      </c>
      <c r="L283" s="45"/>
      <c r="M283" s="224" t="s">
        <v>1</v>
      </c>
      <c r="N283" s="225" t="s">
        <v>38</v>
      </c>
      <c r="O283" s="92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8" t="s">
        <v>157</v>
      </c>
      <c r="AT283" s="228" t="s">
        <v>153</v>
      </c>
      <c r="AU283" s="228" t="s">
        <v>81</v>
      </c>
      <c r="AY283" s="18" t="s">
        <v>152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8" t="s">
        <v>81</v>
      </c>
      <c r="BK283" s="229">
        <f>ROUND(I283*H283,2)</f>
        <v>0</v>
      </c>
      <c r="BL283" s="18" t="s">
        <v>157</v>
      </c>
      <c r="BM283" s="228" t="s">
        <v>2081</v>
      </c>
    </row>
    <row r="284" s="2" customFormat="1" ht="14.4" customHeight="1">
      <c r="A284" s="39"/>
      <c r="B284" s="40"/>
      <c r="C284" s="217" t="s">
        <v>331</v>
      </c>
      <c r="D284" s="217" t="s">
        <v>153</v>
      </c>
      <c r="E284" s="218" t="s">
        <v>328</v>
      </c>
      <c r="F284" s="219" t="s">
        <v>329</v>
      </c>
      <c r="G284" s="220" t="s">
        <v>175</v>
      </c>
      <c r="H284" s="221">
        <v>425.16699999999997</v>
      </c>
      <c r="I284" s="222"/>
      <c r="J284" s="223">
        <f>ROUND(I284*H284,2)</f>
        <v>0</v>
      </c>
      <c r="K284" s="219" t="s">
        <v>1</v>
      </c>
      <c r="L284" s="45"/>
      <c r="M284" s="224" t="s">
        <v>1</v>
      </c>
      <c r="N284" s="225" t="s">
        <v>38</v>
      </c>
      <c r="O284" s="92"/>
      <c r="P284" s="226">
        <f>O284*H284</f>
        <v>0</v>
      </c>
      <c r="Q284" s="226">
        <v>0</v>
      </c>
      <c r="R284" s="226">
        <f>Q284*H284</f>
        <v>0</v>
      </c>
      <c r="S284" s="226">
        <v>0</v>
      </c>
      <c r="T284" s="227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8" t="s">
        <v>157</v>
      </c>
      <c r="AT284" s="228" t="s">
        <v>153</v>
      </c>
      <c r="AU284" s="228" t="s">
        <v>81</v>
      </c>
      <c r="AY284" s="18" t="s">
        <v>152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8" t="s">
        <v>81</v>
      </c>
      <c r="BK284" s="229">
        <f>ROUND(I284*H284,2)</f>
        <v>0</v>
      </c>
      <c r="BL284" s="18" t="s">
        <v>157</v>
      </c>
      <c r="BM284" s="228" t="s">
        <v>2082</v>
      </c>
    </row>
    <row r="285" s="2" customFormat="1" ht="24.15" customHeight="1">
      <c r="A285" s="39"/>
      <c r="B285" s="40"/>
      <c r="C285" s="217" t="s">
        <v>337</v>
      </c>
      <c r="D285" s="217" t="s">
        <v>153</v>
      </c>
      <c r="E285" s="218" t="s">
        <v>1014</v>
      </c>
      <c r="F285" s="219" t="s">
        <v>1015</v>
      </c>
      <c r="G285" s="220" t="s">
        <v>175</v>
      </c>
      <c r="H285" s="221">
        <v>395.60899999999998</v>
      </c>
      <c r="I285" s="222"/>
      <c r="J285" s="223">
        <f>ROUND(I285*H285,2)</f>
        <v>0</v>
      </c>
      <c r="K285" s="219" t="s">
        <v>160</v>
      </c>
      <c r="L285" s="45"/>
      <c r="M285" s="224" t="s">
        <v>1</v>
      </c>
      <c r="N285" s="225" t="s">
        <v>38</v>
      </c>
      <c r="O285" s="92"/>
      <c r="P285" s="226">
        <f>O285*H285</f>
        <v>0</v>
      </c>
      <c r="Q285" s="226">
        <v>0.0034499999999999999</v>
      </c>
      <c r="R285" s="226">
        <f>Q285*H285</f>
        <v>1.36485105</v>
      </c>
      <c r="S285" s="226">
        <v>0</v>
      </c>
      <c r="T285" s="22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8" t="s">
        <v>157</v>
      </c>
      <c r="AT285" s="228" t="s">
        <v>153</v>
      </c>
      <c r="AU285" s="228" t="s">
        <v>81</v>
      </c>
      <c r="AY285" s="18" t="s">
        <v>152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8" t="s">
        <v>81</v>
      </c>
      <c r="BK285" s="229">
        <f>ROUND(I285*H285,2)</f>
        <v>0</v>
      </c>
      <c r="BL285" s="18" t="s">
        <v>157</v>
      </c>
      <c r="BM285" s="228" t="s">
        <v>2083</v>
      </c>
    </row>
    <row r="286" s="13" customFormat="1">
      <c r="A286" s="13"/>
      <c r="B286" s="230"/>
      <c r="C286" s="231"/>
      <c r="D286" s="232" t="s">
        <v>195</v>
      </c>
      <c r="E286" s="233" t="s">
        <v>1</v>
      </c>
      <c r="F286" s="234" t="s">
        <v>2012</v>
      </c>
      <c r="G286" s="231"/>
      <c r="H286" s="233" t="s">
        <v>1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0" t="s">
        <v>195</v>
      </c>
      <c r="AU286" s="240" t="s">
        <v>81</v>
      </c>
      <c r="AV286" s="13" t="s">
        <v>81</v>
      </c>
      <c r="AW286" s="13" t="s">
        <v>30</v>
      </c>
      <c r="AX286" s="13" t="s">
        <v>73</v>
      </c>
      <c r="AY286" s="240" t="s">
        <v>152</v>
      </c>
    </row>
    <row r="287" s="13" customFormat="1">
      <c r="A287" s="13"/>
      <c r="B287" s="230"/>
      <c r="C287" s="231"/>
      <c r="D287" s="232" t="s">
        <v>195</v>
      </c>
      <c r="E287" s="233" t="s">
        <v>1</v>
      </c>
      <c r="F287" s="234" t="s">
        <v>2028</v>
      </c>
      <c r="G287" s="231"/>
      <c r="H287" s="233" t="s">
        <v>1</v>
      </c>
      <c r="I287" s="235"/>
      <c r="J287" s="231"/>
      <c r="K287" s="231"/>
      <c r="L287" s="236"/>
      <c r="M287" s="237"/>
      <c r="N287" s="238"/>
      <c r="O287" s="238"/>
      <c r="P287" s="238"/>
      <c r="Q287" s="238"/>
      <c r="R287" s="238"/>
      <c r="S287" s="238"/>
      <c r="T287" s="23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0" t="s">
        <v>195</v>
      </c>
      <c r="AU287" s="240" t="s">
        <v>81</v>
      </c>
      <c r="AV287" s="13" t="s">
        <v>81</v>
      </c>
      <c r="AW287" s="13" t="s">
        <v>30</v>
      </c>
      <c r="AX287" s="13" t="s">
        <v>73</v>
      </c>
      <c r="AY287" s="240" t="s">
        <v>152</v>
      </c>
    </row>
    <row r="288" s="14" customFormat="1">
      <c r="A288" s="14"/>
      <c r="B288" s="241"/>
      <c r="C288" s="242"/>
      <c r="D288" s="232" t="s">
        <v>195</v>
      </c>
      <c r="E288" s="243" t="s">
        <v>1</v>
      </c>
      <c r="F288" s="244" t="s">
        <v>2059</v>
      </c>
      <c r="G288" s="242"/>
      <c r="H288" s="245">
        <v>219.03700000000001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1" t="s">
        <v>195</v>
      </c>
      <c r="AU288" s="251" t="s">
        <v>81</v>
      </c>
      <c r="AV288" s="14" t="s">
        <v>83</v>
      </c>
      <c r="AW288" s="14" t="s">
        <v>30</v>
      </c>
      <c r="AX288" s="14" t="s">
        <v>73</v>
      </c>
      <c r="AY288" s="251" t="s">
        <v>152</v>
      </c>
    </row>
    <row r="289" s="14" customFormat="1">
      <c r="A289" s="14"/>
      <c r="B289" s="241"/>
      <c r="C289" s="242"/>
      <c r="D289" s="232" t="s">
        <v>195</v>
      </c>
      <c r="E289" s="243" t="s">
        <v>1</v>
      </c>
      <c r="F289" s="244" t="s">
        <v>2060</v>
      </c>
      <c r="G289" s="242"/>
      <c r="H289" s="245">
        <v>-27.18</v>
      </c>
      <c r="I289" s="246"/>
      <c r="J289" s="242"/>
      <c r="K289" s="242"/>
      <c r="L289" s="247"/>
      <c r="M289" s="248"/>
      <c r="N289" s="249"/>
      <c r="O289" s="249"/>
      <c r="P289" s="249"/>
      <c r="Q289" s="249"/>
      <c r="R289" s="249"/>
      <c r="S289" s="249"/>
      <c r="T289" s="25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1" t="s">
        <v>195</v>
      </c>
      <c r="AU289" s="251" t="s">
        <v>81</v>
      </c>
      <c r="AV289" s="14" t="s">
        <v>83</v>
      </c>
      <c r="AW289" s="14" t="s">
        <v>30</v>
      </c>
      <c r="AX289" s="14" t="s">
        <v>73</v>
      </c>
      <c r="AY289" s="251" t="s">
        <v>152</v>
      </c>
    </row>
    <row r="290" s="13" customFormat="1">
      <c r="A290" s="13"/>
      <c r="B290" s="230"/>
      <c r="C290" s="231"/>
      <c r="D290" s="232" t="s">
        <v>195</v>
      </c>
      <c r="E290" s="233" t="s">
        <v>1</v>
      </c>
      <c r="F290" s="234" t="s">
        <v>2037</v>
      </c>
      <c r="G290" s="231"/>
      <c r="H290" s="233" t="s">
        <v>1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0" t="s">
        <v>195</v>
      </c>
      <c r="AU290" s="240" t="s">
        <v>81</v>
      </c>
      <c r="AV290" s="13" t="s">
        <v>81</v>
      </c>
      <c r="AW290" s="13" t="s">
        <v>30</v>
      </c>
      <c r="AX290" s="13" t="s">
        <v>73</v>
      </c>
      <c r="AY290" s="240" t="s">
        <v>152</v>
      </c>
    </row>
    <row r="291" s="14" customFormat="1">
      <c r="A291" s="14"/>
      <c r="B291" s="241"/>
      <c r="C291" s="242"/>
      <c r="D291" s="232" t="s">
        <v>195</v>
      </c>
      <c r="E291" s="243" t="s">
        <v>1</v>
      </c>
      <c r="F291" s="244" t="s">
        <v>2061</v>
      </c>
      <c r="G291" s="242"/>
      <c r="H291" s="245">
        <v>258.39699999999999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1" t="s">
        <v>195</v>
      </c>
      <c r="AU291" s="251" t="s">
        <v>81</v>
      </c>
      <c r="AV291" s="14" t="s">
        <v>83</v>
      </c>
      <c r="AW291" s="14" t="s">
        <v>30</v>
      </c>
      <c r="AX291" s="14" t="s">
        <v>73</v>
      </c>
      <c r="AY291" s="251" t="s">
        <v>152</v>
      </c>
    </row>
    <row r="292" s="14" customFormat="1">
      <c r="A292" s="14"/>
      <c r="B292" s="241"/>
      <c r="C292" s="242"/>
      <c r="D292" s="232" t="s">
        <v>195</v>
      </c>
      <c r="E292" s="243" t="s">
        <v>1</v>
      </c>
      <c r="F292" s="244" t="s">
        <v>2067</v>
      </c>
      <c r="G292" s="242"/>
      <c r="H292" s="245">
        <v>22.77</v>
      </c>
      <c r="I292" s="246"/>
      <c r="J292" s="242"/>
      <c r="K292" s="242"/>
      <c r="L292" s="247"/>
      <c r="M292" s="248"/>
      <c r="N292" s="249"/>
      <c r="O292" s="249"/>
      <c r="P292" s="249"/>
      <c r="Q292" s="249"/>
      <c r="R292" s="249"/>
      <c r="S292" s="249"/>
      <c r="T292" s="25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1" t="s">
        <v>195</v>
      </c>
      <c r="AU292" s="251" t="s">
        <v>81</v>
      </c>
      <c r="AV292" s="14" t="s">
        <v>83</v>
      </c>
      <c r="AW292" s="14" t="s">
        <v>30</v>
      </c>
      <c r="AX292" s="14" t="s">
        <v>73</v>
      </c>
      <c r="AY292" s="251" t="s">
        <v>152</v>
      </c>
    </row>
    <row r="293" s="14" customFormat="1">
      <c r="A293" s="14"/>
      <c r="B293" s="241"/>
      <c r="C293" s="242"/>
      <c r="D293" s="232" t="s">
        <v>195</v>
      </c>
      <c r="E293" s="243" t="s">
        <v>1</v>
      </c>
      <c r="F293" s="244" t="s">
        <v>2062</v>
      </c>
      <c r="G293" s="242"/>
      <c r="H293" s="245">
        <v>-87.144999999999996</v>
      </c>
      <c r="I293" s="246"/>
      <c r="J293" s="242"/>
      <c r="K293" s="242"/>
      <c r="L293" s="247"/>
      <c r="M293" s="248"/>
      <c r="N293" s="249"/>
      <c r="O293" s="249"/>
      <c r="P293" s="249"/>
      <c r="Q293" s="249"/>
      <c r="R293" s="249"/>
      <c r="S293" s="249"/>
      <c r="T293" s="25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1" t="s">
        <v>195</v>
      </c>
      <c r="AU293" s="251" t="s">
        <v>81</v>
      </c>
      <c r="AV293" s="14" t="s">
        <v>83</v>
      </c>
      <c r="AW293" s="14" t="s">
        <v>30</v>
      </c>
      <c r="AX293" s="14" t="s">
        <v>73</v>
      </c>
      <c r="AY293" s="251" t="s">
        <v>152</v>
      </c>
    </row>
    <row r="294" s="14" customFormat="1">
      <c r="A294" s="14"/>
      <c r="B294" s="241"/>
      <c r="C294" s="242"/>
      <c r="D294" s="232" t="s">
        <v>195</v>
      </c>
      <c r="E294" s="243" t="s">
        <v>1</v>
      </c>
      <c r="F294" s="244" t="s">
        <v>2063</v>
      </c>
      <c r="G294" s="242"/>
      <c r="H294" s="245">
        <v>9.7300000000000004</v>
      </c>
      <c r="I294" s="246"/>
      <c r="J294" s="242"/>
      <c r="K294" s="242"/>
      <c r="L294" s="247"/>
      <c r="M294" s="248"/>
      <c r="N294" s="249"/>
      <c r="O294" s="249"/>
      <c r="P294" s="249"/>
      <c r="Q294" s="249"/>
      <c r="R294" s="249"/>
      <c r="S294" s="249"/>
      <c r="T294" s="25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1" t="s">
        <v>195</v>
      </c>
      <c r="AU294" s="251" t="s">
        <v>81</v>
      </c>
      <c r="AV294" s="14" t="s">
        <v>83</v>
      </c>
      <c r="AW294" s="14" t="s">
        <v>30</v>
      </c>
      <c r="AX294" s="14" t="s">
        <v>73</v>
      </c>
      <c r="AY294" s="251" t="s">
        <v>152</v>
      </c>
    </row>
    <row r="295" s="15" customFormat="1">
      <c r="A295" s="15"/>
      <c r="B295" s="252"/>
      <c r="C295" s="253"/>
      <c r="D295" s="232" t="s">
        <v>195</v>
      </c>
      <c r="E295" s="254" t="s">
        <v>1</v>
      </c>
      <c r="F295" s="255" t="s">
        <v>218</v>
      </c>
      <c r="G295" s="253"/>
      <c r="H295" s="256">
        <v>395.60899999999998</v>
      </c>
      <c r="I295" s="257"/>
      <c r="J295" s="253"/>
      <c r="K295" s="253"/>
      <c r="L295" s="258"/>
      <c r="M295" s="259"/>
      <c r="N295" s="260"/>
      <c r="O295" s="260"/>
      <c r="P295" s="260"/>
      <c r="Q295" s="260"/>
      <c r="R295" s="260"/>
      <c r="S295" s="260"/>
      <c r="T295" s="261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2" t="s">
        <v>195</v>
      </c>
      <c r="AU295" s="262" t="s">
        <v>81</v>
      </c>
      <c r="AV295" s="15" t="s">
        <v>157</v>
      </c>
      <c r="AW295" s="15" t="s">
        <v>30</v>
      </c>
      <c r="AX295" s="15" t="s">
        <v>81</v>
      </c>
      <c r="AY295" s="262" t="s">
        <v>152</v>
      </c>
    </row>
    <row r="296" s="2" customFormat="1" ht="24.15" customHeight="1">
      <c r="A296" s="39"/>
      <c r="B296" s="40"/>
      <c r="C296" s="217" t="s">
        <v>344</v>
      </c>
      <c r="D296" s="217" t="s">
        <v>153</v>
      </c>
      <c r="E296" s="218" t="s">
        <v>332</v>
      </c>
      <c r="F296" s="219" t="s">
        <v>333</v>
      </c>
      <c r="G296" s="220" t="s">
        <v>175</v>
      </c>
      <c r="H296" s="221">
        <v>89.513999999999996</v>
      </c>
      <c r="I296" s="222"/>
      <c r="J296" s="223">
        <f>ROUND(I296*H296,2)</f>
        <v>0</v>
      </c>
      <c r="K296" s="219" t="s">
        <v>160</v>
      </c>
      <c r="L296" s="45"/>
      <c r="M296" s="224" t="s">
        <v>1</v>
      </c>
      <c r="N296" s="225" t="s">
        <v>38</v>
      </c>
      <c r="O296" s="92"/>
      <c r="P296" s="226">
        <f>O296*H296</f>
        <v>0</v>
      </c>
      <c r="Q296" s="226">
        <v>0</v>
      </c>
      <c r="R296" s="226">
        <f>Q296*H296</f>
        <v>0</v>
      </c>
      <c r="S296" s="226">
        <v>0</v>
      </c>
      <c r="T296" s="227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8" t="s">
        <v>157</v>
      </c>
      <c r="AT296" s="228" t="s">
        <v>153</v>
      </c>
      <c r="AU296" s="228" t="s">
        <v>81</v>
      </c>
      <c r="AY296" s="18" t="s">
        <v>152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8" t="s">
        <v>81</v>
      </c>
      <c r="BK296" s="229">
        <f>ROUND(I296*H296,2)</f>
        <v>0</v>
      </c>
      <c r="BL296" s="18" t="s">
        <v>157</v>
      </c>
      <c r="BM296" s="228" t="s">
        <v>337</v>
      </c>
    </row>
    <row r="297" s="13" customFormat="1">
      <c r="A297" s="13"/>
      <c r="B297" s="230"/>
      <c r="C297" s="231"/>
      <c r="D297" s="232" t="s">
        <v>195</v>
      </c>
      <c r="E297" s="233" t="s">
        <v>1</v>
      </c>
      <c r="F297" s="234" t="s">
        <v>2012</v>
      </c>
      <c r="G297" s="231"/>
      <c r="H297" s="233" t="s">
        <v>1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0" t="s">
        <v>195</v>
      </c>
      <c r="AU297" s="240" t="s">
        <v>81</v>
      </c>
      <c r="AV297" s="13" t="s">
        <v>81</v>
      </c>
      <c r="AW297" s="13" t="s">
        <v>30</v>
      </c>
      <c r="AX297" s="13" t="s">
        <v>73</v>
      </c>
      <c r="AY297" s="240" t="s">
        <v>152</v>
      </c>
    </row>
    <row r="298" s="13" customFormat="1">
      <c r="A298" s="13"/>
      <c r="B298" s="230"/>
      <c r="C298" s="231"/>
      <c r="D298" s="232" t="s">
        <v>195</v>
      </c>
      <c r="E298" s="233" t="s">
        <v>1</v>
      </c>
      <c r="F298" s="234" t="s">
        <v>2028</v>
      </c>
      <c r="G298" s="231"/>
      <c r="H298" s="233" t="s">
        <v>1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0" t="s">
        <v>195</v>
      </c>
      <c r="AU298" s="240" t="s">
        <v>81</v>
      </c>
      <c r="AV298" s="13" t="s">
        <v>81</v>
      </c>
      <c r="AW298" s="13" t="s">
        <v>30</v>
      </c>
      <c r="AX298" s="13" t="s">
        <v>73</v>
      </c>
      <c r="AY298" s="240" t="s">
        <v>152</v>
      </c>
    </row>
    <row r="299" s="14" customFormat="1">
      <c r="A299" s="14"/>
      <c r="B299" s="241"/>
      <c r="C299" s="242"/>
      <c r="D299" s="232" t="s">
        <v>195</v>
      </c>
      <c r="E299" s="243" t="s">
        <v>1</v>
      </c>
      <c r="F299" s="244" t="s">
        <v>2084</v>
      </c>
      <c r="G299" s="242"/>
      <c r="H299" s="245">
        <v>37.950000000000003</v>
      </c>
      <c r="I299" s="246"/>
      <c r="J299" s="242"/>
      <c r="K299" s="242"/>
      <c r="L299" s="247"/>
      <c r="M299" s="248"/>
      <c r="N299" s="249"/>
      <c r="O299" s="249"/>
      <c r="P299" s="249"/>
      <c r="Q299" s="249"/>
      <c r="R299" s="249"/>
      <c r="S299" s="249"/>
      <c r="T299" s="25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1" t="s">
        <v>195</v>
      </c>
      <c r="AU299" s="251" t="s">
        <v>81</v>
      </c>
      <c r="AV299" s="14" t="s">
        <v>83</v>
      </c>
      <c r="AW299" s="14" t="s">
        <v>30</v>
      </c>
      <c r="AX299" s="14" t="s">
        <v>73</v>
      </c>
      <c r="AY299" s="251" t="s">
        <v>152</v>
      </c>
    </row>
    <row r="300" s="14" customFormat="1">
      <c r="A300" s="14"/>
      <c r="B300" s="241"/>
      <c r="C300" s="242"/>
      <c r="D300" s="232" t="s">
        <v>195</v>
      </c>
      <c r="E300" s="243" t="s">
        <v>1</v>
      </c>
      <c r="F300" s="244" t="s">
        <v>2085</v>
      </c>
      <c r="G300" s="242"/>
      <c r="H300" s="245">
        <v>-3.7799999999999998</v>
      </c>
      <c r="I300" s="246"/>
      <c r="J300" s="242"/>
      <c r="K300" s="242"/>
      <c r="L300" s="247"/>
      <c r="M300" s="248"/>
      <c r="N300" s="249"/>
      <c r="O300" s="249"/>
      <c r="P300" s="249"/>
      <c r="Q300" s="249"/>
      <c r="R300" s="249"/>
      <c r="S300" s="249"/>
      <c r="T300" s="25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1" t="s">
        <v>195</v>
      </c>
      <c r="AU300" s="251" t="s">
        <v>81</v>
      </c>
      <c r="AV300" s="14" t="s">
        <v>83</v>
      </c>
      <c r="AW300" s="14" t="s">
        <v>30</v>
      </c>
      <c r="AX300" s="14" t="s">
        <v>73</v>
      </c>
      <c r="AY300" s="251" t="s">
        <v>152</v>
      </c>
    </row>
    <row r="301" s="13" customFormat="1">
      <c r="A301" s="13"/>
      <c r="B301" s="230"/>
      <c r="C301" s="231"/>
      <c r="D301" s="232" t="s">
        <v>195</v>
      </c>
      <c r="E301" s="233" t="s">
        <v>1</v>
      </c>
      <c r="F301" s="234" t="s">
        <v>2031</v>
      </c>
      <c r="G301" s="231"/>
      <c r="H301" s="233" t="s">
        <v>1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0" t="s">
        <v>195</v>
      </c>
      <c r="AU301" s="240" t="s">
        <v>81</v>
      </c>
      <c r="AV301" s="13" t="s">
        <v>81</v>
      </c>
      <c r="AW301" s="13" t="s">
        <v>30</v>
      </c>
      <c r="AX301" s="13" t="s">
        <v>73</v>
      </c>
      <c r="AY301" s="240" t="s">
        <v>152</v>
      </c>
    </row>
    <row r="302" s="14" customFormat="1">
      <c r="A302" s="14"/>
      <c r="B302" s="241"/>
      <c r="C302" s="242"/>
      <c r="D302" s="232" t="s">
        <v>195</v>
      </c>
      <c r="E302" s="243" t="s">
        <v>1</v>
      </c>
      <c r="F302" s="244" t="s">
        <v>2086</v>
      </c>
      <c r="G302" s="242"/>
      <c r="H302" s="245">
        <v>20.09</v>
      </c>
      <c r="I302" s="246"/>
      <c r="J302" s="242"/>
      <c r="K302" s="242"/>
      <c r="L302" s="247"/>
      <c r="M302" s="248"/>
      <c r="N302" s="249"/>
      <c r="O302" s="249"/>
      <c r="P302" s="249"/>
      <c r="Q302" s="249"/>
      <c r="R302" s="249"/>
      <c r="S302" s="249"/>
      <c r="T302" s="25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1" t="s">
        <v>195</v>
      </c>
      <c r="AU302" s="251" t="s">
        <v>81</v>
      </c>
      <c r="AV302" s="14" t="s">
        <v>83</v>
      </c>
      <c r="AW302" s="14" t="s">
        <v>30</v>
      </c>
      <c r="AX302" s="14" t="s">
        <v>73</v>
      </c>
      <c r="AY302" s="251" t="s">
        <v>152</v>
      </c>
    </row>
    <row r="303" s="14" customFormat="1">
      <c r="A303" s="14"/>
      <c r="B303" s="241"/>
      <c r="C303" s="242"/>
      <c r="D303" s="232" t="s">
        <v>195</v>
      </c>
      <c r="E303" s="243" t="s">
        <v>1</v>
      </c>
      <c r="F303" s="244" t="s">
        <v>2087</v>
      </c>
      <c r="G303" s="242"/>
      <c r="H303" s="245">
        <v>-3.4199999999999999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1" t="s">
        <v>195</v>
      </c>
      <c r="AU303" s="251" t="s">
        <v>81</v>
      </c>
      <c r="AV303" s="14" t="s">
        <v>83</v>
      </c>
      <c r="AW303" s="14" t="s">
        <v>30</v>
      </c>
      <c r="AX303" s="14" t="s">
        <v>73</v>
      </c>
      <c r="AY303" s="251" t="s">
        <v>152</v>
      </c>
    </row>
    <row r="304" s="13" customFormat="1">
      <c r="A304" s="13"/>
      <c r="B304" s="230"/>
      <c r="C304" s="231"/>
      <c r="D304" s="232" t="s">
        <v>195</v>
      </c>
      <c r="E304" s="233" t="s">
        <v>1</v>
      </c>
      <c r="F304" s="234" t="s">
        <v>2034</v>
      </c>
      <c r="G304" s="231"/>
      <c r="H304" s="233" t="s">
        <v>1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0" t="s">
        <v>195</v>
      </c>
      <c r="AU304" s="240" t="s">
        <v>81</v>
      </c>
      <c r="AV304" s="13" t="s">
        <v>81</v>
      </c>
      <c r="AW304" s="13" t="s">
        <v>30</v>
      </c>
      <c r="AX304" s="13" t="s">
        <v>73</v>
      </c>
      <c r="AY304" s="240" t="s">
        <v>152</v>
      </c>
    </row>
    <row r="305" s="14" customFormat="1">
      <c r="A305" s="14"/>
      <c r="B305" s="241"/>
      <c r="C305" s="242"/>
      <c r="D305" s="232" t="s">
        <v>195</v>
      </c>
      <c r="E305" s="243" t="s">
        <v>1</v>
      </c>
      <c r="F305" s="244" t="s">
        <v>2088</v>
      </c>
      <c r="G305" s="242"/>
      <c r="H305" s="245">
        <v>34.145000000000003</v>
      </c>
      <c r="I305" s="246"/>
      <c r="J305" s="242"/>
      <c r="K305" s="242"/>
      <c r="L305" s="247"/>
      <c r="M305" s="248"/>
      <c r="N305" s="249"/>
      <c r="O305" s="249"/>
      <c r="P305" s="249"/>
      <c r="Q305" s="249"/>
      <c r="R305" s="249"/>
      <c r="S305" s="249"/>
      <c r="T305" s="25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1" t="s">
        <v>195</v>
      </c>
      <c r="AU305" s="251" t="s">
        <v>81</v>
      </c>
      <c r="AV305" s="14" t="s">
        <v>83</v>
      </c>
      <c r="AW305" s="14" t="s">
        <v>30</v>
      </c>
      <c r="AX305" s="14" t="s">
        <v>73</v>
      </c>
      <c r="AY305" s="251" t="s">
        <v>152</v>
      </c>
    </row>
    <row r="306" s="14" customFormat="1">
      <c r="A306" s="14"/>
      <c r="B306" s="241"/>
      <c r="C306" s="242"/>
      <c r="D306" s="232" t="s">
        <v>195</v>
      </c>
      <c r="E306" s="243" t="s">
        <v>1</v>
      </c>
      <c r="F306" s="244" t="s">
        <v>2089</v>
      </c>
      <c r="G306" s="242"/>
      <c r="H306" s="245">
        <v>-1.7</v>
      </c>
      <c r="I306" s="246"/>
      <c r="J306" s="242"/>
      <c r="K306" s="242"/>
      <c r="L306" s="247"/>
      <c r="M306" s="248"/>
      <c r="N306" s="249"/>
      <c r="O306" s="249"/>
      <c r="P306" s="249"/>
      <c r="Q306" s="249"/>
      <c r="R306" s="249"/>
      <c r="S306" s="249"/>
      <c r="T306" s="25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1" t="s">
        <v>195</v>
      </c>
      <c r="AU306" s="251" t="s">
        <v>81</v>
      </c>
      <c r="AV306" s="14" t="s">
        <v>83</v>
      </c>
      <c r="AW306" s="14" t="s">
        <v>30</v>
      </c>
      <c r="AX306" s="14" t="s">
        <v>73</v>
      </c>
      <c r="AY306" s="251" t="s">
        <v>152</v>
      </c>
    </row>
    <row r="307" s="13" customFormat="1">
      <c r="A307" s="13"/>
      <c r="B307" s="230"/>
      <c r="C307" s="231"/>
      <c r="D307" s="232" t="s">
        <v>195</v>
      </c>
      <c r="E307" s="233" t="s">
        <v>1</v>
      </c>
      <c r="F307" s="234" t="s">
        <v>2037</v>
      </c>
      <c r="G307" s="231"/>
      <c r="H307" s="233" t="s">
        <v>1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0" t="s">
        <v>195</v>
      </c>
      <c r="AU307" s="240" t="s">
        <v>81</v>
      </c>
      <c r="AV307" s="13" t="s">
        <v>81</v>
      </c>
      <c r="AW307" s="13" t="s">
        <v>30</v>
      </c>
      <c r="AX307" s="13" t="s">
        <v>73</v>
      </c>
      <c r="AY307" s="240" t="s">
        <v>152</v>
      </c>
    </row>
    <row r="308" s="14" customFormat="1">
      <c r="A308" s="14"/>
      <c r="B308" s="241"/>
      <c r="C308" s="242"/>
      <c r="D308" s="232" t="s">
        <v>195</v>
      </c>
      <c r="E308" s="243" t="s">
        <v>1</v>
      </c>
      <c r="F308" s="244" t="s">
        <v>2090</v>
      </c>
      <c r="G308" s="242"/>
      <c r="H308" s="245">
        <v>17.783999999999999</v>
      </c>
      <c r="I308" s="246"/>
      <c r="J308" s="242"/>
      <c r="K308" s="242"/>
      <c r="L308" s="247"/>
      <c r="M308" s="248"/>
      <c r="N308" s="249"/>
      <c r="O308" s="249"/>
      <c r="P308" s="249"/>
      <c r="Q308" s="249"/>
      <c r="R308" s="249"/>
      <c r="S308" s="249"/>
      <c r="T308" s="25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1" t="s">
        <v>195</v>
      </c>
      <c r="AU308" s="251" t="s">
        <v>81</v>
      </c>
      <c r="AV308" s="14" t="s">
        <v>83</v>
      </c>
      <c r="AW308" s="14" t="s">
        <v>30</v>
      </c>
      <c r="AX308" s="14" t="s">
        <v>73</v>
      </c>
      <c r="AY308" s="251" t="s">
        <v>152</v>
      </c>
    </row>
    <row r="309" s="14" customFormat="1">
      <c r="A309" s="14"/>
      <c r="B309" s="241"/>
      <c r="C309" s="242"/>
      <c r="D309" s="232" t="s">
        <v>195</v>
      </c>
      <c r="E309" s="243" t="s">
        <v>1</v>
      </c>
      <c r="F309" s="244" t="s">
        <v>2091</v>
      </c>
      <c r="G309" s="242"/>
      <c r="H309" s="245">
        <v>-11.555</v>
      </c>
      <c r="I309" s="246"/>
      <c r="J309" s="242"/>
      <c r="K309" s="242"/>
      <c r="L309" s="247"/>
      <c r="M309" s="248"/>
      <c r="N309" s="249"/>
      <c r="O309" s="249"/>
      <c r="P309" s="249"/>
      <c r="Q309" s="249"/>
      <c r="R309" s="249"/>
      <c r="S309" s="249"/>
      <c r="T309" s="25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1" t="s">
        <v>195</v>
      </c>
      <c r="AU309" s="251" t="s">
        <v>81</v>
      </c>
      <c r="AV309" s="14" t="s">
        <v>83</v>
      </c>
      <c r="AW309" s="14" t="s">
        <v>30</v>
      </c>
      <c r="AX309" s="14" t="s">
        <v>73</v>
      </c>
      <c r="AY309" s="251" t="s">
        <v>152</v>
      </c>
    </row>
    <row r="310" s="15" customFormat="1">
      <c r="A310" s="15"/>
      <c r="B310" s="252"/>
      <c r="C310" s="253"/>
      <c r="D310" s="232" t="s">
        <v>195</v>
      </c>
      <c r="E310" s="254" t="s">
        <v>1</v>
      </c>
      <c r="F310" s="255" t="s">
        <v>218</v>
      </c>
      <c r="G310" s="253"/>
      <c r="H310" s="256">
        <v>89.513999999999996</v>
      </c>
      <c r="I310" s="257"/>
      <c r="J310" s="253"/>
      <c r="K310" s="253"/>
      <c r="L310" s="258"/>
      <c r="M310" s="259"/>
      <c r="N310" s="260"/>
      <c r="O310" s="260"/>
      <c r="P310" s="260"/>
      <c r="Q310" s="260"/>
      <c r="R310" s="260"/>
      <c r="S310" s="260"/>
      <c r="T310" s="261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2" t="s">
        <v>195</v>
      </c>
      <c r="AU310" s="262" t="s">
        <v>81</v>
      </c>
      <c r="AV310" s="15" t="s">
        <v>157</v>
      </c>
      <c r="AW310" s="15" t="s">
        <v>30</v>
      </c>
      <c r="AX310" s="15" t="s">
        <v>81</v>
      </c>
      <c r="AY310" s="262" t="s">
        <v>152</v>
      </c>
    </row>
    <row r="311" s="2" customFormat="1" ht="14.4" customHeight="1">
      <c r="A311" s="39"/>
      <c r="B311" s="40"/>
      <c r="C311" s="217" t="s">
        <v>288</v>
      </c>
      <c r="D311" s="217" t="s">
        <v>153</v>
      </c>
      <c r="E311" s="218" t="s">
        <v>338</v>
      </c>
      <c r="F311" s="219" t="s">
        <v>1319</v>
      </c>
      <c r="G311" s="220" t="s">
        <v>181</v>
      </c>
      <c r="H311" s="221">
        <v>95.810000000000002</v>
      </c>
      <c r="I311" s="222"/>
      <c r="J311" s="223">
        <f>ROUND(I311*H311,2)</f>
        <v>0</v>
      </c>
      <c r="K311" s="219" t="s">
        <v>1</v>
      </c>
      <c r="L311" s="45"/>
      <c r="M311" s="224" t="s">
        <v>1</v>
      </c>
      <c r="N311" s="225" t="s">
        <v>38</v>
      </c>
      <c r="O311" s="92"/>
      <c r="P311" s="226">
        <f>O311*H311</f>
        <v>0</v>
      </c>
      <c r="Q311" s="226">
        <v>0</v>
      </c>
      <c r="R311" s="226">
        <f>Q311*H311</f>
        <v>0</v>
      </c>
      <c r="S311" s="226">
        <v>0</v>
      </c>
      <c r="T311" s="227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8" t="s">
        <v>157</v>
      </c>
      <c r="AT311" s="228" t="s">
        <v>153</v>
      </c>
      <c r="AU311" s="228" t="s">
        <v>81</v>
      </c>
      <c r="AY311" s="18" t="s">
        <v>152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18" t="s">
        <v>81</v>
      </c>
      <c r="BK311" s="229">
        <f>ROUND(I311*H311,2)</f>
        <v>0</v>
      </c>
      <c r="BL311" s="18" t="s">
        <v>157</v>
      </c>
      <c r="BM311" s="228" t="s">
        <v>288</v>
      </c>
    </row>
    <row r="312" s="13" customFormat="1">
      <c r="A312" s="13"/>
      <c r="B312" s="230"/>
      <c r="C312" s="231"/>
      <c r="D312" s="232" t="s">
        <v>195</v>
      </c>
      <c r="E312" s="233" t="s">
        <v>1</v>
      </c>
      <c r="F312" s="234" t="s">
        <v>2012</v>
      </c>
      <c r="G312" s="231"/>
      <c r="H312" s="233" t="s">
        <v>1</v>
      </c>
      <c r="I312" s="235"/>
      <c r="J312" s="231"/>
      <c r="K312" s="231"/>
      <c r="L312" s="236"/>
      <c r="M312" s="237"/>
      <c r="N312" s="238"/>
      <c r="O312" s="238"/>
      <c r="P312" s="238"/>
      <c r="Q312" s="238"/>
      <c r="R312" s="238"/>
      <c r="S312" s="238"/>
      <c r="T312" s="23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0" t="s">
        <v>195</v>
      </c>
      <c r="AU312" s="240" t="s">
        <v>81</v>
      </c>
      <c r="AV312" s="13" t="s">
        <v>81</v>
      </c>
      <c r="AW312" s="13" t="s">
        <v>30</v>
      </c>
      <c r="AX312" s="13" t="s">
        <v>73</v>
      </c>
      <c r="AY312" s="240" t="s">
        <v>152</v>
      </c>
    </row>
    <row r="313" s="13" customFormat="1">
      <c r="A313" s="13"/>
      <c r="B313" s="230"/>
      <c r="C313" s="231"/>
      <c r="D313" s="232" t="s">
        <v>195</v>
      </c>
      <c r="E313" s="233" t="s">
        <v>1</v>
      </c>
      <c r="F313" s="234" t="s">
        <v>2028</v>
      </c>
      <c r="G313" s="231"/>
      <c r="H313" s="233" t="s">
        <v>1</v>
      </c>
      <c r="I313" s="235"/>
      <c r="J313" s="231"/>
      <c r="K313" s="231"/>
      <c r="L313" s="236"/>
      <c r="M313" s="237"/>
      <c r="N313" s="238"/>
      <c r="O313" s="238"/>
      <c r="P313" s="238"/>
      <c r="Q313" s="238"/>
      <c r="R313" s="238"/>
      <c r="S313" s="238"/>
      <c r="T313" s="23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0" t="s">
        <v>195</v>
      </c>
      <c r="AU313" s="240" t="s">
        <v>81</v>
      </c>
      <c r="AV313" s="13" t="s">
        <v>81</v>
      </c>
      <c r="AW313" s="13" t="s">
        <v>30</v>
      </c>
      <c r="AX313" s="13" t="s">
        <v>73</v>
      </c>
      <c r="AY313" s="240" t="s">
        <v>152</v>
      </c>
    </row>
    <row r="314" s="14" customFormat="1">
      <c r="A314" s="14"/>
      <c r="B314" s="241"/>
      <c r="C314" s="242"/>
      <c r="D314" s="232" t="s">
        <v>195</v>
      </c>
      <c r="E314" s="243" t="s">
        <v>1</v>
      </c>
      <c r="F314" s="244" t="s">
        <v>2092</v>
      </c>
      <c r="G314" s="242"/>
      <c r="H314" s="245">
        <v>18.149999999999999</v>
      </c>
      <c r="I314" s="246"/>
      <c r="J314" s="242"/>
      <c r="K314" s="242"/>
      <c r="L314" s="247"/>
      <c r="M314" s="248"/>
      <c r="N314" s="249"/>
      <c r="O314" s="249"/>
      <c r="P314" s="249"/>
      <c r="Q314" s="249"/>
      <c r="R314" s="249"/>
      <c r="S314" s="249"/>
      <c r="T314" s="25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1" t="s">
        <v>195</v>
      </c>
      <c r="AU314" s="251" t="s">
        <v>81</v>
      </c>
      <c r="AV314" s="14" t="s">
        <v>83</v>
      </c>
      <c r="AW314" s="14" t="s">
        <v>30</v>
      </c>
      <c r="AX314" s="14" t="s">
        <v>73</v>
      </c>
      <c r="AY314" s="251" t="s">
        <v>152</v>
      </c>
    </row>
    <row r="315" s="13" customFormat="1">
      <c r="A315" s="13"/>
      <c r="B315" s="230"/>
      <c r="C315" s="231"/>
      <c r="D315" s="232" t="s">
        <v>195</v>
      </c>
      <c r="E315" s="233" t="s">
        <v>1</v>
      </c>
      <c r="F315" s="234" t="s">
        <v>2031</v>
      </c>
      <c r="G315" s="231"/>
      <c r="H315" s="233" t="s">
        <v>1</v>
      </c>
      <c r="I315" s="235"/>
      <c r="J315" s="231"/>
      <c r="K315" s="231"/>
      <c r="L315" s="236"/>
      <c r="M315" s="237"/>
      <c r="N315" s="238"/>
      <c r="O315" s="238"/>
      <c r="P315" s="238"/>
      <c r="Q315" s="238"/>
      <c r="R315" s="238"/>
      <c r="S315" s="238"/>
      <c r="T315" s="23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0" t="s">
        <v>195</v>
      </c>
      <c r="AU315" s="240" t="s">
        <v>81</v>
      </c>
      <c r="AV315" s="13" t="s">
        <v>81</v>
      </c>
      <c r="AW315" s="13" t="s">
        <v>30</v>
      </c>
      <c r="AX315" s="13" t="s">
        <v>73</v>
      </c>
      <c r="AY315" s="240" t="s">
        <v>152</v>
      </c>
    </row>
    <row r="316" s="14" customFormat="1">
      <c r="A316" s="14"/>
      <c r="B316" s="241"/>
      <c r="C316" s="242"/>
      <c r="D316" s="232" t="s">
        <v>195</v>
      </c>
      <c r="E316" s="243" t="s">
        <v>1</v>
      </c>
      <c r="F316" s="244" t="s">
        <v>2093</v>
      </c>
      <c r="G316" s="242"/>
      <c r="H316" s="245">
        <v>34.829999999999998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1" t="s">
        <v>195</v>
      </c>
      <c r="AU316" s="251" t="s">
        <v>81</v>
      </c>
      <c r="AV316" s="14" t="s">
        <v>83</v>
      </c>
      <c r="AW316" s="14" t="s">
        <v>30</v>
      </c>
      <c r="AX316" s="14" t="s">
        <v>73</v>
      </c>
      <c r="AY316" s="251" t="s">
        <v>152</v>
      </c>
    </row>
    <row r="317" s="13" customFormat="1">
      <c r="A317" s="13"/>
      <c r="B317" s="230"/>
      <c r="C317" s="231"/>
      <c r="D317" s="232" t="s">
        <v>195</v>
      </c>
      <c r="E317" s="233" t="s">
        <v>1</v>
      </c>
      <c r="F317" s="234" t="s">
        <v>2034</v>
      </c>
      <c r="G317" s="231"/>
      <c r="H317" s="233" t="s">
        <v>1</v>
      </c>
      <c r="I317" s="235"/>
      <c r="J317" s="231"/>
      <c r="K317" s="231"/>
      <c r="L317" s="236"/>
      <c r="M317" s="237"/>
      <c r="N317" s="238"/>
      <c r="O317" s="238"/>
      <c r="P317" s="238"/>
      <c r="Q317" s="238"/>
      <c r="R317" s="238"/>
      <c r="S317" s="238"/>
      <c r="T317" s="23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0" t="s">
        <v>195</v>
      </c>
      <c r="AU317" s="240" t="s">
        <v>81</v>
      </c>
      <c r="AV317" s="13" t="s">
        <v>81</v>
      </c>
      <c r="AW317" s="13" t="s">
        <v>30</v>
      </c>
      <c r="AX317" s="13" t="s">
        <v>73</v>
      </c>
      <c r="AY317" s="240" t="s">
        <v>152</v>
      </c>
    </row>
    <row r="318" s="14" customFormat="1">
      <c r="A318" s="14"/>
      <c r="B318" s="241"/>
      <c r="C318" s="242"/>
      <c r="D318" s="232" t="s">
        <v>195</v>
      </c>
      <c r="E318" s="243" t="s">
        <v>1</v>
      </c>
      <c r="F318" s="244" t="s">
        <v>2094</v>
      </c>
      <c r="G318" s="242"/>
      <c r="H318" s="245">
        <v>17.25</v>
      </c>
      <c r="I318" s="246"/>
      <c r="J318" s="242"/>
      <c r="K318" s="242"/>
      <c r="L318" s="247"/>
      <c r="M318" s="248"/>
      <c r="N318" s="249"/>
      <c r="O318" s="249"/>
      <c r="P318" s="249"/>
      <c r="Q318" s="249"/>
      <c r="R318" s="249"/>
      <c r="S318" s="249"/>
      <c r="T318" s="25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1" t="s">
        <v>195</v>
      </c>
      <c r="AU318" s="251" t="s">
        <v>81</v>
      </c>
      <c r="AV318" s="14" t="s">
        <v>83</v>
      </c>
      <c r="AW318" s="14" t="s">
        <v>30</v>
      </c>
      <c r="AX318" s="14" t="s">
        <v>73</v>
      </c>
      <c r="AY318" s="251" t="s">
        <v>152</v>
      </c>
    </row>
    <row r="319" s="13" customFormat="1">
      <c r="A319" s="13"/>
      <c r="B319" s="230"/>
      <c r="C319" s="231"/>
      <c r="D319" s="232" t="s">
        <v>195</v>
      </c>
      <c r="E319" s="233" t="s">
        <v>1</v>
      </c>
      <c r="F319" s="234" t="s">
        <v>2037</v>
      </c>
      <c r="G319" s="231"/>
      <c r="H319" s="233" t="s">
        <v>1</v>
      </c>
      <c r="I319" s="235"/>
      <c r="J319" s="231"/>
      <c r="K319" s="231"/>
      <c r="L319" s="236"/>
      <c r="M319" s="237"/>
      <c r="N319" s="238"/>
      <c r="O319" s="238"/>
      <c r="P319" s="238"/>
      <c r="Q319" s="238"/>
      <c r="R319" s="238"/>
      <c r="S319" s="238"/>
      <c r="T319" s="23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0" t="s">
        <v>195</v>
      </c>
      <c r="AU319" s="240" t="s">
        <v>81</v>
      </c>
      <c r="AV319" s="13" t="s">
        <v>81</v>
      </c>
      <c r="AW319" s="13" t="s">
        <v>30</v>
      </c>
      <c r="AX319" s="13" t="s">
        <v>73</v>
      </c>
      <c r="AY319" s="240" t="s">
        <v>152</v>
      </c>
    </row>
    <row r="320" s="14" customFormat="1">
      <c r="A320" s="14"/>
      <c r="B320" s="241"/>
      <c r="C320" s="242"/>
      <c r="D320" s="232" t="s">
        <v>195</v>
      </c>
      <c r="E320" s="243" t="s">
        <v>1</v>
      </c>
      <c r="F320" s="244" t="s">
        <v>2095</v>
      </c>
      <c r="G320" s="242"/>
      <c r="H320" s="245">
        <v>25.579999999999998</v>
      </c>
      <c r="I320" s="246"/>
      <c r="J320" s="242"/>
      <c r="K320" s="242"/>
      <c r="L320" s="247"/>
      <c r="M320" s="248"/>
      <c r="N320" s="249"/>
      <c r="O320" s="249"/>
      <c r="P320" s="249"/>
      <c r="Q320" s="249"/>
      <c r="R320" s="249"/>
      <c r="S320" s="249"/>
      <c r="T320" s="25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1" t="s">
        <v>195</v>
      </c>
      <c r="AU320" s="251" t="s">
        <v>81</v>
      </c>
      <c r="AV320" s="14" t="s">
        <v>83</v>
      </c>
      <c r="AW320" s="14" t="s">
        <v>30</v>
      </c>
      <c r="AX320" s="14" t="s">
        <v>73</v>
      </c>
      <c r="AY320" s="251" t="s">
        <v>152</v>
      </c>
    </row>
    <row r="321" s="15" customFormat="1">
      <c r="A321" s="15"/>
      <c r="B321" s="252"/>
      <c r="C321" s="253"/>
      <c r="D321" s="232" t="s">
        <v>195</v>
      </c>
      <c r="E321" s="254" t="s">
        <v>1</v>
      </c>
      <c r="F321" s="255" t="s">
        <v>218</v>
      </c>
      <c r="G321" s="253"/>
      <c r="H321" s="256">
        <v>95.810000000000002</v>
      </c>
      <c r="I321" s="257"/>
      <c r="J321" s="253"/>
      <c r="K321" s="253"/>
      <c r="L321" s="258"/>
      <c r="M321" s="259"/>
      <c r="N321" s="260"/>
      <c r="O321" s="260"/>
      <c r="P321" s="260"/>
      <c r="Q321" s="260"/>
      <c r="R321" s="260"/>
      <c r="S321" s="260"/>
      <c r="T321" s="261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2" t="s">
        <v>195</v>
      </c>
      <c r="AU321" s="262" t="s">
        <v>81</v>
      </c>
      <c r="AV321" s="15" t="s">
        <v>157</v>
      </c>
      <c r="AW321" s="15" t="s">
        <v>30</v>
      </c>
      <c r="AX321" s="15" t="s">
        <v>81</v>
      </c>
      <c r="AY321" s="262" t="s">
        <v>152</v>
      </c>
    </row>
    <row r="322" s="2" customFormat="1" ht="14.4" customHeight="1">
      <c r="A322" s="39"/>
      <c r="B322" s="40"/>
      <c r="C322" s="217" t="s">
        <v>353</v>
      </c>
      <c r="D322" s="217" t="s">
        <v>153</v>
      </c>
      <c r="E322" s="218" t="s">
        <v>345</v>
      </c>
      <c r="F322" s="219" t="s">
        <v>1324</v>
      </c>
      <c r="G322" s="220" t="s">
        <v>181</v>
      </c>
      <c r="H322" s="221">
        <v>586.50999999999999</v>
      </c>
      <c r="I322" s="222"/>
      <c r="J322" s="223">
        <f>ROUND(I322*H322,2)</f>
        <v>0</v>
      </c>
      <c r="K322" s="219" t="s">
        <v>1</v>
      </c>
      <c r="L322" s="45"/>
      <c r="M322" s="224" t="s">
        <v>1</v>
      </c>
      <c r="N322" s="225" t="s">
        <v>38</v>
      </c>
      <c r="O322" s="92"/>
      <c r="P322" s="226">
        <f>O322*H322</f>
        <v>0</v>
      </c>
      <c r="Q322" s="226">
        <v>0</v>
      </c>
      <c r="R322" s="226">
        <f>Q322*H322</f>
        <v>0</v>
      </c>
      <c r="S322" s="226">
        <v>0</v>
      </c>
      <c r="T322" s="22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8" t="s">
        <v>157</v>
      </c>
      <c r="AT322" s="228" t="s">
        <v>153</v>
      </c>
      <c r="AU322" s="228" t="s">
        <v>81</v>
      </c>
      <c r="AY322" s="18" t="s">
        <v>152</v>
      </c>
      <c r="BE322" s="229">
        <f>IF(N322="základní",J322,0)</f>
        <v>0</v>
      </c>
      <c r="BF322" s="229">
        <f>IF(N322="snížená",J322,0)</f>
        <v>0</v>
      </c>
      <c r="BG322" s="229">
        <f>IF(N322="zákl. přenesená",J322,0)</f>
        <v>0</v>
      </c>
      <c r="BH322" s="229">
        <f>IF(N322="sníž. přenesená",J322,0)</f>
        <v>0</v>
      </c>
      <c r="BI322" s="229">
        <f>IF(N322="nulová",J322,0)</f>
        <v>0</v>
      </c>
      <c r="BJ322" s="18" t="s">
        <v>81</v>
      </c>
      <c r="BK322" s="229">
        <f>ROUND(I322*H322,2)</f>
        <v>0</v>
      </c>
      <c r="BL322" s="18" t="s">
        <v>157</v>
      </c>
      <c r="BM322" s="228" t="s">
        <v>359</v>
      </c>
    </row>
    <row r="323" s="13" customFormat="1">
      <c r="A323" s="13"/>
      <c r="B323" s="230"/>
      <c r="C323" s="231"/>
      <c r="D323" s="232" t="s">
        <v>195</v>
      </c>
      <c r="E323" s="233" t="s">
        <v>1</v>
      </c>
      <c r="F323" s="234" t="s">
        <v>2012</v>
      </c>
      <c r="G323" s="231"/>
      <c r="H323" s="233" t="s">
        <v>1</v>
      </c>
      <c r="I323" s="235"/>
      <c r="J323" s="231"/>
      <c r="K323" s="231"/>
      <c r="L323" s="236"/>
      <c r="M323" s="237"/>
      <c r="N323" s="238"/>
      <c r="O323" s="238"/>
      <c r="P323" s="238"/>
      <c r="Q323" s="238"/>
      <c r="R323" s="238"/>
      <c r="S323" s="238"/>
      <c r="T323" s="23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0" t="s">
        <v>195</v>
      </c>
      <c r="AU323" s="240" t="s">
        <v>81</v>
      </c>
      <c r="AV323" s="13" t="s">
        <v>81</v>
      </c>
      <c r="AW323" s="13" t="s">
        <v>30</v>
      </c>
      <c r="AX323" s="13" t="s">
        <v>73</v>
      </c>
      <c r="AY323" s="240" t="s">
        <v>152</v>
      </c>
    </row>
    <row r="324" s="14" customFormat="1">
      <c r="A324" s="14"/>
      <c r="B324" s="241"/>
      <c r="C324" s="242"/>
      <c r="D324" s="232" t="s">
        <v>195</v>
      </c>
      <c r="E324" s="243" t="s">
        <v>1</v>
      </c>
      <c r="F324" s="244" t="s">
        <v>2096</v>
      </c>
      <c r="G324" s="242"/>
      <c r="H324" s="245">
        <v>347.62</v>
      </c>
      <c r="I324" s="246"/>
      <c r="J324" s="242"/>
      <c r="K324" s="242"/>
      <c r="L324" s="247"/>
      <c r="M324" s="248"/>
      <c r="N324" s="249"/>
      <c r="O324" s="249"/>
      <c r="P324" s="249"/>
      <c r="Q324" s="249"/>
      <c r="R324" s="249"/>
      <c r="S324" s="249"/>
      <c r="T324" s="25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1" t="s">
        <v>195</v>
      </c>
      <c r="AU324" s="251" t="s">
        <v>81</v>
      </c>
      <c r="AV324" s="14" t="s">
        <v>83</v>
      </c>
      <c r="AW324" s="14" t="s">
        <v>30</v>
      </c>
      <c r="AX324" s="14" t="s">
        <v>73</v>
      </c>
      <c r="AY324" s="251" t="s">
        <v>152</v>
      </c>
    </row>
    <row r="325" s="13" customFormat="1">
      <c r="A325" s="13"/>
      <c r="B325" s="230"/>
      <c r="C325" s="231"/>
      <c r="D325" s="232" t="s">
        <v>195</v>
      </c>
      <c r="E325" s="233" t="s">
        <v>1</v>
      </c>
      <c r="F325" s="234" t="s">
        <v>1326</v>
      </c>
      <c r="G325" s="231"/>
      <c r="H325" s="233" t="s">
        <v>1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0" t="s">
        <v>195</v>
      </c>
      <c r="AU325" s="240" t="s">
        <v>81</v>
      </c>
      <c r="AV325" s="13" t="s">
        <v>81</v>
      </c>
      <c r="AW325" s="13" t="s">
        <v>30</v>
      </c>
      <c r="AX325" s="13" t="s">
        <v>73</v>
      </c>
      <c r="AY325" s="240" t="s">
        <v>152</v>
      </c>
    </row>
    <row r="326" s="14" customFormat="1">
      <c r="A326" s="14"/>
      <c r="B326" s="241"/>
      <c r="C326" s="242"/>
      <c r="D326" s="232" t="s">
        <v>195</v>
      </c>
      <c r="E326" s="243" t="s">
        <v>1</v>
      </c>
      <c r="F326" s="244" t="s">
        <v>2097</v>
      </c>
      <c r="G326" s="242"/>
      <c r="H326" s="245">
        <v>36.75</v>
      </c>
      <c r="I326" s="246"/>
      <c r="J326" s="242"/>
      <c r="K326" s="242"/>
      <c r="L326" s="247"/>
      <c r="M326" s="248"/>
      <c r="N326" s="249"/>
      <c r="O326" s="249"/>
      <c r="P326" s="249"/>
      <c r="Q326" s="249"/>
      <c r="R326" s="249"/>
      <c r="S326" s="249"/>
      <c r="T326" s="25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1" t="s">
        <v>195</v>
      </c>
      <c r="AU326" s="251" t="s">
        <v>81</v>
      </c>
      <c r="AV326" s="14" t="s">
        <v>83</v>
      </c>
      <c r="AW326" s="14" t="s">
        <v>30</v>
      </c>
      <c r="AX326" s="14" t="s">
        <v>73</v>
      </c>
      <c r="AY326" s="251" t="s">
        <v>152</v>
      </c>
    </row>
    <row r="327" s="14" customFormat="1">
      <c r="A327" s="14"/>
      <c r="B327" s="241"/>
      <c r="C327" s="242"/>
      <c r="D327" s="232" t="s">
        <v>195</v>
      </c>
      <c r="E327" s="243" t="s">
        <v>1</v>
      </c>
      <c r="F327" s="244" t="s">
        <v>2098</v>
      </c>
      <c r="G327" s="242"/>
      <c r="H327" s="245">
        <v>31.399999999999999</v>
      </c>
      <c r="I327" s="246"/>
      <c r="J327" s="242"/>
      <c r="K327" s="242"/>
      <c r="L327" s="247"/>
      <c r="M327" s="248"/>
      <c r="N327" s="249"/>
      <c r="O327" s="249"/>
      <c r="P327" s="249"/>
      <c r="Q327" s="249"/>
      <c r="R327" s="249"/>
      <c r="S327" s="249"/>
      <c r="T327" s="25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1" t="s">
        <v>195</v>
      </c>
      <c r="AU327" s="251" t="s">
        <v>81</v>
      </c>
      <c r="AV327" s="14" t="s">
        <v>83</v>
      </c>
      <c r="AW327" s="14" t="s">
        <v>30</v>
      </c>
      <c r="AX327" s="14" t="s">
        <v>73</v>
      </c>
      <c r="AY327" s="251" t="s">
        <v>152</v>
      </c>
    </row>
    <row r="328" s="14" customFormat="1">
      <c r="A328" s="14"/>
      <c r="B328" s="241"/>
      <c r="C328" s="242"/>
      <c r="D328" s="232" t="s">
        <v>195</v>
      </c>
      <c r="E328" s="243" t="s">
        <v>1</v>
      </c>
      <c r="F328" s="244" t="s">
        <v>2099</v>
      </c>
      <c r="G328" s="242"/>
      <c r="H328" s="245">
        <v>26.199999999999999</v>
      </c>
      <c r="I328" s="246"/>
      <c r="J328" s="242"/>
      <c r="K328" s="242"/>
      <c r="L328" s="247"/>
      <c r="M328" s="248"/>
      <c r="N328" s="249"/>
      <c r="O328" s="249"/>
      <c r="P328" s="249"/>
      <c r="Q328" s="249"/>
      <c r="R328" s="249"/>
      <c r="S328" s="249"/>
      <c r="T328" s="25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1" t="s">
        <v>195</v>
      </c>
      <c r="AU328" s="251" t="s">
        <v>81</v>
      </c>
      <c r="AV328" s="14" t="s">
        <v>83</v>
      </c>
      <c r="AW328" s="14" t="s">
        <v>30</v>
      </c>
      <c r="AX328" s="14" t="s">
        <v>73</v>
      </c>
      <c r="AY328" s="251" t="s">
        <v>152</v>
      </c>
    </row>
    <row r="329" s="14" customFormat="1">
      <c r="A329" s="14"/>
      <c r="B329" s="241"/>
      <c r="C329" s="242"/>
      <c r="D329" s="232" t="s">
        <v>195</v>
      </c>
      <c r="E329" s="243" t="s">
        <v>1</v>
      </c>
      <c r="F329" s="244" t="s">
        <v>2100</v>
      </c>
      <c r="G329" s="242"/>
      <c r="H329" s="245">
        <v>50.399999999999999</v>
      </c>
      <c r="I329" s="246"/>
      <c r="J329" s="242"/>
      <c r="K329" s="242"/>
      <c r="L329" s="247"/>
      <c r="M329" s="248"/>
      <c r="N329" s="249"/>
      <c r="O329" s="249"/>
      <c r="P329" s="249"/>
      <c r="Q329" s="249"/>
      <c r="R329" s="249"/>
      <c r="S329" s="249"/>
      <c r="T329" s="25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1" t="s">
        <v>195</v>
      </c>
      <c r="AU329" s="251" t="s">
        <v>81</v>
      </c>
      <c r="AV329" s="14" t="s">
        <v>83</v>
      </c>
      <c r="AW329" s="14" t="s">
        <v>30</v>
      </c>
      <c r="AX329" s="14" t="s">
        <v>73</v>
      </c>
      <c r="AY329" s="251" t="s">
        <v>152</v>
      </c>
    </row>
    <row r="330" s="13" customFormat="1">
      <c r="A330" s="13"/>
      <c r="B330" s="230"/>
      <c r="C330" s="231"/>
      <c r="D330" s="232" t="s">
        <v>195</v>
      </c>
      <c r="E330" s="233" t="s">
        <v>1</v>
      </c>
      <c r="F330" s="234" t="s">
        <v>1331</v>
      </c>
      <c r="G330" s="231"/>
      <c r="H330" s="233" t="s">
        <v>1</v>
      </c>
      <c r="I330" s="235"/>
      <c r="J330" s="231"/>
      <c r="K330" s="231"/>
      <c r="L330" s="236"/>
      <c r="M330" s="237"/>
      <c r="N330" s="238"/>
      <c r="O330" s="238"/>
      <c r="P330" s="238"/>
      <c r="Q330" s="238"/>
      <c r="R330" s="238"/>
      <c r="S330" s="238"/>
      <c r="T330" s="23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0" t="s">
        <v>195</v>
      </c>
      <c r="AU330" s="240" t="s">
        <v>81</v>
      </c>
      <c r="AV330" s="13" t="s">
        <v>81</v>
      </c>
      <c r="AW330" s="13" t="s">
        <v>30</v>
      </c>
      <c r="AX330" s="13" t="s">
        <v>73</v>
      </c>
      <c r="AY330" s="240" t="s">
        <v>152</v>
      </c>
    </row>
    <row r="331" s="14" customFormat="1">
      <c r="A331" s="14"/>
      <c r="B331" s="241"/>
      <c r="C331" s="242"/>
      <c r="D331" s="232" t="s">
        <v>195</v>
      </c>
      <c r="E331" s="243" t="s">
        <v>1</v>
      </c>
      <c r="F331" s="244" t="s">
        <v>2101</v>
      </c>
      <c r="G331" s="242"/>
      <c r="H331" s="245">
        <v>71.239999999999995</v>
      </c>
      <c r="I331" s="246"/>
      <c r="J331" s="242"/>
      <c r="K331" s="242"/>
      <c r="L331" s="247"/>
      <c r="M331" s="248"/>
      <c r="N331" s="249"/>
      <c r="O331" s="249"/>
      <c r="P331" s="249"/>
      <c r="Q331" s="249"/>
      <c r="R331" s="249"/>
      <c r="S331" s="249"/>
      <c r="T331" s="25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1" t="s">
        <v>195</v>
      </c>
      <c r="AU331" s="251" t="s">
        <v>81</v>
      </c>
      <c r="AV331" s="14" t="s">
        <v>83</v>
      </c>
      <c r="AW331" s="14" t="s">
        <v>30</v>
      </c>
      <c r="AX331" s="14" t="s">
        <v>73</v>
      </c>
      <c r="AY331" s="251" t="s">
        <v>152</v>
      </c>
    </row>
    <row r="332" s="13" customFormat="1">
      <c r="A332" s="13"/>
      <c r="B332" s="230"/>
      <c r="C332" s="231"/>
      <c r="D332" s="232" t="s">
        <v>195</v>
      </c>
      <c r="E332" s="233" t="s">
        <v>1</v>
      </c>
      <c r="F332" s="234" t="s">
        <v>2102</v>
      </c>
      <c r="G332" s="231"/>
      <c r="H332" s="233" t="s">
        <v>1</v>
      </c>
      <c r="I332" s="235"/>
      <c r="J332" s="231"/>
      <c r="K332" s="231"/>
      <c r="L332" s="236"/>
      <c r="M332" s="237"/>
      <c r="N332" s="238"/>
      <c r="O332" s="238"/>
      <c r="P332" s="238"/>
      <c r="Q332" s="238"/>
      <c r="R332" s="238"/>
      <c r="S332" s="238"/>
      <c r="T332" s="23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0" t="s">
        <v>195</v>
      </c>
      <c r="AU332" s="240" t="s">
        <v>81</v>
      </c>
      <c r="AV332" s="13" t="s">
        <v>81</v>
      </c>
      <c r="AW332" s="13" t="s">
        <v>30</v>
      </c>
      <c r="AX332" s="13" t="s">
        <v>73</v>
      </c>
      <c r="AY332" s="240" t="s">
        <v>152</v>
      </c>
    </row>
    <row r="333" s="14" customFormat="1">
      <c r="A333" s="14"/>
      <c r="B333" s="241"/>
      <c r="C333" s="242"/>
      <c r="D333" s="232" t="s">
        <v>195</v>
      </c>
      <c r="E333" s="243" t="s">
        <v>1</v>
      </c>
      <c r="F333" s="244" t="s">
        <v>2103</v>
      </c>
      <c r="G333" s="242"/>
      <c r="H333" s="245">
        <v>22.899999999999999</v>
      </c>
      <c r="I333" s="246"/>
      <c r="J333" s="242"/>
      <c r="K333" s="242"/>
      <c r="L333" s="247"/>
      <c r="M333" s="248"/>
      <c r="N333" s="249"/>
      <c r="O333" s="249"/>
      <c r="P333" s="249"/>
      <c r="Q333" s="249"/>
      <c r="R333" s="249"/>
      <c r="S333" s="249"/>
      <c r="T333" s="25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1" t="s">
        <v>195</v>
      </c>
      <c r="AU333" s="251" t="s">
        <v>81</v>
      </c>
      <c r="AV333" s="14" t="s">
        <v>83</v>
      </c>
      <c r="AW333" s="14" t="s">
        <v>30</v>
      </c>
      <c r="AX333" s="14" t="s">
        <v>73</v>
      </c>
      <c r="AY333" s="251" t="s">
        <v>152</v>
      </c>
    </row>
    <row r="334" s="15" customFormat="1">
      <c r="A334" s="15"/>
      <c r="B334" s="252"/>
      <c r="C334" s="253"/>
      <c r="D334" s="232" t="s">
        <v>195</v>
      </c>
      <c r="E334" s="254" t="s">
        <v>1</v>
      </c>
      <c r="F334" s="255" t="s">
        <v>218</v>
      </c>
      <c r="G334" s="253"/>
      <c r="H334" s="256">
        <v>586.50999999999999</v>
      </c>
      <c r="I334" s="257"/>
      <c r="J334" s="253"/>
      <c r="K334" s="253"/>
      <c r="L334" s="258"/>
      <c r="M334" s="259"/>
      <c r="N334" s="260"/>
      <c r="O334" s="260"/>
      <c r="P334" s="260"/>
      <c r="Q334" s="260"/>
      <c r="R334" s="260"/>
      <c r="S334" s="260"/>
      <c r="T334" s="261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2" t="s">
        <v>195</v>
      </c>
      <c r="AU334" s="262" t="s">
        <v>81</v>
      </c>
      <c r="AV334" s="15" t="s">
        <v>157</v>
      </c>
      <c r="AW334" s="15" t="s">
        <v>30</v>
      </c>
      <c r="AX334" s="15" t="s">
        <v>81</v>
      </c>
      <c r="AY334" s="262" t="s">
        <v>152</v>
      </c>
    </row>
    <row r="335" s="2" customFormat="1" ht="14.4" customHeight="1">
      <c r="A335" s="39"/>
      <c r="B335" s="40"/>
      <c r="C335" s="217" t="s">
        <v>359</v>
      </c>
      <c r="D335" s="217" t="s">
        <v>153</v>
      </c>
      <c r="E335" s="218" t="s">
        <v>360</v>
      </c>
      <c r="F335" s="219" t="s">
        <v>1333</v>
      </c>
      <c r="G335" s="220" t="s">
        <v>175</v>
      </c>
      <c r="H335" s="221">
        <v>26.064</v>
      </c>
      <c r="I335" s="222"/>
      <c r="J335" s="223">
        <f>ROUND(I335*H335,2)</f>
        <v>0</v>
      </c>
      <c r="K335" s="219" t="s">
        <v>1</v>
      </c>
      <c r="L335" s="45"/>
      <c r="M335" s="224" t="s">
        <v>1</v>
      </c>
      <c r="N335" s="225" t="s">
        <v>38</v>
      </c>
      <c r="O335" s="92"/>
      <c r="P335" s="226">
        <f>O335*H335</f>
        <v>0</v>
      </c>
      <c r="Q335" s="226">
        <v>0</v>
      </c>
      <c r="R335" s="226">
        <f>Q335*H335</f>
        <v>0</v>
      </c>
      <c r="S335" s="226">
        <v>0</v>
      </c>
      <c r="T335" s="227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8" t="s">
        <v>157</v>
      </c>
      <c r="AT335" s="228" t="s">
        <v>153</v>
      </c>
      <c r="AU335" s="228" t="s">
        <v>81</v>
      </c>
      <c r="AY335" s="18" t="s">
        <v>152</v>
      </c>
      <c r="BE335" s="229">
        <f>IF(N335="základní",J335,0)</f>
        <v>0</v>
      </c>
      <c r="BF335" s="229">
        <f>IF(N335="snížená",J335,0)</f>
        <v>0</v>
      </c>
      <c r="BG335" s="229">
        <f>IF(N335="zákl. přenesená",J335,0)</f>
        <v>0</v>
      </c>
      <c r="BH335" s="229">
        <f>IF(N335="sníž. přenesená",J335,0)</f>
        <v>0</v>
      </c>
      <c r="BI335" s="229">
        <f>IF(N335="nulová",J335,0)</f>
        <v>0</v>
      </c>
      <c r="BJ335" s="18" t="s">
        <v>81</v>
      </c>
      <c r="BK335" s="229">
        <f>ROUND(I335*H335,2)</f>
        <v>0</v>
      </c>
      <c r="BL335" s="18" t="s">
        <v>157</v>
      </c>
      <c r="BM335" s="228" t="s">
        <v>379</v>
      </c>
    </row>
    <row r="336" s="14" customFormat="1">
      <c r="A336" s="14"/>
      <c r="B336" s="241"/>
      <c r="C336" s="242"/>
      <c r="D336" s="232" t="s">
        <v>195</v>
      </c>
      <c r="E336" s="243" t="s">
        <v>1</v>
      </c>
      <c r="F336" s="244" t="s">
        <v>2104</v>
      </c>
      <c r="G336" s="242"/>
      <c r="H336" s="245">
        <v>25.344000000000001</v>
      </c>
      <c r="I336" s="246"/>
      <c r="J336" s="242"/>
      <c r="K336" s="242"/>
      <c r="L336" s="247"/>
      <c r="M336" s="248"/>
      <c r="N336" s="249"/>
      <c r="O336" s="249"/>
      <c r="P336" s="249"/>
      <c r="Q336" s="249"/>
      <c r="R336" s="249"/>
      <c r="S336" s="249"/>
      <c r="T336" s="25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1" t="s">
        <v>195</v>
      </c>
      <c r="AU336" s="251" t="s">
        <v>81</v>
      </c>
      <c r="AV336" s="14" t="s">
        <v>83</v>
      </c>
      <c r="AW336" s="14" t="s">
        <v>30</v>
      </c>
      <c r="AX336" s="14" t="s">
        <v>73</v>
      </c>
      <c r="AY336" s="251" t="s">
        <v>152</v>
      </c>
    </row>
    <row r="337" s="14" customFormat="1">
      <c r="A337" s="14"/>
      <c r="B337" s="241"/>
      <c r="C337" s="242"/>
      <c r="D337" s="232" t="s">
        <v>195</v>
      </c>
      <c r="E337" s="243" t="s">
        <v>1</v>
      </c>
      <c r="F337" s="244" t="s">
        <v>2105</v>
      </c>
      <c r="G337" s="242"/>
      <c r="H337" s="245">
        <v>0.71999999999999997</v>
      </c>
      <c r="I337" s="246"/>
      <c r="J337" s="242"/>
      <c r="K337" s="242"/>
      <c r="L337" s="247"/>
      <c r="M337" s="248"/>
      <c r="N337" s="249"/>
      <c r="O337" s="249"/>
      <c r="P337" s="249"/>
      <c r="Q337" s="249"/>
      <c r="R337" s="249"/>
      <c r="S337" s="249"/>
      <c r="T337" s="25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1" t="s">
        <v>195</v>
      </c>
      <c r="AU337" s="251" t="s">
        <v>81</v>
      </c>
      <c r="AV337" s="14" t="s">
        <v>83</v>
      </c>
      <c r="AW337" s="14" t="s">
        <v>30</v>
      </c>
      <c r="AX337" s="14" t="s">
        <v>73</v>
      </c>
      <c r="AY337" s="251" t="s">
        <v>152</v>
      </c>
    </row>
    <row r="338" s="15" customFormat="1">
      <c r="A338" s="15"/>
      <c r="B338" s="252"/>
      <c r="C338" s="253"/>
      <c r="D338" s="232" t="s">
        <v>195</v>
      </c>
      <c r="E338" s="254" t="s">
        <v>1</v>
      </c>
      <c r="F338" s="255" t="s">
        <v>218</v>
      </c>
      <c r="G338" s="253"/>
      <c r="H338" s="256">
        <v>26.064</v>
      </c>
      <c r="I338" s="257"/>
      <c r="J338" s="253"/>
      <c r="K338" s="253"/>
      <c r="L338" s="258"/>
      <c r="M338" s="259"/>
      <c r="N338" s="260"/>
      <c r="O338" s="260"/>
      <c r="P338" s="260"/>
      <c r="Q338" s="260"/>
      <c r="R338" s="260"/>
      <c r="S338" s="260"/>
      <c r="T338" s="261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2" t="s">
        <v>195</v>
      </c>
      <c r="AU338" s="262" t="s">
        <v>81</v>
      </c>
      <c r="AV338" s="15" t="s">
        <v>157</v>
      </c>
      <c r="AW338" s="15" t="s">
        <v>30</v>
      </c>
      <c r="AX338" s="15" t="s">
        <v>81</v>
      </c>
      <c r="AY338" s="262" t="s">
        <v>152</v>
      </c>
    </row>
    <row r="339" s="2" customFormat="1" ht="24.15" customHeight="1">
      <c r="A339" s="39"/>
      <c r="B339" s="40"/>
      <c r="C339" s="217" t="s">
        <v>363</v>
      </c>
      <c r="D339" s="217" t="s">
        <v>153</v>
      </c>
      <c r="E339" s="218" t="s">
        <v>402</v>
      </c>
      <c r="F339" s="219" t="s">
        <v>1337</v>
      </c>
      <c r="G339" s="220" t="s">
        <v>175</v>
      </c>
      <c r="H339" s="221">
        <v>53</v>
      </c>
      <c r="I339" s="222"/>
      <c r="J339" s="223">
        <f>ROUND(I339*H339,2)</f>
        <v>0</v>
      </c>
      <c r="K339" s="219" t="s">
        <v>160</v>
      </c>
      <c r="L339" s="45"/>
      <c r="M339" s="224" t="s">
        <v>1</v>
      </c>
      <c r="N339" s="225" t="s">
        <v>38</v>
      </c>
      <c r="O339" s="92"/>
      <c r="P339" s="226">
        <f>O339*H339</f>
        <v>0</v>
      </c>
      <c r="Q339" s="226">
        <v>0</v>
      </c>
      <c r="R339" s="226">
        <f>Q339*H339</f>
        <v>0</v>
      </c>
      <c r="S339" s="226">
        <v>0</v>
      </c>
      <c r="T339" s="227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8" t="s">
        <v>157</v>
      </c>
      <c r="AT339" s="228" t="s">
        <v>153</v>
      </c>
      <c r="AU339" s="228" t="s">
        <v>81</v>
      </c>
      <c r="AY339" s="18" t="s">
        <v>152</v>
      </c>
      <c r="BE339" s="229">
        <f>IF(N339="základní",J339,0)</f>
        <v>0</v>
      </c>
      <c r="BF339" s="229">
        <f>IF(N339="snížená",J339,0)</f>
        <v>0</v>
      </c>
      <c r="BG339" s="229">
        <f>IF(N339="zákl. přenesená",J339,0)</f>
        <v>0</v>
      </c>
      <c r="BH339" s="229">
        <f>IF(N339="sníž. přenesená",J339,0)</f>
        <v>0</v>
      </c>
      <c r="BI339" s="229">
        <f>IF(N339="nulová",J339,0)</f>
        <v>0</v>
      </c>
      <c r="BJ339" s="18" t="s">
        <v>81</v>
      </c>
      <c r="BK339" s="229">
        <f>ROUND(I339*H339,2)</f>
        <v>0</v>
      </c>
      <c r="BL339" s="18" t="s">
        <v>157</v>
      </c>
      <c r="BM339" s="228" t="s">
        <v>407</v>
      </c>
    </row>
    <row r="340" s="13" customFormat="1">
      <c r="A340" s="13"/>
      <c r="B340" s="230"/>
      <c r="C340" s="231"/>
      <c r="D340" s="232" t="s">
        <v>195</v>
      </c>
      <c r="E340" s="233" t="s">
        <v>1</v>
      </c>
      <c r="F340" s="234" t="s">
        <v>2012</v>
      </c>
      <c r="G340" s="231"/>
      <c r="H340" s="233" t="s">
        <v>1</v>
      </c>
      <c r="I340" s="235"/>
      <c r="J340" s="231"/>
      <c r="K340" s="231"/>
      <c r="L340" s="236"/>
      <c r="M340" s="237"/>
      <c r="N340" s="238"/>
      <c r="O340" s="238"/>
      <c r="P340" s="238"/>
      <c r="Q340" s="238"/>
      <c r="R340" s="238"/>
      <c r="S340" s="238"/>
      <c r="T340" s="23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0" t="s">
        <v>195</v>
      </c>
      <c r="AU340" s="240" t="s">
        <v>81</v>
      </c>
      <c r="AV340" s="13" t="s">
        <v>81</v>
      </c>
      <c r="AW340" s="13" t="s">
        <v>30</v>
      </c>
      <c r="AX340" s="13" t="s">
        <v>73</v>
      </c>
      <c r="AY340" s="240" t="s">
        <v>152</v>
      </c>
    </row>
    <row r="341" s="13" customFormat="1">
      <c r="A341" s="13"/>
      <c r="B341" s="230"/>
      <c r="C341" s="231"/>
      <c r="D341" s="232" t="s">
        <v>195</v>
      </c>
      <c r="E341" s="233" t="s">
        <v>1</v>
      </c>
      <c r="F341" s="234" t="s">
        <v>2028</v>
      </c>
      <c r="G341" s="231"/>
      <c r="H341" s="233" t="s">
        <v>1</v>
      </c>
      <c r="I341" s="235"/>
      <c r="J341" s="231"/>
      <c r="K341" s="231"/>
      <c r="L341" s="236"/>
      <c r="M341" s="237"/>
      <c r="N341" s="238"/>
      <c r="O341" s="238"/>
      <c r="P341" s="238"/>
      <c r="Q341" s="238"/>
      <c r="R341" s="238"/>
      <c r="S341" s="238"/>
      <c r="T341" s="23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0" t="s">
        <v>195</v>
      </c>
      <c r="AU341" s="240" t="s">
        <v>81</v>
      </c>
      <c r="AV341" s="13" t="s">
        <v>81</v>
      </c>
      <c r="AW341" s="13" t="s">
        <v>30</v>
      </c>
      <c r="AX341" s="13" t="s">
        <v>73</v>
      </c>
      <c r="AY341" s="240" t="s">
        <v>152</v>
      </c>
    </row>
    <row r="342" s="14" customFormat="1">
      <c r="A342" s="14"/>
      <c r="B342" s="241"/>
      <c r="C342" s="242"/>
      <c r="D342" s="232" t="s">
        <v>195</v>
      </c>
      <c r="E342" s="243" t="s">
        <v>1</v>
      </c>
      <c r="F342" s="244" t="s">
        <v>2106</v>
      </c>
      <c r="G342" s="242"/>
      <c r="H342" s="245">
        <v>9.4499999999999993</v>
      </c>
      <c r="I342" s="246"/>
      <c r="J342" s="242"/>
      <c r="K342" s="242"/>
      <c r="L342" s="247"/>
      <c r="M342" s="248"/>
      <c r="N342" s="249"/>
      <c r="O342" s="249"/>
      <c r="P342" s="249"/>
      <c r="Q342" s="249"/>
      <c r="R342" s="249"/>
      <c r="S342" s="249"/>
      <c r="T342" s="25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1" t="s">
        <v>195</v>
      </c>
      <c r="AU342" s="251" t="s">
        <v>81</v>
      </c>
      <c r="AV342" s="14" t="s">
        <v>83</v>
      </c>
      <c r="AW342" s="14" t="s">
        <v>30</v>
      </c>
      <c r="AX342" s="14" t="s">
        <v>73</v>
      </c>
      <c r="AY342" s="251" t="s">
        <v>152</v>
      </c>
    </row>
    <row r="343" s="13" customFormat="1">
      <c r="A343" s="13"/>
      <c r="B343" s="230"/>
      <c r="C343" s="231"/>
      <c r="D343" s="232" t="s">
        <v>195</v>
      </c>
      <c r="E343" s="233" t="s">
        <v>1</v>
      </c>
      <c r="F343" s="234" t="s">
        <v>2031</v>
      </c>
      <c r="G343" s="231"/>
      <c r="H343" s="233" t="s">
        <v>1</v>
      </c>
      <c r="I343" s="235"/>
      <c r="J343" s="231"/>
      <c r="K343" s="231"/>
      <c r="L343" s="236"/>
      <c r="M343" s="237"/>
      <c r="N343" s="238"/>
      <c r="O343" s="238"/>
      <c r="P343" s="238"/>
      <c r="Q343" s="238"/>
      <c r="R343" s="238"/>
      <c r="S343" s="238"/>
      <c r="T343" s="23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0" t="s">
        <v>195</v>
      </c>
      <c r="AU343" s="240" t="s">
        <v>81</v>
      </c>
      <c r="AV343" s="13" t="s">
        <v>81</v>
      </c>
      <c r="AW343" s="13" t="s">
        <v>30</v>
      </c>
      <c r="AX343" s="13" t="s">
        <v>73</v>
      </c>
      <c r="AY343" s="240" t="s">
        <v>152</v>
      </c>
    </row>
    <row r="344" s="14" customFormat="1">
      <c r="A344" s="14"/>
      <c r="B344" s="241"/>
      <c r="C344" s="242"/>
      <c r="D344" s="232" t="s">
        <v>195</v>
      </c>
      <c r="E344" s="243" t="s">
        <v>1</v>
      </c>
      <c r="F344" s="244" t="s">
        <v>2107</v>
      </c>
      <c r="G344" s="242"/>
      <c r="H344" s="245">
        <v>12.15</v>
      </c>
      <c r="I344" s="246"/>
      <c r="J344" s="242"/>
      <c r="K344" s="242"/>
      <c r="L344" s="247"/>
      <c r="M344" s="248"/>
      <c r="N344" s="249"/>
      <c r="O344" s="249"/>
      <c r="P344" s="249"/>
      <c r="Q344" s="249"/>
      <c r="R344" s="249"/>
      <c r="S344" s="249"/>
      <c r="T344" s="25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1" t="s">
        <v>195</v>
      </c>
      <c r="AU344" s="251" t="s">
        <v>81</v>
      </c>
      <c r="AV344" s="14" t="s">
        <v>83</v>
      </c>
      <c r="AW344" s="14" t="s">
        <v>30</v>
      </c>
      <c r="AX344" s="14" t="s">
        <v>73</v>
      </c>
      <c r="AY344" s="251" t="s">
        <v>152</v>
      </c>
    </row>
    <row r="345" s="13" customFormat="1">
      <c r="A345" s="13"/>
      <c r="B345" s="230"/>
      <c r="C345" s="231"/>
      <c r="D345" s="232" t="s">
        <v>195</v>
      </c>
      <c r="E345" s="233" t="s">
        <v>1</v>
      </c>
      <c r="F345" s="234" t="s">
        <v>2034</v>
      </c>
      <c r="G345" s="231"/>
      <c r="H345" s="233" t="s">
        <v>1</v>
      </c>
      <c r="I345" s="235"/>
      <c r="J345" s="231"/>
      <c r="K345" s="231"/>
      <c r="L345" s="236"/>
      <c r="M345" s="237"/>
      <c r="N345" s="238"/>
      <c r="O345" s="238"/>
      <c r="P345" s="238"/>
      <c r="Q345" s="238"/>
      <c r="R345" s="238"/>
      <c r="S345" s="238"/>
      <c r="T345" s="23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0" t="s">
        <v>195</v>
      </c>
      <c r="AU345" s="240" t="s">
        <v>81</v>
      </c>
      <c r="AV345" s="13" t="s">
        <v>81</v>
      </c>
      <c r="AW345" s="13" t="s">
        <v>30</v>
      </c>
      <c r="AX345" s="13" t="s">
        <v>73</v>
      </c>
      <c r="AY345" s="240" t="s">
        <v>152</v>
      </c>
    </row>
    <row r="346" s="14" customFormat="1">
      <c r="A346" s="14"/>
      <c r="B346" s="241"/>
      <c r="C346" s="242"/>
      <c r="D346" s="232" t="s">
        <v>195</v>
      </c>
      <c r="E346" s="243" t="s">
        <v>1</v>
      </c>
      <c r="F346" s="244" t="s">
        <v>2108</v>
      </c>
      <c r="G346" s="242"/>
      <c r="H346" s="245">
        <v>6.2750000000000004</v>
      </c>
      <c r="I346" s="246"/>
      <c r="J346" s="242"/>
      <c r="K346" s="242"/>
      <c r="L346" s="247"/>
      <c r="M346" s="248"/>
      <c r="N346" s="249"/>
      <c r="O346" s="249"/>
      <c r="P346" s="249"/>
      <c r="Q346" s="249"/>
      <c r="R346" s="249"/>
      <c r="S346" s="249"/>
      <c r="T346" s="25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1" t="s">
        <v>195</v>
      </c>
      <c r="AU346" s="251" t="s">
        <v>81</v>
      </c>
      <c r="AV346" s="14" t="s">
        <v>83</v>
      </c>
      <c r="AW346" s="14" t="s">
        <v>30</v>
      </c>
      <c r="AX346" s="14" t="s">
        <v>73</v>
      </c>
      <c r="AY346" s="251" t="s">
        <v>152</v>
      </c>
    </row>
    <row r="347" s="13" customFormat="1">
      <c r="A347" s="13"/>
      <c r="B347" s="230"/>
      <c r="C347" s="231"/>
      <c r="D347" s="232" t="s">
        <v>195</v>
      </c>
      <c r="E347" s="233" t="s">
        <v>1</v>
      </c>
      <c r="F347" s="234" t="s">
        <v>2037</v>
      </c>
      <c r="G347" s="231"/>
      <c r="H347" s="233" t="s">
        <v>1</v>
      </c>
      <c r="I347" s="235"/>
      <c r="J347" s="231"/>
      <c r="K347" s="231"/>
      <c r="L347" s="236"/>
      <c r="M347" s="237"/>
      <c r="N347" s="238"/>
      <c r="O347" s="238"/>
      <c r="P347" s="238"/>
      <c r="Q347" s="238"/>
      <c r="R347" s="238"/>
      <c r="S347" s="238"/>
      <c r="T347" s="23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0" t="s">
        <v>195</v>
      </c>
      <c r="AU347" s="240" t="s">
        <v>81</v>
      </c>
      <c r="AV347" s="13" t="s">
        <v>81</v>
      </c>
      <c r="AW347" s="13" t="s">
        <v>30</v>
      </c>
      <c r="AX347" s="13" t="s">
        <v>73</v>
      </c>
      <c r="AY347" s="240" t="s">
        <v>152</v>
      </c>
    </row>
    <row r="348" s="14" customFormat="1">
      <c r="A348" s="14"/>
      <c r="B348" s="241"/>
      <c r="C348" s="242"/>
      <c r="D348" s="232" t="s">
        <v>195</v>
      </c>
      <c r="E348" s="243" t="s">
        <v>1</v>
      </c>
      <c r="F348" s="244" t="s">
        <v>2109</v>
      </c>
      <c r="G348" s="242"/>
      <c r="H348" s="245">
        <v>25.125</v>
      </c>
      <c r="I348" s="246"/>
      <c r="J348" s="242"/>
      <c r="K348" s="242"/>
      <c r="L348" s="247"/>
      <c r="M348" s="248"/>
      <c r="N348" s="249"/>
      <c r="O348" s="249"/>
      <c r="P348" s="249"/>
      <c r="Q348" s="249"/>
      <c r="R348" s="249"/>
      <c r="S348" s="249"/>
      <c r="T348" s="25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1" t="s">
        <v>195</v>
      </c>
      <c r="AU348" s="251" t="s">
        <v>81</v>
      </c>
      <c r="AV348" s="14" t="s">
        <v>83</v>
      </c>
      <c r="AW348" s="14" t="s">
        <v>30</v>
      </c>
      <c r="AX348" s="14" t="s">
        <v>73</v>
      </c>
      <c r="AY348" s="251" t="s">
        <v>152</v>
      </c>
    </row>
    <row r="349" s="15" customFormat="1">
      <c r="A349" s="15"/>
      <c r="B349" s="252"/>
      <c r="C349" s="253"/>
      <c r="D349" s="232" t="s">
        <v>195</v>
      </c>
      <c r="E349" s="254" t="s">
        <v>1</v>
      </c>
      <c r="F349" s="255" t="s">
        <v>218</v>
      </c>
      <c r="G349" s="253"/>
      <c r="H349" s="256">
        <v>53</v>
      </c>
      <c r="I349" s="257"/>
      <c r="J349" s="253"/>
      <c r="K349" s="253"/>
      <c r="L349" s="258"/>
      <c r="M349" s="259"/>
      <c r="N349" s="260"/>
      <c r="O349" s="260"/>
      <c r="P349" s="260"/>
      <c r="Q349" s="260"/>
      <c r="R349" s="260"/>
      <c r="S349" s="260"/>
      <c r="T349" s="261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2" t="s">
        <v>195</v>
      </c>
      <c r="AU349" s="262" t="s">
        <v>81</v>
      </c>
      <c r="AV349" s="15" t="s">
        <v>157</v>
      </c>
      <c r="AW349" s="15" t="s">
        <v>30</v>
      </c>
      <c r="AX349" s="15" t="s">
        <v>81</v>
      </c>
      <c r="AY349" s="262" t="s">
        <v>152</v>
      </c>
    </row>
    <row r="350" s="2" customFormat="1" ht="24.15" customHeight="1">
      <c r="A350" s="39"/>
      <c r="B350" s="40"/>
      <c r="C350" s="217" t="s">
        <v>379</v>
      </c>
      <c r="D350" s="217" t="s">
        <v>153</v>
      </c>
      <c r="E350" s="218" t="s">
        <v>408</v>
      </c>
      <c r="F350" s="219" t="s">
        <v>409</v>
      </c>
      <c r="G350" s="220" t="s">
        <v>185</v>
      </c>
      <c r="H350" s="221">
        <v>1</v>
      </c>
      <c r="I350" s="222"/>
      <c r="J350" s="223">
        <f>ROUND(I350*H350,2)</f>
        <v>0</v>
      </c>
      <c r="K350" s="219" t="s">
        <v>1</v>
      </c>
      <c r="L350" s="45"/>
      <c r="M350" s="224" t="s">
        <v>1</v>
      </c>
      <c r="N350" s="225" t="s">
        <v>38</v>
      </c>
      <c r="O350" s="92"/>
      <c r="P350" s="226">
        <f>O350*H350</f>
        <v>0</v>
      </c>
      <c r="Q350" s="226">
        <v>0</v>
      </c>
      <c r="R350" s="226">
        <f>Q350*H350</f>
        <v>0</v>
      </c>
      <c r="S350" s="226">
        <v>0</v>
      </c>
      <c r="T350" s="227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8" t="s">
        <v>157</v>
      </c>
      <c r="AT350" s="228" t="s">
        <v>153</v>
      </c>
      <c r="AU350" s="228" t="s">
        <v>81</v>
      </c>
      <c r="AY350" s="18" t="s">
        <v>152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18" t="s">
        <v>81</v>
      </c>
      <c r="BK350" s="229">
        <f>ROUND(I350*H350,2)</f>
        <v>0</v>
      </c>
      <c r="BL350" s="18" t="s">
        <v>157</v>
      </c>
      <c r="BM350" s="228" t="s">
        <v>2110</v>
      </c>
    </row>
    <row r="351" s="2" customFormat="1" ht="24.15" customHeight="1">
      <c r="A351" s="39"/>
      <c r="B351" s="40"/>
      <c r="C351" s="217" t="s">
        <v>384</v>
      </c>
      <c r="D351" s="217" t="s">
        <v>153</v>
      </c>
      <c r="E351" s="218" t="s">
        <v>412</v>
      </c>
      <c r="F351" s="219" t="s">
        <v>413</v>
      </c>
      <c r="G351" s="220" t="s">
        <v>185</v>
      </c>
      <c r="H351" s="221">
        <v>3</v>
      </c>
      <c r="I351" s="222"/>
      <c r="J351" s="223">
        <f>ROUND(I351*H351,2)</f>
        <v>0</v>
      </c>
      <c r="K351" s="219" t="s">
        <v>1</v>
      </c>
      <c r="L351" s="45"/>
      <c r="M351" s="224" t="s">
        <v>1</v>
      </c>
      <c r="N351" s="225" t="s">
        <v>38</v>
      </c>
      <c r="O351" s="92"/>
      <c r="P351" s="226">
        <f>O351*H351</f>
        <v>0</v>
      </c>
      <c r="Q351" s="226">
        <v>0</v>
      </c>
      <c r="R351" s="226">
        <f>Q351*H351</f>
        <v>0</v>
      </c>
      <c r="S351" s="226">
        <v>0</v>
      </c>
      <c r="T351" s="227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8" t="s">
        <v>157</v>
      </c>
      <c r="AT351" s="228" t="s">
        <v>153</v>
      </c>
      <c r="AU351" s="228" t="s">
        <v>81</v>
      </c>
      <c r="AY351" s="18" t="s">
        <v>152</v>
      </c>
      <c r="BE351" s="229">
        <f>IF(N351="základní",J351,0)</f>
        <v>0</v>
      </c>
      <c r="BF351" s="229">
        <f>IF(N351="snížená",J351,0)</f>
        <v>0</v>
      </c>
      <c r="BG351" s="229">
        <f>IF(N351="zákl. přenesená",J351,0)</f>
        <v>0</v>
      </c>
      <c r="BH351" s="229">
        <f>IF(N351="sníž. přenesená",J351,0)</f>
        <v>0</v>
      </c>
      <c r="BI351" s="229">
        <f>IF(N351="nulová",J351,0)</f>
        <v>0</v>
      </c>
      <c r="BJ351" s="18" t="s">
        <v>81</v>
      </c>
      <c r="BK351" s="229">
        <f>ROUND(I351*H351,2)</f>
        <v>0</v>
      </c>
      <c r="BL351" s="18" t="s">
        <v>157</v>
      </c>
      <c r="BM351" s="228" t="s">
        <v>2111</v>
      </c>
    </row>
    <row r="352" s="2" customFormat="1" ht="24.15" customHeight="1">
      <c r="A352" s="39"/>
      <c r="B352" s="40"/>
      <c r="C352" s="217" t="s">
        <v>388</v>
      </c>
      <c r="D352" s="217" t="s">
        <v>153</v>
      </c>
      <c r="E352" s="218" t="s">
        <v>416</v>
      </c>
      <c r="F352" s="219" t="s">
        <v>417</v>
      </c>
      <c r="G352" s="220" t="s">
        <v>185</v>
      </c>
      <c r="H352" s="221">
        <v>1</v>
      </c>
      <c r="I352" s="222"/>
      <c r="J352" s="223">
        <f>ROUND(I352*H352,2)</f>
        <v>0</v>
      </c>
      <c r="K352" s="219" t="s">
        <v>1</v>
      </c>
      <c r="L352" s="45"/>
      <c r="M352" s="224" t="s">
        <v>1</v>
      </c>
      <c r="N352" s="225" t="s">
        <v>38</v>
      </c>
      <c r="O352" s="92"/>
      <c r="P352" s="226">
        <f>O352*H352</f>
        <v>0</v>
      </c>
      <c r="Q352" s="226">
        <v>0</v>
      </c>
      <c r="R352" s="226">
        <f>Q352*H352</f>
        <v>0</v>
      </c>
      <c r="S352" s="226">
        <v>0</v>
      </c>
      <c r="T352" s="227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8" t="s">
        <v>157</v>
      </c>
      <c r="AT352" s="228" t="s">
        <v>153</v>
      </c>
      <c r="AU352" s="228" t="s">
        <v>81</v>
      </c>
      <c r="AY352" s="18" t="s">
        <v>152</v>
      </c>
      <c r="BE352" s="229">
        <f>IF(N352="základní",J352,0)</f>
        <v>0</v>
      </c>
      <c r="BF352" s="229">
        <f>IF(N352="snížená",J352,0)</f>
        <v>0</v>
      </c>
      <c r="BG352" s="229">
        <f>IF(N352="zákl. přenesená",J352,0)</f>
        <v>0</v>
      </c>
      <c r="BH352" s="229">
        <f>IF(N352="sníž. přenesená",J352,0)</f>
        <v>0</v>
      </c>
      <c r="BI352" s="229">
        <f>IF(N352="nulová",J352,0)</f>
        <v>0</v>
      </c>
      <c r="BJ352" s="18" t="s">
        <v>81</v>
      </c>
      <c r="BK352" s="229">
        <f>ROUND(I352*H352,2)</f>
        <v>0</v>
      </c>
      <c r="BL352" s="18" t="s">
        <v>157</v>
      </c>
      <c r="BM352" s="228" t="s">
        <v>2112</v>
      </c>
    </row>
    <row r="353" s="2" customFormat="1" ht="14.4" customHeight="1">
      <c r="A353" s="39"/>
      <c r="B353" s="40"/>
      <c r="C353" s="217" t="s">
        <v>392</v>
      </c>
      <c r="D353" s="217" t="s">
        <v>153</v>
      </c>
      <c r="E353" s="218" t="s">
        <v>420</v>
      </c>
      <c r="F353" s="219" t="s">
        <v>421</v>
      </c>
      <c r="G353" s="220" t="s">
        <v>185</v>
      </c>
      <c r="H353" s="221">
        <v>2</v>
      </c>
      <c r="I353" s="222"/>
      <c r="J353" s="223">
        <f>ROUND(I353*H353,2)</f>
        <v>0</v>
      </c>
      <c r="K353" s="219" t="s">
        <v>1</v>
      </c>
      <c r="L353" s="45"/>
      <c r="M353" s="224" t="s">
        <v>1</v>
      </c>
      <c r="N353" s="225" t="s">
        <v>38</v>
      </c>
      <c r="O353" s="92"/>
      <c r="P353" s="226">
        <f>O353*H353</f>
        <v>0</v>
      </c>
      <c r="Q353" s="226">
        <v>0</v>
      </c>
      <c r="R353" s="226">
        <f>Q353*H353</f>
        <v>0</v>
      </c>
      <c r="S353" s="226">
        <v>0</v>
      </c>
      <c r="T353" s="227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8" t="s">
        <v>157</v>
      </c>
      <c r="AT353" s="228" t="s">
        <v>153</v>
      </c>
      <c r="AU353" s="228" t="s">
        <v>81</v>
      </c>
      <c r="AY353" s="18" t="s">
        <v>152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8" t="s">
        <v>81</v>
      </c>
      <c r="BK353" s="229">
        <f>ROUND(I353*H353,2)</f>
        <v>0</v>
      </c>
      <c r="BL353" s="18" t="s">
        <v>157</v>
      </c>
      <c r="BM353" s="228" t="s">
        <v>2113</v>
      </c>
    </row>
    <row r="354" s="12" customFormat="1" ht="25.92" customHeight="1">
      <c r="A354" s="12"/>
      <c r="B354" s="203"/>
      <c r="C354" s="204"/>
      <c r="D354" s="205" t="s">
        <v>72</v>
      </c>
      <c r="E354" s="206" t="s">
        <v>205</v>
      </c>
      <c r="F354" s="206" t="s">
        <v>1346</v>
      </c>
      <c r="G354" s="204"/>
      <c r="H354" s="204"/>
      <c r="I354" s="207"/>
      <c r="J354" s="208">
        <f>BK354</f>
        <v>0</v>
      </c>
      <c r="K354" s="204"/>
      <c r="L354" s="209"/>
      <c r="M354" s="210"/>
      <c r="N354" s="211"/>
      <c r="O354" s="211"/>
      <c r="P354" s="212">
        <f>SUM(P355:P375)</f>
        <v>0</v>
      </c>
      <c r="Q354" s="211"/>
      <c r="R354" s="212">
        <f>SUM(R355:R375)</f>
        <v>0</v>
      </c>
      <c r="S354" s="211"/>
      <c r="T354" s="213">
        <f>SUM(T355:T375)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4" t="s">
        <v>81</v>
      </c>
      <c r="AT354" s="215" t="s">
        <v>72</v>
      </c>
      <c r="AU354" s="215" t="s">
        <v>73</v>
      </c>
      <c r="AY354" s="214" t="s">
        <v>152</v>
      </c>
      <c r="BK354" s="216">
        <f>SUM(BK355:BK375)</f>
        <v>0</v>
      </c>
    </row>
    <row r="355" s="2" customFormat="1" ht="14.4" customHeight="1">
      <c r="A355" s="39"/>
      <c r="B355" s="40"/>
      <c r="C355" s="217" t="s">
        <v>396</v>
      </c>
      <c r="D355" s="217" t="s">
        <v>153</v>
      </c>
      <c r="E355" s="218" t="s">
        <v>213</v>
      </c>
      <c r="F355" s="219" t="s">
        <v>214</v>
      </c>
      <c r="G355" s="220" t="s">
        <v>193</v>
      </c>
      <c r="H355" s="221">
        <v>1098.5820000000001</v>
      </c>
      <c r="I355" s="222"/>
      <c r="J355" s="223">
        <f>ROUND(I355*H355,2)</f>
        <v>0</v>
      </c>
      <c r="K355" s="219" t="s">
        <v>1</v>
      </c>
      <c r="L355" s="45"/>
      <c r="M355" s="224" t="s">
        <v>1</v>
      </c>
      <c r="N355" s="225" t="s">
        <v>38</v>
      </c>
      <c r="O355" s="92"/>
      <c r="P355" s="226">
        <f>O355*H355</f>
        <v>0</v>
      </c>
      <c r="Q355" s="226">
        <v>0</v>
      </c>
      <c r="R355" s="226">
        <f>Q355*H355</f>
        <v>0</v>
      </c>
      <c r="S355" s="226">
        <v>0</v>
      </c>
      <c r="T355" s="227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8" t="s">
        <v>157</v>
      </c>
      <c r="AT355" s="228" t="s">
        <v>153</v>
      </c>
      <c r="AU355" s="228" t="s">
        <v>81</v>
      </c>
      <c r="AY355" s="18" t="s">
        <v>152</v>
      </c>
      <c r="BE355" s="229">
        <f>IF(N355="základní",J355,0)</f>
        <v>0</v>
      </c>
      <c r="BF355" s="229">
        <f>IF(N355="snížená",J355,0)</f>
        <v>0</v>
      </c>
      <c r="BG355" s="229">
        <f>IF(N355="zákl. přenesená",J355,0)</f>
        <v>0</v>
      </c>
      <c r="BH355" s="229">
        <f>IF(N355="sníž. přenesená",J355,0)</f>
        <v>0</v>
      </c>
      <c r="BI355" s="229">
        <f>IF(N355="nulová",J355,0)</f>
        <v>0</v>
      </c>
      <c r="BJ355" s="18" t="s">
        <v>81</v>
      </c>
      <c r="BK355" s="229">
        <f>ROUND(I355*H355,2)</f>
        <v>0</v>
      </c>
      <c r="BL355" s="18" t="s">
        <v>157</v>
      </c>
      <c r="BM355" s="228" t="s">
        <v>433</v>
      </c>
    </row>
    <row r="356" s="13" customFormat="1">
      <c r="A356" s="13"/>
      <c r="B356" s="230"/>
      <c r="C356" s="231"/>
      <c r="D356" s="232" t="s">
        <v>195</v>
      </c>
      <c r="E356" s="233" t="s">
        <v>1</v>
      </c>
      <c r="F356" s="234" t="s">
        <v>2012</v>
      </c>
      <c r="G356" s="231"/>
      <c r="H356" s="233" t="s">
        <v>1</v>
      </c>
      <c r="I356" s="235"/>
      <c r="J356" s="231"/>
      <c r="K356" s="231"/>
      <c r="L356" s="236"/>
      <c r="M356" s="237"/>
      <c r="N356" s="238"/>
      <c r="O356" s="238"/>
      <c r="P356" s="238"/>
      <c r="Q356" s="238"/>
      <c r="R356" s="238"/>
      <c r="S356" s="238"/>
      <c r="T356" s="23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0" t="s">
        <v>195</v>
      </c>
      <c r="AU356" s="240" t="s">
        <v>81</v>
      </c>
      <c r="AV356" s="13" t="s">
        <v>81</v>
      </c>
      <c r="AW356" s="13" t="s">
        <v>30</v>
      </c>
      <c r="AX356" s="13" t="s">
        <v>73</v>
      </c>
      <c r="AY356" s="240" t="s">
        <v>152</v>
      </c>
    </row>
    <row r="357" s="13" customFormat="1">
      <c r="A357" s="13"/>
      <c r="B357" s="230"/>
      <c r="C357" s="231"/>
      <c r="D357" s="232" t="s">
        <v>195</v>
      </c>
      <c r="E357" s="233" t="s">
        <v>1</v>
      </c>
      <c r="F357" s="234" t="s">
        <v>2028</v>
      </c>
      <c r="G357" s="231"/>
      <c r="H357" s="233" t="s">
        <v>1</v>
      </c>
      <c r="I357" s="235"/>
      <c r="J357" s="231"/>
      <c r="K357" s="231"/>
      <c r="L357" s="236"/>
      <c r="M357" s="237"/>
      <c r="N357" s="238"/>
      <c r="O357" s="238"/>
      <c r="P357" s="238"/>
      <c r="Q357" s="238"/>
      <c r="R357" s="238"/>
      <c r="S357" s="238"/>
      <c r="T357" s="23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0" t="s">
        <v>195</v>
      </c>
      <c r="AU357" s="240" t="s">
        <v>81</v>
      </c>
      <c r="AV357" s="13" t="s">
        <v>81</v>
      </c>
      <c r="AW357" s="13" t="s">
        <v>30</v>
      </c>
      <c r="AX357" s="13" t="s">
        <v>73</v>
      </c>
      <c r="AY357" s="240" t="s">
        <v>152</v>
      </c>
    </row>
    <row r="358" s="14" customFormat="1">
      <c r="A358" s="14"/>
      <c r="B358" s="241"/>
      <c r="C358" s="242"/>
      <c r="D358" s="232" t="s">
        <v>195</v>
      </c>
      <c r="E358" s="243" t="s">
        <v>1</v>
      </c>
      <c r="F358" s="244" t="s">
        <v>2114</v>
      </c>
      <c r="G358" s="242"/>
      <c r="H358" s="245">
        <v>290.57299999999998</v>
      </c>
      <c r="I358" s="246"/>
      <c r="J358" s="242"/>
      <c r="K358" s="242"/>
      <c r="L358" s="247"/>
      <c r="M358" s="248"/>
      <c r="N358" s="249"/>
      <c r="O358" s="249"/>
      <c r="P358" s="249"/>
      <c r="Q358" s="249"/>
      <c r="R358" s="249"/>
      <c r="S358" s="249"/>
      <c r="T358" s="25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1" t="s">
        <v>195</v>
      </c>
      <c r="AU358" s="251" t="s">
        <v>81</v>
      </c>
      <c r="AV358" s="14" t="s">
        <v>83</v>
      </c>
      <c r="AW358" s="14" t="s">
        <v>30</v>
      </c>
      <c r="AX358" s="14" t="s">
        <v>73</v>
      </c>
      <c r="AY358" s="251" t="s">
        <v>152</v>
      </c>
    </row>
    <row r="359" s="13" customFormat="1">
      <c r="A359" s="13"/>
      <c r="B359" s="230"/>
      <c r="C359" s="231"/>
      <c r="D359" s="232" t="s">
        <v>195</v>
      </c>
      <c r="E359" s="233" t="s">
        <v>1</v>
      </c>
      <c r="F359" s="234" t="s">
        <v>2031</v>
      </c>
      <c r="G359" s="231"/>
      <c r="H359" s="233" t="s">
        <v>1</v>
      </c>
      <c r="I359" s="235"/>
      <c r="J359" s="231"/>
      <c r="K359" s="231"/>
      <c r="L359" s="236"/>
      <c r="M359" s="237"/>
      <c r="N359" s="238"/>
      <c r="O359" s="238"/>
      <c r="P359" s="238"/>
      <c r="Q359" s="238"/>
      <c r="R359" s="238"/>
      <c r="S359" s="238"/>
      <c r="T359" s="23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0" t="s">
        <v>195</v>
      </c>
      <c r="AU359" s="240" t="s">
        <v>81</v>
      </c>
      <c r="AV359" s="13" t="s">
        <v>81</v>
      </c>
      <c r="AW359" s="13" t="s">
        <v>30</v>
      </c>
      <c r="AX359" s="13" t="s">
        <v>73</v>
      </c>
      <c r="AY359" s="240" t="s">
        <v>152</v>
      </c>
    </row>
    <row r="360" s="14" customFormat="1">
      <c r="A360" s="14"/>
      <c r="B360" s="241"/>
      <c r="C360" s="242"/>
      <c r="D360" s="232" t="s">
        <v>195</v>
      </c>
      <c r="E360" s="243" t="s">
        <v>1</v>
      </c>
      <c r="F360" s="244" t="s">
        <v>2115</v>
      </c>
      <c r="G360" s="242"/>
      <c r="H360" s="245">
        <v>277.28500000000003</v>
      </c>
      <c r="I360" s="246"/>
      <c r="J360" s="242"/>
      <c r="K360" s="242"/>
      <c r="L360" s="247"/>
      <c r="M360" s="248"/>
      <c r="N360" s="249"/>
      <c r="O360" s="249"/>
      <c r="P360" s="249"/>
      <c r="Q360" s="249"/>
      <c r="R360" s="249"/>
      <c r="S360" s="249"/>
      <c r="T360" s="25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1" t="s">
        <v>195</v>
      </c>
      <c r="AU360" s="251" t="s">
        <v>81</v>
      </c>
      <c r="AV360" s="14" t="s">
        <v>83</v>
      </c>
      <c r="AW360" s="14" t="s">
        <v>30</v>
      </c>
      <c r="AX360" s="14" t="s">
        <v>73</v>
      </c>
      <c r="AY360" s="251" t="s">
        <v>152</v>
      </c>
    </row>
    <row r="361" s="13" customFormat="1">
      <c r="A361" s="13"/>
      <c r="B361" s="230"/>
      <c r="C361" s="231"/>
      <c r="D361" s="232" t="s">
        <v>195</v>
      </c>
      <c r="E361" s="233" t="s">
        <v>1</v>
      </c>
      <c r="F361" s="234" t="s">
        <v>2034</v>
      </c>
      <c r="G361" s="231"/>
      <c r="H361" s="233" t="s">
        <v>1</v>
      </c>
      <c r="I361" s="235"/>
      <c r="J361" s="231"/>
      <c r="K361" s="231"/>
      <c r="L361" s="236"/>
      <c r="M361" s="237"/>
      <c r="N361" s="238"/>
      <c r="O361" s="238"/>
      <c r="P361" s="238"/>
      <c r="Q361" s="238"/>
      <c r="R361" s="238"/>
      <c r="S361" s="238"/>
      <c r="T361" s="23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0" t="s">
        <v>195</v>
      </c>
      <c r="AU361" s="240" t="s">
        <v>81</v>
      </c>
      <c r="AV361" s="13" t="s">
        <v>81</v>
      </c>
      <c r="AW361" s="13" t="s">
        <v>30</v>
      </c>
      <c r="AX361" s="13" t="s">
        <v>73</v>
      </c>
      <c r="AY361" s="240" t="s">
        <v>152</v>
      </c>
    </row>
    <row r="362" s="14" customFormat="1">
      <c r="A362" s="14"/>
      <c r="B362" s="241"/>
      <c r="C362" s="242"/>
      <c r="D362" s="232" t="s">
        <v>195</v>
      </c>
      <c r="E362" s="243" t="s">
        <v>1</v>
      </c>
      <c r="F362" s="244" t="s">
        <v>2116</v>
      </c>
      <c r="G362" s="242"/>
      <c r="H362" s="245">
        <v>228.375</v>
      </c>
      <c r="I362" s="246"/>
      <c r="J362" s="242"/>
      <c r="K362" s="242"/>
      <c r="L362" s="247"/>
      <c r="M362" s="248"/>
      <c r="N362" s="249"/>
      <c r="O362" s="249"/>
      <c r="P362" s="249"/>
      <c r="Q362" s="249"/>
      <c r="R362" s="249"/>
      <c r="S362" s="249"/>
      <c r="T362" s="25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1" t="s">
        <v>195</v>
      </c>
      <c r="AU362" s="251" t="s">
        <v>81</v>
      </c>
      <c r="AV362" s="14" t="s">
        <v>83</v>
      </c>
      <c r="AW362" s="14" t="s">
        <v>30</v>
      </c>
      <c r="AX362" s="14" t="s">
        <v>73</v>
      </c>
      <c r="AY362" s="251" t="s">
        <v>152</v>
      </c>
    </row>
    <row r="363" s="13" customFormat="1">
      <c r="A363" s="13"/>
      <c r="B363" s="230"/>
      <c r="C363" s="231"/>
      <c r="D363" s="232" t="s">
        <v>195</v>
      </c>
      <c r="E363" s="233" t="s">
        <v>1</v>
      </c>
      <c r="F363" s="234" t="s">
        <v>2037</v>
      </c>
      <c r="G363" s="231"/>
      <c r="H363" s="233" t="s">
        <v>1</v>
      </c>
      <c r="I363" s="235"/>
      <c r="J363" s="231"/>
      <c r="K363" s="231"/>
      <c r="L363" s="236"/>
      <c r="M363" s="237"/>
      <c r="N363" s="238"/>
      <c r="O363" s="238"/>
      <c r="P363" s="238"/>
      <c r="Q363" s="238"/>
      <c r="R363" s="238"/>
      <c r="S363" s="238"/>
      <c r="T363" s="23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0" t="s">
        <v>195</v>
      </c>
      <c r="AU363" s="240" t="s">
        <v>81</v>
      </c>
      <c r="AV363" s="13" t="s">
        <v>81</v>
      </c>
      <c r="AW363" s="13" t="s">
        <v>30</v>
      </c>
      <c r="AX363" s="13" t="s">
        <v>73</v>
      </c>
      <c r="AY363" s="240" t="s">
        <v>152</v>
      </c>
    </row>
    <row r="364" s="14" customFormat="1">
      <c r="A364" s="14"/>
      <c r="B364" s="241"/>
      <c r="C364" s="242"/>
      <c r="D364" s="232" t="s">
        <v>195</v>
      </c>
      <c r="E364" s="243" t="s">
        <v>1</v>
      </c>
      <c r="F364" s="244" t="s">
        <v>2117</v>
      </c>
      <c r="G364" s="242"/>
      <c r="H364" s="245">
        <v>302.34899999999999</v>
      </c>
      <c r="I364" s="246"/>
      <c r="J364" s="242"/>
      <c r="K364" s="242"/>
      <c r="L364" s="247"/>
      <c r="M364" s="248"/>
      <c r="N364" s="249"/>
      <c r="O364" s="249"/>
      <c r="P364" s="249"/>
      <c r="Q364" s="249"/>
      <c r="R364" s="249"/>
      <c r="S364" s="249"/>
      <c r="T364" s="25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1" t="s">
        <v>195</v>
      </c>
      <c r="AU364" s="251" t="s">
        <v>81</v>
      </c>
      <c r="AV364" s="14" t="s">
        <v>83</v>
      </c>
      <c r="AW364" s="14" t="s">
        <v>30</v>
      </c>
      <c r="AX364" s="14" t="s">
        <v>73</v>
      </c>
      <c r="AY364" s="251" t="s">
        <v>152</v>
      </c>
    </row>
    <row r="365" s="15" customFormat="1">
      <c r="A365" s="15"/>
      <c r="B365" s="252"/>
      <c r="C365" s="253"/>
      <c r="D365" s="232" t="s">
        <v>195</v>
      </c>
      <c r="E365" s="254" t="s">
        <v>1</v>
      </c>
      <c r="F365" s="255" t="s">
        <v>218</v>
      </c>
      <c r="G365" s="253"/>
      <c r="H365" s="256">
        <v>1098.5820000000001</v>
      </c>
      <c r="I365" s="257"/>
      <c r="J365" s="253"/>
      <c r="K365" s="253"/>
      <c r="L365" s="258"/>
      <c r="M365" s="259"/>
      <c r="N365" s="260"/>
      <c r="O365" s="260"/>
      <c r="P365" s="260"/>
      <c r="Q365" s="260"/>
      <c r="R365" s="260"/>
      <c r="S365" s="260"/>
      <c r="T365" s="261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2" t="s">
        <v>195</v>
      </c>
      <c r="AU365" s="262" t="s">
        <v>81</v>
      </c>
      <c r="AV365" s="15" t="s">
        <v>157</v>
      </c>
      <c r="AW365" s="15" t="s">
        <v>30</v>
      </c>
      <c r="AX365" s="15" t="s">
        <v>81</v>
      </c>
      <c r="AY365" s="262" t="s">
        <v>152</v>
      </c>
    </row>
    <row r="366" s="2" customFormat="1" ht="14.4" customHeight="1">
      <c r="A366" s="39"/>
      <c r="B366" s="40"/>
      <c r="C366" s="217" t="s">
        <v>401</v>
      </c>
      <c r="D366" s="217" t="s">
        <v>153</v>
      </c>
      <c r="E366" s="218" t="s">
        <v>208</v>
      </c>
      <c r="F366" s="219" t="s">
        <v>209</v>
      </c>
      <c r="G366" s="220" t="s">
        <v>210</v>
      </c>
      <c r="H366" s="221">
        <v>1</v>
      </c>
      <c r="I366" s="222"/>
      <c r="J366" s="223">
        <f>ROUND(I366*H366,2)</f>
        <v>0</v>
      </c>
      <c r="K366" s="219" t="s">
        <v>1</v>
      </c>
      <c r="L366" s="45"/>
      <c r="M366" s="224" t="s">
        <v>1</v>
      </c>
      <c r="N366" s="225" t="s">
        <v>38</v>
      </c>
      <c r="O366" s="92"/>
      <c r="P366" s="226">
        <f>O366*H366</f>
        <v>0</v>
      </c>
      <c r="Q366" s="226">
        <v>0</v>
      </c>
      <c r="R366" s="226">
        <f>Q366*H366</f>
        <v>0</v>
      </c>
      <c r="S366" s="226">
        <v>0</v>
      </c>
      <c r="T366" s="227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8" t="s">
        <v>157</v>
      </c>
      <c r="AT366" s="228" t="s">
        <v>153</v>
      </c>
      <c r="AU366" s="228" t="s">
        <v>81</v>
      </c>
      <c r="AY366" s="18" t="s">
        <v>152</v>
      </c>
      <c r="BE366" s="229">
        <f>IF(N366="základní",J366,0)</f>
        <v>0</v>
      </c>
      <c r="BF366" s="229">
        <f>IF(N366="snížená",J366,0)</f>
        <v>0</v>
      </c>
      <c r="BG366" s="229">
        <f>IF(N366="zákl. přenesená",J366,0)</f>
        <v>0</v>
      </c>
      <c r="BH366" s="229">
        <f>IF(N366="sníž. přenesená",J366,0)</f>
        <v>0</v>
      </c>
      <c r="BI366" s="229">
        <f>IF(N366="nulová",J366,0)</f>
        <v>0</v>
      </c>
      <c r="BJ366" s="18" t="s">
        <v>81</v>
      </c>
      <c r="BK366" s="229">
        <f>ROUND(I366*H366,2)</f>
        <v>0</v>
      </c>
      <c r="BL366" s="18" t="s">
        <v>157</v>
      </c>
      <c r="BM366" s="228" t="s">
        <v>2118</v>
      </c>
    </row>
    <row r="367" s="2" customFormat="1" ht="24.15" customHeight="1">
      <c r="A367" s="39"/>
      <c r="B367" s="40"/>
      <c r="C367" s="217" t="s">
        <v>407</v>
      </c>
      <c r="D367" s="217" t="s">
        <v>153</v>
      </c>
      <c r="E367" s="218" t="s">
        <v>220</v>
      </c>
      <c r="F367" s="219" t="s">
        <v>1051</v>
      </c>
      <c r="G367" s="220" t="s">
        <v>193</v>
      </c>
      <c r="H367" s="221">
        <v>2197.1640000000002</v>
      </c>
      <c r="I367" s="222"/>
      <c r="J367" s="223">
        <f>ROUND(I367*H367,2)</f>
        <v>0</v>
      </c>
      <c r="K367" s="219" t="s">
        <v>1</v>
      </c>
      <c r="L367" s="45"/>
      <c r="M367" s="224" t="s">
        <v>1</v>
      </c>
      <c r="N367" s="225" t="s">
        <v>38</v>
      </c>
      <c r="O367" s="92"/>
      <c r="P367" s="226">
        <f>O367*H367</f>
        <v>0</v>
      </c>
      <c r="Q367" s="226">
        <v>0</v>
      </c>
      <c r="R367" s="226">
        <f>Q367*H367</f>
        <v>0</v>
      </c>
      <c r="S367" s="226">
        <v>0</v>
      </c>
      <c r="T367" s="227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8" t="s">
        <v>157</v>
      </c>
      <c r="AT367" s="228" t="s">
        <v>153</v>
      </c>
      <c r="AU367" s="228" t="s">
        <v>81</v>
      </c>
      <c r="AY367" s="18" t="s">
        <v>152</v>
      </c>
      <c r="BE367" s="229">
        <f>IF(N367="základní",J367,0)</f>
        <v>0</v>
      </c>
      <c r="BF367" s="229">
        <f>IF(N367="snížená",J367,0)</f>
        <v>0</v>
      </c>
      <c r="BG367" s="229">
        <f>IF(N367="zákl. přenesená",J367,0)</f>
        <v>0</v>
      </c>
      <c r="BH367" s="229">
        <f>IF(N367="sníž. přenesená",J367,0)</f>
        <v>0</v>
      </c>
      <c r="BI367" s="229">
        <f>IF(N367="nulová",J367,0)</f>
        <v>0</v>
      </c>
      <c r="BJ367" s="18" t="s">
        <v>81</v>
      </c>
      <c r="BK367" s="229">
        <f>ROUND(I367*H367,2)</f>
        <v>0</v>
      </c>
      <c r="BL367" s="18" t="s">
        <v>157</v>
      </c>
      <c r="BM367" s="228" t="s">
        <v>441</v>
      </c>
    </row>
    <row r="368" s="14" customFormat="1">
      <c r="A368" s="14"/>
      <c r="B368" s="241"/>
      <c r="C368" s="242"/>
      <c r="D368" s="232" t="s">
        <v>195</v>
      </c>
      <c r="E368" s="243" t="s">
        <v>1</v>
      </c>
      <c r="F368" s="244" t="s">
        <v>2119</v>
      </c>
      <c r="G368" s="242"/>
      <c r="H368" s="245">
        <v>2197.1640000000002</v>
      </c>
      <c r="I368" s="246"/>
      <c r="J368" s="242"/>
      <c r="K368" s="242"/>
      <c r="L368" s="247"/>
      <c r="M368" s="248"/>
      <c r="N368" s="249"/>
      <c r="O368" s="249"/>
      <c r="P368" s="249"/>
      <c r="Q368" s="249"/>
      <c r="R368" s="249"/>
      <c r="S368" s="249"/>
      <c r="T368" s="25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1" t="s">
        <v>195</v>
      </c>
      <c r="AU368" s="251" t="s">
        <v>81</v>
      </c>
      <c r="AV368" s="14" t="s">
        <v>83</v>
      </c>
      <c r="AW368" s="14" t="s">
        <v>30</v>
      </c>
      <c r="AX368" s="14" t="s">
        <v>73</v>
      </c>
      <c r="AY368" s="251" t="s">
        <v>152</v>
      </c>
    </row>
    <row r="369" s="15" customFormat="1">
      <c r="A369" s="15"/>
      <c r="B369" s="252"/>
      <c r="C369" s="253"/>
      <c r="D369" s="232" t="s">
        <v>195</v>
      </c>
      <c r="E369" s="254" t="s">
        <v>1</v>
      </c>
      <c r="F369" s="255" t="s">
        <v>218</v>
      </c>
      <c r="G369" s="253"/>
      <c r="H369" s="256">
        <v>2197.1640000000002</v>
      </c>
      <c r="I369" s="257"/>
      <c r="J369" s="253"/>
      <c r="K369" s="253"/>
      <c r="L369" s="258"/>
      <c r="M369" s="259"/>
      <c r="N369" s="260"/>
      <c r="O369" s="260"/>
      <c r="P369" s="260"/>
      <c r="Q369" s="260"/>
      <c r="R369" s="260"/>
      <c r="S369" s="260"/>
      <c r="T369" s="261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2" t="s">
        <v>195</v>
      </c>
      <c r="AU369" s="262" t="s">
        <v>81</v>
      </c>
      <c r="AV369" s="15" t="s">
        <v>157</v>
      </c>
      <c r="AW369" s="15" t="s">
        <v>30</v>
      </c>
      <c r="AX369" s="15" t="s">
        <v>81</v>
      </c>
      <c r="AY369" s="262" t="s">
        <v>152</v>
      </c>
    </row>
    <row r="370" s="2" customFormat="1" ht="14.4" customHeight="1">
      <c r="A370" s="39"/>
      <c r="B370" s="40"/>
      <c r="C370" s="217" t="s">
        <v>411</v>
      </c>
      <c r="D370" s="217" t="s">
        <v>153</v>
      </c>
      <c r="E370" s="218" t="s">
        <v>224</v>
      </c>
      <c r="F370" s="219" t="s">
        <v>225</v>
      </c>
      <c r="G370" s="220" t="s">
        <v>193</v>
      </c>
      <c r="H370" s="221">
        <v>1098.5820000000001</v>
      </c>
      <c r="I370" s="222"/>
      <c r="J370" s="223">
        <f>ROUND(I370*H370,2)</f>
        <v>0</v>
      </c>
      <c r="K370" s="219" t="s">
        <v>1</v>
      </c>
      <c r="L370" s="45"/>
      <c r="M370" s="224" t="s">
        <v>1</v>
      </c>
      <c r="N370" s="225" t="s">
        <v>38</v>
      </c>
      <c r="O370" s="92"/>
      <c r="P370" s="226">
        <f>O370*H370</f>
        <v>0</v>
      </c>
      <c r="Q370" s="226">
        <v>0</v>
      </c>
      <c r="R370" s="226">
        <f>Q370*H370</f>
        <v>0</v>
      </c>
      <c r="S370" s="226">
        <v>0</v>
      </c>
      <c r="T370" s="227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8" t="s">
        <v>157</v>
      </c>
      <c r="AT370" s="228" t="s">
        <v>153</v>
      </c>
      <c r="AU370" s="228" t="s">
        <v>81</v>
      </c>
      <c r="AY370" s="18" t="s">
        <v>152</v>
      </c>
      <c r="BE370" s="229">
        <f>IF(N370="základní",J370,0)</f>
        <v>0</v>
      </c>
      <c r="BF370" s="229">
        <f>IF(N370="snížená",J370,0)</f>
        <v>0</v>
      </c>
      <c r="BG370" s="229">
        <f>IF(N370="zákl. přenesená",J370,0)</f>
        <v>0</v>
      </c>
      <c r="BH370" s="229">
        <f>IF(N370="sníž. přenesená",J370,0)</f>
        <v>0</v>
      </c>
      <c r="BI370" s="229">
        <f>IF(N370="nulová",J370,0)</f>
        <v>0</v>
      </c>
      <c r="BJ370" s="18" t="s">
        <v>81</v>
      </c>
      <c r="BK370" s="229">
        <f>ROUND(I370*H370,2)</f>
        <v>0</v>
      </c>
      <c r="BL370" s="18" t="s">
        <v>157</v>
      </c>
      <c r="BM370" s="228" t="s">
        <v>449</v>
      </c>
    </row>
    <row r="371" s="2" customFormat="1" ht="14.4" customHeight="1">
      <c r="A371" s="39"/>
      <c r="B371" s="40"/>
      <c r="C371" s="217" t="s">
        <v>415</v>
      </c>
      <c r="D371" s="217" t="s">
        <v>153</v>
      </c>
      <c r="E371" s="218" t="s">
        <v>227</v>
      </c>
      <c r="F371" s="219" t="s">
        <v>228</v>
      </c>
      <c r="G371" s="220" t="s">
        <v>193</v>
      </c>
      <c r="H371" s="221">
        <v>1098.5820000000001</v>
      </c>
      <c r="I371" s="222"/>
      <c r="J371" s="223">
        <f>ROUND(I371*H371,2)</f>
        <v>0</v>
      </c>
      <c r="K371" s="219" t="s">
        <v>1</v>
      </c>
      <c r="L371" s="45"/>
      <c r="M371" s="224" t="s">
        <v>1</v>
      </c>
      <c r="N371" s="225" t="s">
        <v>38</v>
      </c>
      <c r="O371" s="92"/>
      <c r="P371" s="226">
        <f>O371*H371</f>
        <v>0</v>
      </c>
      <c r="Q371" s="226">
        <v>0</v>
      </c>
      <c r="R371" s="226">
        <f>Q371*H371</f>
        <v>0</v>
      </c>
      <c r="S371" s="226">
        <v>0</v>
      </c>
      <c r="T371" s="227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8" t="s">
        <v>157</v>
      </c>
      <c r="AT371" s="228" t="s">
        <v>153</v>
      </c>
      <c r="AU371" s="228" t="s">
        <v>81</v>
      </c>
      <c r="AY371" s="18" t="s">
        <v>152</v>
      </c>
      <c r="BE371" s="229">
        <f>IF(N371="základní",J371,0)</f>
        <v>0</v>
      </c>
      <c r="BF371" s="229">
        <f>IF(N371="snížená",J371,0)</f>
        <v>0</v>
      </c>
      <c r="BG371" s="229">
        <f>IF(N371="zákl. přenesená",J371,0)</f>
        <v>0</v>
      </c>
      <c r="BH371" s="229">
        <f>IF(N371="sníž. přenesená",J371,0)</f>
        <v>0</v>
      </c>
      <c r="BI371" s="229">
        <f>IF(N371="nulová",J371,0)</f>
        <v>0</v>
      </c>
      <c r="BJ371" s="18" t="s">
        <v>81</v>
      </c>
      <c r="BK371" s="229">
        <f>ROUND(I371*H371,2)</f>
        <v>0</v>
      </c>
      <c r="BL371" s="18" t="s">
        <v>157</v>
      </c>
      <c r="BM371" s="228" t="s">
        <v>298</v>
      </c>
    </row>
    <row r="372" s="2" customFormat="1" ht="14.4" customHeight="1">
      <c r="A372" s="39"/>
      <c r="B372" s="40"/>
      <c r="C372" s="217" t="s">
        <v>419</v>
      </c>
      <c r="D372" s="217" t="s">
        <v>153</v>
      </c>
      <c r="E372" s="218" t="s">
        <v>231</v>
      </c>
      <c r="F372" s="219" t="s">
        <v>2120</v>
      </c>
      <c r="G372" s="220" t="s">
        <v>193</v>
      </c>
      <c r="H372" s="221">
        <v>98872.380000000005</v>
      </c>
      <c r="I372" s="222"/>
      <c r="J372" s="223">
        <f>ROUND(I372*H372,2)</f>
        <v>0</v>
      </c>
      <c r="K372" s="219" t="s">
        <v>1</v>
      </c>
      <c r="L372" s="45"/>
      <c r="M372" s="224" t="s">
        <v>1</v>
      </c>
      <c r="N372" s="225" t="s">
        <v>38</v>
      </c>
      <c r="O372" s="92"/>
      <c r="P372" s="226">
        <f>O372*H372</f>
        <v>0</v>
      </c>
      <c r="Q372" s="226">
        <v>0</v>
      </c>
      <c r="R372" s="226">
        <f>Q372*H372</f>
        <v>0</v>
      </c>
      <c r="S372" s="226">
        <v>0</v>
      </c>
      <c r="T372" s="227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8" t="s">
        <v>157</v>
      </c>
      <c r="AT372" s="228" t="s">
        <v>153</v>
      </c>
      <c r="AU372" s="228" t="s">
        <v>81</v>
      </c>
      <c r="AY372" s="18" t="s">
        <v>152</v>
      </c>
      <c r="BE372" s="229">
        <f>IF(N372="základní",J372,0)</f>
        <v>0</v>
      </c>
      <c r="BF372" s="229">
        <f>IF(N372="snížená",J372,0)</f>
        <v>0</v>
      </c>
      <c r="BG372" s="229">
        <f>IF(N372="zákl. přenesená",J372,0)</f>
        <v>0</v>
      </c>
      <c r="BH372" s="229">
        <f>IF(N372="sníž. přenesená",J372,0)</f>
        <v>0</v>
      </c>
      <c r="BI372" s="229">
        <f>IF(N372="nulová",J372,0)</f>
        <v>0</v>
      </c>
      <c r="BJ372" s="18" t="s">
        <v>81</v>
      </c>
      <c r="BK372" s="229">
        <f>ROUND(I372*H372,2)</f>
        <v>0</v>
      </c>
      <c r="BL372" s="18" t="s">
        <v>157</v>
      </c>
      <c r="BM372" s="228" t="s">
        <v>464</v>
      </c>
    </row>
    <row r="373" s="14" customFormat="1">
      <c r="A373" s="14"/>
      <c r="B373" s="241"/>
      <c r="C373" s="242"/>
      <c r="D373" s="232" t="s">
        <v>195</v>
      </c>
      <c r="E373" s="243" t="s">
        <v>1</v>
      </c>
      <c r="F373" s="244" t="s">
        <v>2121</v>
      </c>
      <c r="G373" s="242"/>
      <c r="H373" s="245">
        <v>98872.380000000005</v>
      </c>
      <c r="I373" s="246"/>
      <c r="J373" s="242"/>
      <c r="K373" s="242"/>
      <c r="L373" s="247"/>
      <c r="M373" s="248"/>
      <c r="N373" s="249"/>
      <c r="O373" s="249"/>
      <c r="P373" s="249"/>
      <c r="Q373" s="249"/>
      <c r="R373" s="249"/>
      <c r="S373" s="249"/>
      <c r="T373" s="25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1" t="s">
        <v>195</v>
      </c>
      <c r="AU373" s="251" t="s">
        <v>81</v>
      </c>
      <c r="AV373" s="14" t="s">
        <v>83</v>
      </c>
      <c r="AW373" s="14" t="s">
        <v>30</v>
      </c>
      <c r="AX373" s="14" t="s">
        <v>73</v>
      </c>
      <c r="AY373" s="251" t="s">
        <v>152</v>
      </c>
    </row>
    <row r="374" s="15" customFormat="1">
      <c r="A374" s="15"/>
      <c r="B374" s="252"/>
      <c r="C374" s="253"/>
      <c r="D374" s="232" t="s">
        <v>195</v>
      </c>
      <c r="E374" s="254" t="s">
        <v>1</v>
      </c>
      <c r="F374" s="255" t="s">
        <v>218</v>
      </c>
      <c r="G374" s="253"/>
      <c r="H374" s="256">
        <v>98872.380000000005</v>
      </c>
      <c r="I374" s="257"/>
      <c r="J374" s="253"/>
      <c r="K374" s="253"/>
      <c r="L374" s="258"/>
      <c r="M374" s="259"/>
      <c r="N374" s="260"/>
      <c r="O374" s="260"/>
      <c r="P374" s="260"/>
      <c r="Q374" s="260"/>
      <c r="R374" s="260"/>
      <c r="S374" s="260"/>
      <c r="T374" s="261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2" t="s">
        <v>195</v>
      </c>
      <c r="AU374" s="262" t="s">
        <v>81</v>
      </c>
      <c r="AV374" s="15" t="s">
        <v>157</v>
      </c>
      <c r="AW374" s="15" t="s">
        <v>30</v>
      </c>
      <c r="AX374" s="15" t="s">
        <v>81</v>
      </c>
      <c r="AY374" s="262" t="s">
        <v>152</v>
      </c>
    </row>
    <row r="375" s="2" customFormat="1" ht="14.4" customHeight="1">
      <c r="A375" s="39"/>
      <c r="B375" s="40"/>
      <c r="C375" s="217" t="s">
        <v>425</v>
      </c>
      <c r="D375" s="217" t="s">
        <v>153</v>
      </c>
      <c r="E375" s="218" t="s">
        <v>236</v>
      </c>
      <c r="F375" s="219" t="s">
        <v>1715</v>
      </c>
      <c r="G375" s="220" t="s">
        <v>175</v>
      </c>
      <c r="H375" s="221">
        <v>1098.5820000000001</v>
      </c>
      <c r="I375" s="222"/>
      <c r="J375" s="223">
        <f>ROUND(I375*H375,2)</f>
        <v>0</v>
      </c>
      <c r="K375" s="219" t="s">
        <v>160</v>
      </c>
      <c r="L375" s="45"/>
      <c r="M375" s="224" t="s">
        <v>1</v>
      </c>
      <c r="N375" s="225" t="s">
        <v>38</v>
      </c>
      <c r="O375" s="92"/>
      <c r="P375" s="226">
        <f>O375*H375</f>
        <v>0</v>
      </c>
      <c r="Q375" s="226">
        <v>0</v>
      </c>
      <c r="R375" s="226">
        <f>Q375*H375</f>
        <v>0</v>
      </c>
      <c r="S375" s="226">
        <v>0</v>
      </c>
      <c r="T375" s="227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8" t="s">
        <v>157</v>
      </c>
      <c r="AT375" s="228" t="s">
        <v>153</v>
      </c>
      <c r="AU375" s="228" t="s">
        <v>81</v>
      </c>
      <c r="AY375" s="18" t="s">
        <v>152</v>
      </c>
      <c r="BE375" s="229">
        <f>IF(N375="základní",J375,0)</f>
        <v>0</v>
      </c>
      <c r="BF375" s="229">
        <f>IF(N375="snížená",J375,0)</f>
        <v>0</v>
      </c>
      <c r="BG375" s="229">
        <f>IF(N375="zákl. přenesená",J375,0)</f>
        <v>0</v>
      </c>
      <c r="BH375" s="229">
        <f>IF(N375="sníž. přenesená",J375,0)</f>
        <v>0</v>
      </c>
      <c r="BI375" s="229">
        <f>IF(N375="nulová",J375,0)</f>
        <v>0</v>
      </c>
      <c r="BJ375" s="18" t="s">
        <v>81</v>
      </c>
      <c r="BK375" s="229">
        <f>ROUND(I375*H375,2)</f>
        <v>0</v>
      </c>
      <c r="BL375" s="18" t="s">
        <v>157</v>
      </c>
      <c r="BM375" s="228" t="s">
        <v>472</v>
      </c>
    </row>
    <row r="376" s="12" customFormat="1" ht="25.92" customHeight="1">
      <c r="A376" s="12"/>
      <c r="B376" s="203"/>
      <c r="C376" s="204"/>
      <c r="D376" s="205" t="s">
        <v>72</v>
      </c>
      <c r="E376" s="206" t="s">
        <v>239</v>
      </c>
      <c r="F376" s="206" t="s">
        <v>1355</v>
      </c>
      <c r="G376" s="204"/>
      <c r="H376" s="204"/>
      <c r="I376" s="207"/>
      <c r="J376" s="208">
        <f>BK376</f>
        <v>0</v>
      </c>
      <c r="K376" s="204"/>
      <c r="L376" s="209"/>
      <c r="M376" s="210"/>
      <c r="N376" s="211"/>
      <c r="O376" s="211"/>
      <c r="P376" s="212">
        <f>SUM(P377:P412)</f>
        <v>0</v>
      </c>
      <c r="Q376" s="211"/>
      <c r="R376" s="212">
        <f>SUM(R377:R412)</f>
        <v>0</v>
      </c>
      <c r="S376" s="211"/>
      <c r="T376" s="213">
        <f>SUM(T377:T412)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14" t="s">
        <v>81</v>
      </c>
      <c r="AT376" s="215" t="s">
        <v>72</v>
      </c>
      <c r="AU376" s="215" t="s">
        <v>73</v>
      </c>
      <c r="AY376" s="214" t="s">
        <v>152</v>
      </c>
      <c r="BK376" s="216">
        <f>SUM(BK377:BK412)</f>
        <v>0</v>
      </c>
    </row>
    <row r="377" s="2" customFormat="1" ht="24.15" customHeight="1">
      <c r="A377" s="39"/>
      <c r="B377" s="40"/>
      <c r="C377" s="217" t="s">
        <v>429</v>
      </c>
      <c r="D377" s="217" t="s">
        <v>153</v>
      </c>
      <c r="E377" s="218" t="s">
        <v>450</v>
      </c>
      <c r="F377" s="219" t="s">
        <v>1357</v>
      </c>
      <c r="G377" s="220" t="s">
        <v>175</v>
      </c>
      <c r="H377" s="221">
        <v>16.920000000000002</v>
      </c>
      <c r="I377" s="222"/>
      <c r="J377" s="223">
        <f>ROUND(I377*H377,2)</f>
        <v>0</v>
      </c>
      <c r="K377" s="219" t="s">
        <v>160</v>
      </c>
      <c r="L377" s="45"/>
      <c r="M377" s="224" t="s">
        <v>1</v>
      </c>
      <c r="N377" s="225" t="s">
        <v>38</v>
      </c>
      <c r="O377" s="92"/>
      <c r="P377" s="226">
        <f>O377*H377</f>
        <v>0</v>
      </c>
      <c r="Q377" s="226">
        <v>0</v>
      </c>
      <c r="R377" s="226">
        <f>Q377*H377</f>
        <v>0</v>
      </c>
      <c r="S377" s="226">
        <v>0</v>
      </c>
      <c r="T377" s="227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8" t="s">
        <v>157</v>
      </c>
      <c r="AT377" s="228" t="s">
        <v>153</v>
      </c>
      <c r="AU377" s="228" t="s">
        <v>81</v>
      </c>
      <c r="AY377" s="18" t="s">
        <v>152</v>
      </c>
      <c r="BE377" s="229">
        <f>IF(N377="základní",J377,0)</f>
        <v>0</v>
      </c>
      <c r="BF377" s="229">
        <f>IF(N377="snížená",J377,0)</f>
        <v>0</v>
      </c>
      <c r="BG377" s="229">
        <f>IF(N377="zákl. přenesená",J377,0)</f>
        <v>0</v>
      </c>
      <c r="BH377" s="229">
        <f>IF(N377="sníž. přenesená",J377,0)</f>
        <v>0</v>
      </c>
      <c r="BI377" s="229">
        <f>IF(N377="nulová",J377,0)</f>
        <v>0</v>
      </c>
      <c r="BJ377" s="18" t="s">
        <v>81</v>
      </c>
      <c r="BK377" s="229">
        <f>ROUND(I377*H377,2)</f>
        <v>0</v>
      </c>
      <c r="BL377" s="18" t="s">
        <v>157</v>
      </c>
      <c r="BM377" s="228" t="s">
        <v>480</v>
      </c>
    </row>
    <row r="378" s="13" customFormat="1">
      <c r="A378" s="13"/>
      <c r="B378" s="230"/>
      <c r="C378" s="231"/>
      <c r="D378" s="232" t="s">
        <v>195</v>
      </c>
      <c r="E378" s="233" t="s">
        <v>1</v>
      </c>
      <c r="F378" s="234" t="s">
        <v>2012</v>
      </c>
      <c r="G378" s="231"/>
      <c r="H378" s="233" t="s">
        <v>1</v>
      </c>
      <c r="I378" s="235"/>
      <c r="J378" s="231"/>
      <c r="K378" s="231"/>
      <c r="L378" s="236"/>
      <c r="M378" s="237"/>
      <c r="N378" s="238"/>
      <c r="O378" s="238"/>
      <c r="P378" s="238"/>
      <c r="Q378" s="238"/>
      <c r="R378" s="238"/>
      <c r="S378" s="238"/>
      <c r="T378" s="23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0" t="s">
        <v>195</v>
      </c>
      <c r="AU378" s="240" t="s">
        <v>81</v>
      </c>
      <c r="AV378" s="13" t="s">
        <v>81</v>
      </c>
      <c r="AW378" s="13" t="s">
        <v>30</v>
      </c>
      <c r="AX378" s="13" t="s">
        <v>73</v>
      </c>
      <c r="AY378" s="240" t="s">
        <v>152</v>
      </c>
    </row>
    <row r="379" s="13" customFormat="1">
      <c r="A379" s="13"/>
      <c r="B379" s="230"/>
      <c r="C379" s="231"/>
      <c r="D379" s="232" t="s">
        <v>195</v>
      </c>
      <c r="E379" s="233" t="s">
        <v>1</v>
      </c>
      <c r="F379" s="234" t="s">
        <v>2028</v>
      </c>
      <c r="G379" s="231"/>
      <c r="H379" s="233" t="s">
        <v>1</v>
      </c>
      <c r="I379" s="235"/>
      <c r="J379" s="231"/>
      <c r="K379" s="231"/>
      <c r="L379" s="236"/>
      <c r="M379" s="237"/>
      <c r="N379" s="238"/>
      <c r="O379" s="238"/>
      <c r="P379" s="238"/>
      <c r="Q379" s="238"/>
      <c r="R379" s="238"/>
      <c r="S379" s="238"/>
      <c r="T379" s="23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0" t="s">
        <v>195</v>
      </c>
      <c r="AU379" s="240" t="s">
        <v>81</v>
      </c>
      <c r="AV379" s="13" t="s">
        <v>81</v>
      </c>
      <c r="AW379" s="13" t="s">
        <v>30</v>
      </c>
      <c r="AX379" s="13" t="s">
        <v>73</v>
      </c>
      <c r="AY379" s="240" t="s">
        <v>152</v>
      </c>
    </row>
    <row r="380" s="14" customFormat="1">
      <c r="A380" s="14"/>
      <c r="B380" s="241"/>
      <c r="C380" s="242"/>
      <c r="D380" s="232" t="s">
        <v>195</v>
      </c>
      <c r="E380" s="243" t="s">
        <v>1</v>
      </c>
      <c r="F380" s="244" t="s">
        <v>2044</v>
      </c>
      <c r="G380" s="242"/>
      <c r="H380" s="245">
        <v>3.7799999999999998</v>
      </c>
      <c r="I380" s="246"/>
      <c r="J380" s="242"/>
      <c r="K380" s="242"/>
      <c r="L380" s="247"/>
      <c r="M380" s="248"/>
      <c r="N380" s="249"/>
      <c r="O380" s="249"/>
      <c r="P380" s="249"/>
      <c r="Q380" s="249"/>
      <c r="R380" s="249"/>
      <c r="S380" s="249"/>
      <c r="T380" s="25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1" t="s">
        <v>195</v>
      </c>
      <c r="AU380" s="251" t="s">
        <v>81</v>
      </c>
      <c r="AV380" s="14" t="s">
        <v>83</v>
      </c>
      <c r="AW380" s="14" t="s">
        <v>30</v>
      </c>
      <c r="AX380" s="14" t="s">
        <v>73</v>
      </c>
      <c r="AY380" s="251" t="s">
        <v>152</v>
      </c>
    </row>
    <row r="381" s="13" customFormat="1">
      <c r="A381" s="13"/>
      <c r="B381" s="230"/>
      <c r="C381" s="231"/>
      <c r="D381" s="232" t="s">
        <v>195</v>
      </c>
      <c r="E381" s="233" t="s">
        <v>1</v>
      </c>
      <c r="F381" s="234" t="s">
        <v>2031</v>
      </c>
      <c r="G381" s="231"/>
      <c r="H381" s="233" t="s">
        <v>1</v>
      </c>
      <c r="I381" s="235"/>
      <c r="J381" s="231"/>
      <c r="K381" s="231"/>
      <c r="L381" s="236"/>
      <c r="M381" s="237"/>
      <c r="N381" s="238"/>
      <c r="O381" s="238"/>
      <c r="P381" s="238"/>
      <c r="Q381" s="238"/>
      <c r="R381" s="238"/>
      <c r="S381" s="238"/>
      <c r="T381" s="23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0" t="s">
        <v>195</v>
      </c>
      <c r="AU381" s="240" t="s">
        <v>81</v>
      </c>
      <c r="AV381" s="13" t="s">
        <v>81</v>
      </c>
      <c r="AW381" s="13" t="s">
        <v>30</v>
      </c>
      <c r="AX381" s="13" t="s">
        <v>73</v>
      </c>
      <c r="AY381" s="240" t="s">
        <v>152</v>
      </c>
    </row>
    <row r="382" s="14" customFormat="1">
      <c r="A382" s="14"/>
      <c r="B382" s="241"/>
      <c r="C382" s="242"/>
      <c r="D382" s="232" t="s">
        <v>195</v>
      </c>
      <c r="E382" s="243" t="s">
        <v>1</v>
      </c>
      <c r="F382" s="244" t="s">
        <v>2122</v>
      </c>
      <c r="G382" s="242"/>
      <c r="H382" s="245">
        <v>2.1600000000000001</v>
      </c>
      <c r="I382" s="246"/>
      <c r="J382" s="242"/>
      <c r="K382" s="242"/>
      <c r="L382" s="247"/>
      <c r="M382" s="248"/>
      <c r="N382" s="249"/>
      <c r="O382" s="249"/>
      <c r="P382" s="249"/>
      <c r="Q382" s="249"/>
      <c r="R382" s="249"/>
      <c r="S382" s="249"/>
      <c r="T382" s="25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1" t="s">
        <v>195</v>
      </c>
      <c r="AU382" s="251" t="s">
        <v>81</v>
      </c>
      <c r="AV382" s="14" t="s">
        <v>83</v>
      </c>
      <c r="AW382" s="14" t="s">
        <v>30</v>
      </c>
      <c r="AX382" s="14" t="s">
        <v>73</v>
      </c>
      <c r="AY382" s="251" t="s">
        <v>152</v>
      </c>
    </row>
    <row r="383" s="14" customFormat="1">
      <c r="A383" s="14"/>
      <c r="B383" s="241"/>
      <c r="C383" s="242"/>
      <c r="D383" s="232" t="s">
        <v>195</v>
      </c>
      <c r="E383" s="243" t="s">
        <v>1</v>
      </c>
      <c r="F383" s="244" t="s">
        <v>2046</v>
      </c>
      <c r="G383" s="242"/>
      <c r="H383" s="245">
        <v>3.4199999999999999</v>
      </c>
      <c r="I383" s="246"/>
      <c r="J383" s="242"/>
      <c r="K383" s="242"/>
      <c r="L383" s="247"/>
      <c r="M383" s="248"/>
      <c r="N383" s="249"/>
      <c r="O383" s="249"/>
      <c r="P383" s="249"/>
      <c r="Q383" s="249"/>
      <c r="R383" s="249"/>
      <c r="S383" s="249"/>
      <c r="T383" s="25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1" t="s">
        <v>195</v>
      </c>
      <c r="AU383" s="251" t="s">
        <v>81</v>
      </c>
      <c r="AV383" s="14" t="s">
        <v>83</v>
      </c>
      <c r="AW383" s="14" t="s">
        <v>30</v>
      </c>
      <c r="AX383" s="14" t="s">
        <v>73</v>
      </c>
      <c r="AY383" s="251" t="s">
        <v>152</v>
      </c>
    </row>
    <row r="384" s="13" customFormat="1">
      <c r="A384" s="13"/>
      <c r="B384" s="230"/>
      <c r="C384" s="231"/>
      <c r="D384" s="232" t="s">
        <v>195</v>
      </c>
      <c r="E384" s="233" t="s">
        <v>1</v>
      </c>
      <c r="F384" s="234" t="s">
        <v>2037</v>
      </c>
      <c r="G384" s="231"/>
      <c r="H384" s="233" t="s">
        <v>1</v>
      </c>
      <c r="I384" s="235"/>
      <c r="J384" s="231"/>
      <c r="K384" s="231"/>
      <c r="L384" s="236"/>
      <c r="M384" s="237"/>
      <c r="N384" s="238"/>
      <c r="O384" s="238"/>
      <c r="P384" s="238"/>
      <c r="Q384" s="238"/>
      <c r="R384" s="238"/>
      <c r="S384" s="238"/>
      <c r="T384" s="23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0" t="s">
        <v>195</v>
      </c>
      <c r="AU384" s="240" t="s">
        <v>81</v>
      </c>
      <c r="AV384" s="13" t="s">
        <v>81</v>
      </c>
      <c r="AW384" s="13" t="s">
        <v>30</v>
      </c>
      <c r="AX384" s="13" t="s">
        <v>73</v>
      </c>
      <c r="AY384" s="240" t="s">
        <v>152</v>
      </c>
    </row>
    <row r="385" s="14" customFormat="1">
      <c r="A385" s="14"/>
      <c r="B385" s="241"/>
      <c r="C385" s="242"/>
      <c r="D385" s="232" t="s">
        <v>195</v>
      </c>
      <c r="E385" s="243" t="s">
        <v>1</v>
      </c>
      <c r="F385" s="244" t="s">
        <v>2049</v>
      </c>
      <c r="G385" s="242"/>
      <c r="H385" s="245">
        <v>7.5599999999999996</v>
      </c>
      <c r="I385" s="246"/>
      <c r="J385" s="242"/>
      <c r="K385" s="242"/>
      <c r="L385" s="247"/>
      <c r="M385" s="248"/>
      <c r="N385" s="249"/>
      <c r="O385" s="249"/>
      <c r="P385" s="249"/>
      <c r="Q385" s="249"/>
      <c r="R385" s="249"/>
      <c r="S385" s="249"/>
      <c r="T385" s="25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1" t="s">
        <v>195</v>
      </c>
      <c r="AU385" s="251" t="s">
        <v>81</v>
      </c>
      <c r="AV385" s="14" t="s">
        <v>83</v>
      </c>
      <c r="AW385" s="14" t="s">
        <v>30</v>
      </c>
      <c r="AX385" s="14" t="s">
        <v>73</v>
      </c>
      <c r="AY385" s="251" t="s">
        <v>152</v>
      </c>
    </row>
    <row r="386" s="15" customFormat="1">
      <c r="A386" s="15"/>
      <c r="B386" s="252"/>
      <c r="C386" s="253"/>
      <c r="D386" s="232" t="s">
        <v>195</v>
      </c>
      <c r="E386" s="254" t="s">
        <v>1</v>
      </c>
      <c r="F386" s="255" t="s">
        <v>218</v>
      </c>
      <c r="G386" s="253"/>
      <c r="H386" s="256">
        <v>16.920000000000002</v>
      </c>
      <c r="I386" s="257"/>
      <c r="J386" s="253"/>
      <c r="K386" s="253"/>
      <c r="L386" s="258"/>
      <c r="M386" s="259"/>
      <c r="N386" s="260"/>
      <c r="O386" s="260"/>
      <c r="P386" s="260"/>
      <c r="Q386" s="260"/>
      <c r="R386" s="260"/>
      <c r="S386" s="260"/>
      <c r="T386" s="261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2" t="s">
        <v>195</v>
      </c>
      <c r="AU386" s="262" t="s">
        <v>81</v>
      </c>
      <c r="AV386" s="15" t="s">
        <v>157</v>
      </c>
      <c r="AW386" s="15" t="s">
        <v>30</v>
      </c>
      <c r="AX386" s="15" t="s">
        <v>81</v>
      </c>
      <c r="AY386" s="262" t="s">
        <v>152</v>
      </c>
    </row>
    <row r="387" s="2" customFormat="1" ht="24.15" customHeight="1">
      <c r="A387" s="39"/>
      <c r="B387" s="40"/>
      <c r="C387" s="217" t="s">
        <v>433</v>
      </c>
      <c r="D387" s="217" t="s">
        <v>153</v>
      </c>
      <c r="E387" s="218" t="s">
        <v>442</v>
      </c>
      <c r="F387" s="219" t="s">
        <v>1359</v>
      </c>
      <c r="G387" s="220" t="s">
        <v>175</v>
      </c>
      <c r="H387" s="221">
        <v>5.4000000000000004</v>
      </c>
      <c r="I387" s="222"/>
      <c r="J387" s="223">
        <f>ROUND(I387*H387,2)</f>
        <v>0</v>
      </c>
      <c r="K387" s="219" t="s">
        <v>160</v>
      </c>
      <c r="L387" s="45"/>
      <c r="M387" s="224" t="s">
        <v>1</v>
      </c>
      <c r="N387" s="225" t="s">
        <v>38</v>
      </c>
      <c r="O387" s="92"/>
      <c r="P387" s="226">
        <f>O387*H387</f>
        <v>0</v>
      </c>
      <c r="Q387" s="226">
        <v>0</v>
      </c>
      <c r="R387" s="226">
        <f>Q387*H387</f>
        <v>0</v>
      </c>
      <c r="S387" s="226">
        <v>0</v>
      </c>
      <c r="T387" s="227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8" t="s">
        <v>157</v>
      </c>
      <c r="AT387" s="228" t="s">
        <v>153</v>
      </c>
      <c r="AU387" s="228" t="s">
        <v>81</v>
      </c>
      <c r="AY387" s="18" t="s">
        <v>152</v>
      </c>
      <c r="BE387" s="229">
        <f>IF(N387="základní",J387,0)</f>
        <v>0</v>
      </c>
      <c r="BF387" s="229">
        <f>IF(N387="snížená",J387,0)</f>
        <v>0</v>
      </c>
      <c r="BG387" s="229">
        <f>IF(N387="zákl. přenesená",J387,0)</f>
        <v>0</v>
      </c>
      <c r="BH387" s="229">
        <f>IF(N387="sníž. přenesená",J387,0)</f>
        <v>0</v>
      </c>
      <c r="BI387" s="229">
        <f>IF(N387="nulová",J387,0)</f>
        <v>0</v>
      </c>
      <c r="BJ387" s="18" t="s">
        <v>81</v>
      </c>
      <c r="BK387" s="229">
        <f>ROUND(I387*H387,2)</f>
        <v>0</v>
      </c>
      <c r="BL387" s="18" t="s">
        <v>157</v>
      </c>
      <c r="BM387" s="228" t="s">
        <v>498</v>
      </c>
    </row>
    <row r="388" s="13" customFormat="1">
      <c r="A388" s="13"/>
      <c r="B388" s="230"/>
      <c r="C388" s="231"/>
      <c r="D388" s="232" t="s">
        <v>195</v>
      </c>
      <c r="E388" s="233" t="s">
        <v>1</v>
      </c>
      <c r="F388" s="234" t="s">
        <v>2012</v>
      </c>
      <c r="G388" s="231"/>
      <c r="H388" s="233" t="s">
        <v>1</v>
      </c>
      <c r="I388" s="235"/>
      <c r="J388" s="231"/>
      <c r="K388" s="231"/>
      <c r="L388" s="236"/>
      <c r="M388" s="237"/>
      <c r="N388" s="238"/>
      <c r="O388" s="238"/>
      <c r="P388" s="238"/>
      <c r="Q388" s="238"/>
      <c r="R388" s="238"/>
      <c r="S388" s="238"/>
      <c r="T388" s="23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0" t="s">
        <v>195</v>
      </c>
      <c r="AU388" s="240" t="s">
        <v>81</v>
      </c>
      <c r="AV388" s="13" t="s">
        <v>81</v>
      </c>
      <c r="AW388" s="13" t="s">
        <v>30</v>
      </c>
      <c r="AX388" s="13" t="s">
        <v>73</v>
      </c>
      <c r="AY388" s="240" t="s">
        <v>152</v>
      </c>
    </row>
    <row r="389" s="13" customFormat="1">
      <c r="A389" s="13"/>
      <c r="B389" s="230"/>
      <c r="C389" s="231"/>
      <c r="D389" s="232" t="s">
        <v>195</v>
      </c>
      <c r="E389" s="233" t="s">
        <v>1</v>
      </c>
      <c r="F389" s="234" t="s">
        <v>2028</v>
      </c>
      <c r="G389" s="231"/>
      <c r="H389" s="233" t="s">
        <v>1</v>
      </c>
      <c r="I389" s="235"/>
      <c r="J389" s="231"/>
      <c r="K389" s="231"/>
      <c r="L389" s="236"/>
      <c r="M389" s="237"/>
      <c r="N389" s="238"/>
      <c r="O389" s="238"/>
      <c r="P389" s="238"/>
      <c r="Q389" s="238"/>
      <c r="R389" s="238"/>
      <c r="S389" s="238"/>
      <c r="T389" s="23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0" t="s">
        <v>195</v>
      </c>
      <c r="AU389" s="240" t="s">
        <v>81</v>
      </c>
      <c r="AV389" s="13" t="s">
        <v>81</v>
      </c>
      <c r="AW389" s="13" t="s">
        <v>30</v>
      </c>
      <c r="AX389" s="13" t="s">
        <v>73</v>
      </c>
      <c r="AY389" s="240" t="s">
        <v>152</v>
      </c>
    </row>
    <row r="390" s="14" customFormat="1">
      <c r="A390" s="14"/>
      <c r="B390" s="241"/>
      <c r="C390" s="242"/>
      <c r="D390" s="232" t="s">
        <v>195</v>
      </c>
      <c r="E390" s="243" t="s">
        <v>1</v>
      </c>
      <c r="F390" s="244" t="s">
        <v>2123</v>
      </c>
      <c r="G390" s="242"/>
      <c r="H390" s="245">
        <v>5.4000000000000004</v>
      </c>
      <c r="I390" s="246"/>
      <c r="J390" s="242"/>
      <c r="K390" s="242"/>
      <c r="L390" s="247"/>
      <c r="M390" s="248"/>
      <c r="N390" s="249"/>
      <c r="O390" s="249"/>
      <c r="P390" s="249"/>
      <c r="Q390" s="249"/>
      <c r="R390" s="249"/>
      <c r="S390" s="249"/>
      <c r="T390" s="25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1" t="s">
        <v>195</v>
      </c>
      <c r="AU390" s="251" t="s">
        <v>81</v>
      </c>
      <c r="AV390" s="14" t="s">
        <v>83</v>
      </c>
      <c r="AW390" s="14" t="s">
        <v>30</v>
      </c>
      <c r="AX390" s="14" t="s">
        <v>73</v>
      </c>
      <c r="AY390" s="251" t="s">
        <v>152</v>
      </c>
    </row>
    <row r="391" s="15" customFormat="1">
      <c r="A391" s="15"/>
      <c r="B391" s="252"/>
      <c r="C391" s="253"/>
      <c r="D391" s="232" t="s">
        <v>195</v>
      </c>
      <c r="E391" s="254" t="s">
        <v>1</v>
      </c>
      <c r="F391" s="255" t="s">
        <v>218</v>
      </c>
      <c r="G391" s="253"/>
      <c r="H391" s="256">
        <v>5.4000000000000004</v>
      </c>
      <c r="I391" s="257"/>
      <c r="J391" s="253"/>
      <c r="K391" s="253"/>
      <c r="L391" s="258"/>
      <c r="M391" s="259"/>
      <c r="N391" s="260"/>
      <c r="O391" s="260"/>
      <c r="P391" s="260"/>
      <c r="Q391" s="260"/>
      <c r="R391" s="260"/>
      <c r="S391" s="260"/>
      <c r="T391" s="261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2" t="s">
        <v>195</v>
      </c>
      <c r="AU391" s="262" t="s">
        <v>81</v>
      </c>
      <c r="AV391" s="15" t="s">
        <v>157</v>
      </c>
      <c r="AW391" s="15" t="s">
        <v>30</v>
      </c>
      <c r="AX391" s="15" t="s">
        <v>81</v>
      </c>
      <c r="AY391" s="262" t="s">
        <v>152</v>
      </c>
    </row>
    <row r="392" s="2" customFormat="1" ht="24.15" customHeight="1">
      <c r="A392" s="39"/>
      <c r="B392" s="40"/>
      <c r="C392" s="217" t="s">
        <v>437</v>
      </c>
      <c r="D392" s="217" t="s">
        <v>153</v>
      </c>
      <c r="E392" s="218" t="s">
        <v>446</v>
      </c>
      <c r="F392" s="219" t="s">
        <v>1361</v>
      </c>
      <c r="G392" s="220" t="s">
        <v>175</v>
      </c>
      <c r="H392" s="221">
        <v>192.97499999999999</v>
      </c>
      <c r="I392" s="222"/>
      <c r="J392" s="223">
        <f>ROUND(I392*H392,2)</f>
        <v>0</v>
      </c>
      <c r="K392" s="219" t="s">
        <v>160</v>
      </c>
      <c r="L392" s="45"/>
      <c r="M392" s="224" t="s">
        <v>1</v>
      </c>
      <c r="N392" s="225" t="s">
        <v>38</v>
      </c>
      <c r="O392" s="92"/>
      <c r="P392" s="226">
        <f>O392*H392</f>
        <v>0</v>
      </c>
      <c r="Q392" s="226">
        <v>0</v>
      </c>
      <c r="R392" s="226">
        <f>Q392*H392</f>
        <v>0</v>
      </c>
      <c r="S392" s="226">
        <v>0</v>
      </c>
      <c r="T392" s="227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8" t="s">
        <v>157</v>
      </c>
      <c r="AT392" s="228" t="s">
        <v>153</v>
      </c>
      <c r="AU392" s="228" t="s">
        <v>81</v>
      </c>
      <c r="AY392" s="18" t="s">
        <v>152</v>
      </c>
      <c r="BE392" s="229">
        <f>IF(N392="základní",J392,0)</f>
        <v>0</v>
      </c>
      <c r="BF392" s="229">
        <f>IF(N392="snížená",J392,0)</f>
        <v>0</v>
      </c>
      <c r="BG392" s="229">
        <f>IF(N392="zákl. přenesená",J392,0)</f>
        <v>0</v>
      </c>
      <c r="BH392" s="229">
        <f>IF(N392="sníž. přenesená",J392,0)</f>
        <v>0</v>
      </c>
      <c r="BI392" s="229">
        <f>IF(N392="nulová",J392,0)</f>
        <v>0</v>
      </c>
      <c r="BJ392" s="18" t="s">
        <v>81</v>
      </c>
      <c r="BK392" s="229">
        <f>ROUND(I392*H392,2)</f>
        <v>0</v>
      </c>
      <c r="BL392" s="18" t="s">
        <v>157</v>
      </c>
      <c r="BM392" s="228" t="s">
        <v>514</v>
      </c>
    </row>
    <row r="393" s="13" customFormat="1">
      <c r="A393" s="13"/>
      <c r="B393" s="230"/>
      <c r="C393" s="231"/>
      <c r="D393" s="232" t="s">
        <v>195</v>
      </c>
      <c r="E393" s="233" t="s">
        <v>1</v>
      </c>
      <c r="F393" s="234" t="s">
        <v>2012</v>
      </c>
      <c r="G393" s="231"/>
      <c r="H393" s="233" t="s">
        <v>1</v>
      </c>
      <c r="I393" s="235"/>
      <c r="J393" s="231"/>
      <c r="K393" s="231"/>
      <c r="L393" s="236"/>
      <c r="M393" s="237"/>
      <c r="N393" s="238"/>
      <c r="O393" s="238"/>
      <c r="P393" s="238"/>
      <c r="Q393" s="238"/>
      <c r="R393" s="238"/>
      <c r="S393" s="238"/>
      <c r="T393" s="23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0" t="s">
        <v>195</v>
      </c>
      <c r="AU393" s="240" t="s">
        <v>81</v>
      </c>
      <c r="AV393" s="13" t="s">
        <v>81</v>
      </c>
      <c r="AW393" s="13" t="s">
        <v>30</v>
      </c>
      <c r="AX393" s="13" t="s">
        <v>73</v>
      </c>
      <c r="AY393" s="240" t="s">
        <v>152</v>
      </c>
    </row>
    <row r="394" s="13" customFormat="1">
      <c r="A394" s="13"/>
      <c r="B394" s="230"/>
      <c r="C394" s="231"/>
      <c r="D394" s="232" t="s">
        <v>195</v>
      </c>
      <c r="E394" s="233" t="s">
        <v>1</v>
      </c>
      <c r="F394" s="234" t="s">
        <v>2028</v>
      </c>
      <c r="G394" s="231"/>
      <c r="H394" s="233" t="s">
        <v>1</v>
      </c>
      <c r="I394" s="235"/>
      <c r="J394" s="231"/>
      <c r="K394" s="231"/>
      <c r="L394" s="236"/>
      <c r="M394" s="237"/>
      <c r="N394" s="238"/>
      <c r="O394" s="238"/>
      <c r="P394" s="238"/>
      <c r="Q394" s="238"/>
      <c r="R394" s="238"/>
      <c r="S394" s="238"/>
      <c r="T394" s="23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0" t="s">
        <v>195</v>
      </c>
      <c r="AU394" s="240" t="s">
        <v>81</v>
      </c>
      <c r="AV394" s="13" t="s">
        <v>81</v>
      </c>
      <c r="AW394" s="13" t="s">
        <v>30</v>
      </c>
      <c r="AX394" s="13" t="s">
        <v>73</v>
      </c>
      <c r="AY394" s="240" t="s">
        <v>152</v>
      </c>
    </row>
    <row r="395" s="14" customFormat="1">
      <c r="A395" s="14"/>
      <c r="B395" s="241"/>
      <c r="C395" s="242"/>
      <c r="D395" s="232" t="s">
        <v>195</v>
      </c>
      <c r="E395" s="243" t="s">
        <v>1</v>
      </c>
      <c r="F395" s="244" t="s">
        <v>2124</v>
      </c>
      <c r="G395" s="242"/>
      <c r="H395" s="245">
        <v>21.780000000000001</v>
      </c>
      <c r="I395" s="246"/>
      <c r="J395" s="242"/>
      <c r="K395" s="242"/>
      <c r="L395" s="247"/>
      <c r="M395" s="248"/>
      <c r="N395" s="249"/>
      <c r="O395" s="249"/>
      <c r="P395" s="249"/>
      <c r="Q395" s="249"/>
      <c r="R395" s="249"/>
      <c r="S395" s="249"/>
      <c r="T395" s="25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1" t="s">
        <v>195</v>
      </c>
      <c r="AU395" s="251" t="s">
        <v>81</v>
      </c>
      <c r="AV395" s="14" t="s">
        <v>83</v>
      </c>
      <c r="AW395" s="14" t="s">
        <v>30</v>
      </c>
      <c r="AX395" s="14" t="s">
        <v>73</v>
      </c>
      <c r="AY395" s="251" t="s">
        <v>152</v>
      </c>
    </row>
    <row r="396" s="13" customFormat="1">
      <c r="A396" s="13"/>
      <c r="B396" s="230"/>
      <c r="C396" s="231"/>
      <c r="D396" s="232" t="s">
        <v>195</v>
      </c>
      <c r="E396" s="233" t="s">
        <v>1</v>
      </c>
      <c r="F396" s="234" t="s">
        <v>2031</v>
      </c>
      <c r="G396" s="231"/>
      <c r="H396" s="233" t="s">
        <v>1</v>
      </c>
      <c r="I396" s="235"/>
      <c r="J396" s="231"/>
      <c r="K396" s="231"/>
      <c r="L396" s="236"/>
      <c r="M396" s="237"/>
      <c r="N396" s="238"/>
      <c r="O396" s="238"/>
      <c r="P396" s="238"/>
      <c r="Q396" s="238"/>
      <c r="R396" s="238"/>
      <c r="S396" s="238"/>
      <c r="T396" s="23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0" t="s">
        <v>195</v>
      </c>
      <c r="AU396" s="240" t="s">
        <v>81</v>
      </c>
      <c r="AV396" s="13" t="s">
        <v>81</v>
      </c>
      <c r="AW396" s="13" t="s">
        <v>30</v>
      </c>
      <c r="AX396" s="13" t="s">
        <v>73</v>
      </c>
      <c r="AY396" s="240" t="s">
        <v>152</v>
      </c>
    </row>
    <row r="397" s="14" customFormat="1">
      <c r="A397" s="14"/>
      <c r="B397" s="241"/>
      <c r="C397" s="242"/>
      <c r="D397" s="232" t="s">
        <v>195</v>
      </c>
      <c r="E397" s="243" t="s">
        <v>1</v>
      </c>
      <c r="F397" s="244" t="s">
        <v>2125</v>
      </c>
      <c r="G397" s="242"/>
      <c r="H397" s="245">
        <v>30.239999999999998</v>
      </c>
      <c r="I397" s="246"/>
      <c r="J397" s="242"/>
      <c r="K397" s="242"/>
      <c r="L397" s="247"/>
      <c r="M397" s="248"/>
      <c r="N397" s="249"/>
      <c r="O397" s="249"/>
      <c r="P397" s="249"/>
      <c r="Q397" s="249"/>
      <c r="R397" s="249"/>
      <c r="S397" s="249"/>
      <c r="T397" s="25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1" t="s">
        <v>195</v>
      </c>
      <c r="AU397" s="251" t="s">
        <v>81</v>
      </c>
      <c r="AV397" s="14" t="s">
        <v>83</v>
      </c>
      <c r="AW397" s="14" t="s">
        <v>30</v>
      </c>
      <c r="AX397" s="14" t="s">
        <v>73</v>
      </c>
      <c r="AY397" s="251" t="s">
        <v>152</v>
      </c>
    </row>
    <row r="398" s="13" customFormat="1">
      <c r="A398" s="13"/>
      <c r="B398" s="230"/>
      <c r="C398" s="231"/>
      <c r="D398" s="232" t="s">
        <v>195</v>
      </c>
      <c r="E398" s="233" t="s">
        <v>1</v>
      </c>
      <c r="F398" s="234" t="s">
        <v>2034</v>
      </c>
      <c r="G398" s="231"/>
      <c r="H398" s="233" t="s">
        <v>1</v>
      </c>
      <c r="I398" s="235"/>
      <c r="J398" s="231"/>
      <c r="K398" s="231"/>
      <c r="L398" s="236"/>
      <c r="M398" s="237"/>
      <c r="N398" s="238"/>
      <c r="O398" s="238"/>
      <c r="P398" s="238"/>
      <c r="Q398" s="238"/>
      <c r="R398" s="238"/>
      <c r="S398" s="238"/>
      <c r="T398" s="23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0" t="s">
        <v>195</v>
      </c>
      <c r="AU398" s="240" t="s">
        <v>81</v>
      </c>
      <c r="AV398" s="13" t="s">
        <v>81</v>
      </c>
      <c r="AW398" s="13" t="s">
        <v>30</v>
      </c>
      <c r="AX398" s="13" t="s">
        <v>73</v>
      </c>
      <c r="AY398" s="240" t="s">
        <v>152</v>
      </c>
    </row>
    <row r="399" s="14" customFormat="1">
      <c r="A399" s="14"/>
      <c r="B399" s="241"/>
      <c r="C399" s="242"/>
      <c r="D399" s="232" t="s">
        <v>195</v>
      </c>
      <c r="E399" s="243" t="s">
        <v>1</v>
      </c>
      <c r="F399" s="244" t="s">
        <v>2047</v>
      </c>
      <c r="G399" s="242"/>
      <c r="H399" s="245">
        <v>45.170000000000002</v>
      </c>
      <c r="I399" s="246"/>
      <c r="J399" s="242"/>
      <c r="K399" s="242"/>
      <c r="L399" s="247"/>
      <c r="M399" s="248"/>
      <c r="N399" s="249"/>
      <c r="O399" s="249"/>
      <c r="P399" s="249"/>
      <c r="Q399" s="249"/>
      <c r="R399" s="249"/>
      <c r="S399" s="249"/>
      <c r="T399" s="25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1" t="s">
        <v>195</v>
      </c>
      <c r="AU399" s="251" t="s">
        <v>81</v>
      </c>
      <c r="AV399" s="14" t="s">
        <v>83</v>
      </c>
      <c r="AW399" s="14" t="s">
        <v>30</v>
      </c>
      <c r="AX399" s="14" t="s">
        <v>73</v>
      </c>
      <c r="AY399" s="251" t="s">
        <v>152</v>
      </c>
    </row>
    <row r="400" s="13" customFormat="1">
      <c r="A400" s="13"/>
      <c r="B400" s="230"/>
      <c r="C400" s="231"/>
      <c r="D400" s="232" t="s">
        <v>195</v>
      </c>
      <c r="E400" s="233" t="s">
        <v>1</v>
      </c>
      <c r="F400" s="234" t="s">
        <v>2037</v>
      </c>
      <c r="G400" s="231"/>
      <c r="H400" s="233" t="s">
        <v>1</v>
      </c>
      <c r="I400" s="235"/>
      <c r="J400" s="231"/>
      <c r="K400" s="231"/>
      <c r="L400" s="236"/>
      <c r="M400" s="237"/>
      <c r="N400" s="238"/>
      <c r="O400" s="238"/>
      <c r="P400" s="238"/>
      <c r="Q400" s="238"/>
      <c r="R400" s="238"/>
      <c r="S400" s="238"/>
      <c r="T400" s="23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0" t="s">
        <v>195</v>
      </c>
      <c r="AU400" s="240" t="s">
        <v>81</v>
      </c>
      <c r="AV400" s="13" t="s">
        <v>81</v>
      </c>
      <c r="AW400" s="13" t="s">
        <v>30</v>
      </c>
      <c r="AX400" s="13" t="s">
        <v>73</v>
      </c>
      <c r="AY400" s="240" t="s">
        <v>152</v>
      </c>
    </row>
    <row r="401" s="14" customFormat="1">
      <c r="A401" s="14"/>
      <c r="B401" s="241"/>
      <c r="C401" s="242"/>
      <c r="D401" s="232" t="s">
        <v>195</v>
      </c>
      <c r="E401" s="243" t="s">
        <v>1</v>
      </c>
      <c r="F401" s="244" t="s">
        <v>2048</v>
      </c>
      <c r="G401" s="242"/>
      <c r="H401" s="245">
        <v>95.784999999999997</v>
      </c>
      <c r="I401" s="246"/>
      <c r="J401" s="242"/>
      <c r="K401" s="242"/>
      <c r="L401" s="247"/>
      <c r="M401" s="248"/>
      <c r="N401" s="249"/>
      <c r="O401" s="249"/>
      <c r="P401" s="249"/>
      <c r="Q401" s="249"/>
      <c r="R401" s="249"/>
      <c r="S401" s="249"/>
      <c r="T401" s="25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1" t="s">
        <v>195</v>
      </c>
      <c r="AU401" s="251" t="s">
        <v>81</v>
      </c>
      <c r="AV401" s="14" t="s">
        <v>83</v>
      </c>
      <c r="AW401" s="14" t="s">
        <v>30</v>
      </c>
      <c r="AX401" s="14" t="s">
        <v>73</v>
      </c>
      <c r="AY401" s="251" t="s">
        <v>152</v>
      </c>
    </row>
    <row r="402" s="15" customFormat="1">
      <c r="A402" s="15"/>
      <c r="B402" s="252"/>
      <c r="C402" s="253"/>
      <c r="D402" s="232" t="s">
        <v>195</v>
      </c>
      <c r="E402" s="254" t="s">
        <v>1</v>
      </c>
      <c r="F402" s="255" t="s">
        <v>218</v>
      </c>
      <c r="G402" s="253"/>
      <c r="H402" s="256">
        <v>192.97499999999999</v>
      </c>
      <c r="I402" s="257"/>
      <c r="J402" s="253"/>
      <c r="K402" s="253"/>
      <c r="L402" s="258"/>
      <c r="M402" s="259"/>
      <c r="N402" s="260"/>
      <c r="O402" s="260"/>
      <c r="P402" s="260"/>
      <c r="Q402" s="260"/>
      <c r="R402" s="260"/>
      <c r="S402" s="260"/>
      <c r="T402" s="261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2" t="s">
        <v>195</v>
      </c>
      <c r="AU402" s="262" t="s">
        <v>81</v>
      </c>
      <c r="AV402" s="15" t="s">
        <v>157</v>
      </c>
      <c r="AW402" s="15" t="s">
        <v>30</v>
      </c>
      <c r="AX402" s="15" t="s">
        <v>81</v>
      </c>
      <c r="AY402" s="262" t="s">
        <v>152</v>
      </c>
    </row>
    <row r="403" s="2" customFormat="1" ht="14.4" customHeight="1">
      <c r="A403" s="39"/>
      <c r="B403" s="40"/>
      <c r="C403" s="217" t="s">
        <v>441</v>
      </c>
      <c r="D403" s="217" t="s">
        <v>153</v>
      </c>
      <c r="E403" s="218" t="s">
        <v>454</v>
      </c>
      <c r="F403" s="219" t="s">
        <v>1726</v>
      </c>
      <c r="G403" s="220" t="s">
        <v>175</v>
      </c>
      <c r="H403" s="221">
        <v>8.6400000000000006</v>
      </c>
      <c r="I403" s="222"/>
      <c r="J403" s="223">
        <f>ROUND(I403*H403,2)</f>
        <v>0</v>
      </c>
      <c r="K403" s="219" t="s">
        <v>160</v>
      </c>
      <c r="L403" s="45"/>
      <c r="M403" s="224" t="s">
        <v>1</v>
      </c>
      <c r="N403" s="225" t="s">
        <v>38</v>
      </c>
      <c r="O403" s="92"/>
      <c r="P403" s="226">
        <f>O403*H403</f>
        <v>0</v>
      </c>
      <c r="Q403" s="226">
        <v>0</v>
      </c>
      <c r="R403" s="226">
        <f>Q403*H403</f>
        <v>0</v>
      </c>
      <c r="S403" s="226">
        <v>0</v>
      </c>
      <c r="T403" s="227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8" t="s">
        <v>157</v>
      </c>
      <c r="AT403" s="228" t="s">
        <v>153</v>
      </c>
      <c r="AU403" s="228" t="s">
        <v>81</v>
      </c>
      <c r="AY403" s="18" t="s">
        <v>152</v>
      </c>
      <c r="BE403" s="229">
        <f>IF(N403="základní",J403,0)</f>
        <v>0</v>
      </c>
      <c r="BF403" s="229">
        <f>IF(N403="snížená",J403,0)</f>
        <v>0</v>
      </c>
      <c r="BG403" s="229">
        <f>IF(N403="zákl. přenesená",J403,0)</f>
        <v>0</v>
      </c>
      <c r="BH403" s="229">
        <f>IF(N403="sníž. přenesená",J403,0)</f>
        <v>0</v>
      </c>
      <c r="BI403" s="229">
        <f>IF(N403="nulová",J403,0)</f>
        <v>0</v>
      </c>
      <c r="BJ403" s="18" t="s">
        <v>81</v>
      </c>
      <c r="BK403" s="229">
        <f>ROUND(I403*H403,2)</f>
        <v>0</v>
      </c>
      <c r="BL403" s="18" t="s">
        <v>157</v>
      </c>
      <c r="BM403" s="228" t="s">
        <v>522</v>
      </c>
    </row>
    <row r="404" s="14" customFormat="1">
      <c r="A404" s="14"/>
      <c r="B404" s="241"/>
      <c r="C404" s="242"/>
      <c r="D404" s="232" t="s">
        <v>195</v>
      </c>
      <c r="E404" s="243" t="s">
        <v>1</v>
      </c>
      <c r="F404" s="244" t="s">
        <v>2126</v>
      </c>
      <c r="G404" s="242"/>
      <c r="H404" s="245">
        <v>8.6400000000000006</v>
      </c>
      <c r="I404" s="246"/>
      <c r="J404" s="242"/>
      <c r="K404" s="242"/>
      <c r="L404" s="247"/>
      <c r="M404" s="248"/>
      <c r="N404" s="249"/>
      <c r="O404" s="249"/>
      <c r="P404" s="249"/>
      <c r="Q404" s="249"/>
      <c r="R404" s="249"/>
      <c r="S404" s="249"/>
      <c r="T404" s="25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1" t="s">
        <v>195</v>
      </c>
      <c r="AU404" s="251" t="s">
        <v>81</v>
      </c>
      <c r="AV404" s="14" t="s">
        <v>83</v>
      </c>
      <c r="AW404" s="14" t="s">
        <v>30</v>
      </c>
      <c r="AX404" s="14" t="s">
        <v>73</v>
      </c>
      <c r="AY404" s="251" t="s">
        <v>152</v>
      </c>
    </row>
    <row r="405" s="15" customFormat="1">
      <c r="A405" s="15"/>
      <c r="B405" s="252"/>
      <c r="C405" s="253"/>
      <c r="D405" s="232" t="s">
        <v>195</v>
      </c>
      <c r="E405" s="254" t="s">
        <v>1</v>
      </c>
      <c r="F405" s="255" t="s">
        <v>218</v>
      </c>
      <c r="G405" s="253"/>
      <c r="H405" s="256">
        <v>8.6400000000000006</v>
      </c>
      <c r="I405" s="257"/>
      <c r="J405" s="253"/>
      <c r="K405" s="253"/>
      <c r="L405" s="258"/>
      <c r="M405" s="259"/>
      <c r="N405" s="260"/>
      <c r="O405" s="260"/>
      <c r="P405" s="260"/>
      <c r="Q405" s="260"/>
      <c r="R405" s="260"/>
      <c r="S405" s="260"/>
      <c r="T405" s="261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2" t="s">
        <v>195</v>
      </c>
      <c r="AU405" s="262" t="s">
        <v>81</v>
      </c>
      <c r="AV405" s="15" t="s">
        <v>157</v>
      </c>
      <c r="AW405" s="15" t="s">
        <v>30</v>
      </c>
      <c r="AX405" s="15" t="s">
        <v>81</v>
      </c>
      <c r="AY405" s="262" t="s">
        <v>152</v>
      </c>
    </row>
    <row r="406" s="2" customFormat="1" ht="24.15" customHeight="1">
      <c r="A406" s="39"/>
      <c r="B406" s="40"/>
      <c r="C406" s="217" t="s">
        <v>445</v>
      </c>
      <c r="D406" s="217" t="s">
        <v>153</v>
      </c>
      <c r="E406" s="218" t="s">
        <v>465</v>
      </c>
      <c r="F406" s="219" t="s">
        <v>1362</v>
      </c>
      <c r="G406" s="220" t="s">
        <v>826</v>
      </c>
      <c r="H406" s="221">
        <v>8.673</v>
      </c>
      <c r="I406" s="222"/>
      <c r="J406" s="223">
        <f>ROUND(I406*H406,2)</f>
        <v>0</v>
      </c>
      <c r="K406" s="219" t="s">
        <v>1</v>
      </c>
      <c r="L406" s="45"/>
      <c r="M406" s="224" t="s">
        <v>1</v>
      </c>
      <c r="N406" s="225" t="s">
        <v>38</v>
      </c>
      <c r="O406" s="92"/>
      <c r="P406" s="226">
        <f>O406*H406</f>
        <v>0</v>
      </c>
      <c r="Q406" s="226">
        <v>0</v>
      </c>
      <c r="R406" s="226">
        <f>Q406*H406</f>
        <v>0</v>
      </c>
      <c r="S406" s="226">
        <v>0</v>
      </c>
      <c r="T406" s="227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8" t="s">
        <v>157</v>
      </c>
      <c r="AT406" s="228" t="s">
        <v>153</v>
      </c>
      <c r="AU406" s="228" t="s">
        <v>81</v>
      </c>
      <c r="AY406" s="18" t="s">
        <v>152</v>
      </c>
      <c r="BE406" s="229">
        <f>IF(N406="základní",J406,0)</f>
        <v>0</v>
      </c>
      <c r="BF406" s="229">
        <f>IF(N406="snížená",J406,0)</f>
        <v>0</v>
      </c>
      <c r="BG406" s="229">
        <f>IF(N406="zákl. přenesená",J406,0)</f>
        <v>0</v>
      </c>
      <c r="BH406" s="229">
        <f>IF(N406="sníž. přenesená",J406,0)</f>
        <v>0</v>
      </c>
      <c r="BI406" s="229">
        <f>IF(N406="nulová",J406,0)</f>
        <v>0</v>
      </c>
      <c r="BJ406" s="18" t="s">
        <v>81</v>
      </c>
      <c r="BK406" s="229">
        <f>ROUND(I406*H406,2)</f>
        <v>0</v>
      </c>
      <c r="BL406" s="18" t="s">
        <v>157</v>
      </c>
      <c r="BM406" s="228" t="s">
        <v>531</v>
      </c>
    </row>
    <row r="407" s="2" customFormat="1" ht="24.15" customHeight="1">
      <c r="A407" s="39"/>
      <c r="B407" s="40"/>
      <c r="C407" s="217" t="s">
        <v>449</v>
      </c>
      <c r="D407" s="217" t="s">
        <v>153</v>
      </c>
      <c r="E407" s="218" t="s">
        <v>469</v>
      </c>
      <c r="F407" s="219" t="s">
        <v>1363</v>
      </c>
      <c r="G407" s="220" t="s">
        <v>826</v>
      </c>
      <c r="H407" s="221">
        <v>34.692</v>
      </c>
      <c r="I407" s="222"/>
      <c r="J407" s="223">
        <f>ROUND(I407*H407,2)</f>
        <v>0</v>
      </c>
      <c r="K407" s="219" t="s">
        <v>1</v>
      </c>
      <c r="L407" s="45"/>
      <c r="M407" s="224" t="s">
        <v>1</v>
      </c>
      <c r="N407" s="225" t="s">
        <v>38</v>
      </c>
      <c r="O407" s="92"/>
      <c r="P407" s="226">
        <f>O407*H407</f>
        <v>0</v>
      </c>
      <c r="Q407" s="226">
        <v>0</v>
      </c>
      <c r="R407" s="226">
        <f>Q407*H407</f>
        <v>0</v>
      </c>
      <c r="S407" s="226">
        <v>0</v>
      </c>
      <c r="T407" s="227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8" t="s">
        <v>157</v>
      </c>
      <c r="AT407" s="228" t="s">
        <v>153</v>
      </c>
      <c r="AU407" s="228" t="s">
        <v>81</v>
      </c>
      <c r="AY407" s="18" t="s">
        <v>152</v>
      </c>
      <c r="BE407" s="229">
        <f>IF(N407="základní",J407,0)</f>
        <v>0</v>
      </c>
      <c r="BF407" s="229">
        <f>IF(N407="snížená",J407,0)</f>
        <v>0</v>
      </c>
      <c r="BG407" s="229">
        <f>IF(N407="zákl. přenesená",J407,0)</f>
        <v>0</v>
      </c>
      <c r="BH407" s="229">
        <f>IF(N407="sníž. přenesená",J407,0)</f>
        <v>0</v>
      </c>
      <c r="BI407" s="229">
        <f>IF(N407="nulová",J407,0)</f>
        <v>0</v>
      </c>
      <c r="BJ407" s="18" t="s">
        <v>81</v>
      </c>
      <c r="BK407" s="229">
        <f>ROUND(I407*H407,2)</f>
        <v>0</v>
      </c>
      <c r="BL407" s="18" t="s">
        <v>157</v>
      </c>
      <c r="BM407" s="228" t="s">
        <v>309</v>
      </c>
    </row>
    <row r="408" s="14" customFormat="1">
      <c r="A408" s="14"/>
      <c r="B408" s="241"/>
      <c r="C408" s="242"/>
      <c r="D408" s="232" t="s">
        <v>195</v>
      </c>
      <c r="E408" s="243" t="s">
        <v>1</v>
      </c>
      <c r="F408" s="244" t="s">
        <v>2127</v>
      </c>
      <c r="G408" s="242"/>
      <c r="H408" s="245">
        <v>34.692</v>
      </c>
      <c r="I408" s="246"/>
      <c r="J408" s="242"/>
      <c r="K408" s="242"/>
      <c r="L408" s="247"/>
      <c r="M408" s="248"/>
      <c r="N408" s="249"/>
      <c r="O408" s="249"/>
      <c r="P408" s="249"/>
      <c r="Q408" s="249"/>
      <c r="R408" s="249"/>
      <c r="S408" s="249"/>
      <c r="T408" s="25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1" t="s">
        <v>195</v>
      </c>
      <c r="AU408" s="251" t="s">
        <v>81</v>
      </c>
      <c r="AV408" s="14" t="s">
        <v>83</v>
      </c>
      <c r="AW408" s="14" t="s">
        <v>30</v>
      </c>
      <c r="AX408" s="14" t="s">
        <v>73</v>
      </c>
      <c r="AY408" s="251" t="s">
        <v>152</v>
      </c>
    </row>
    <row r="409" s="15" customFormat="1">
      <c r="A409" s="15"/>
      <c r="B409" s="252"/>
      <c r="C409" s="253"/>
      <c r="D409" s="232" t="s">
        <v>195</v>
      </c>
      <c r="E409" s="254" t="s">
        <v>1</v>
      </c>
      <c r="F409" s="255" t="s">
        <v>218</v>
      </c>
      <c r="G409" s="253"/>
      <c r="H409" s="256">
        <v>34.692</v>
      </c>
      <c r="I409" s="257"/>
      <c r="J409" s="253"/>
      <c r="K409" s="253"/>
      <c r="L409" s="258"/>
      <c r="M409" s="259"/>
      <c r="N409" s="260"/>
      <c r="O409" s="260"/>
      <c r="P409" s="260"/>
      <c r="Q409" s="260"/>
      <c r="R409" s="260"/>
      <c r="S409" s="260"/>
      <c r="T409" s="261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2" t="s">
        <v>195</v>
      </c>
      <c r="AU409" s="262" t="s">
        <v>81</v>
      </c>
      <c r="AV409" s="15" t="s">
        <v>157</v>
      </c>
      <c r="AW409" s="15" t="s">
        <v>30</v>
      </c>
      <c r="AX409" s="15" t="s">
        <v>81</v>
      </c>
      <c r="AY409" s="262" t="s">
        <v>152</v>
      </c>
    </row>
    <row r="410" s="2" customFormat="1" ht="14.4" customHeight="1">
      <c r="A410" s="39"/>
      <c r="B410" s="40"/>
      <c r="C410" s="217" t="s">
        <v>453</v>
      </c>
      <c r="D410" s="217" t="s">
        <v>153</v>
      </c>
      <c r="E410" s="218" t="s">
        <v>473</v>
      </c>
      <c r="F410" s="219" t="s">
        <v>1365</v>
      </c>
      <c r="G410" s="220" t="s">
        <v>826</v>
      </c>
      <c r="H410" s="221">
        <v>8.673</v>
      </c>
      <c r="I410" s="222"/>
      <c r="J410" s="223">
        <f>ROUND(I410*H410,2)</f>
        <v>0</v>
      </c>
      <c r="K410" s="219" t="s">
        <v>160</v>
      </c>
      <c r="L410" s="45"/>
      <c r="M410" s="224" t="s">
        <v>1</v>
      </c>
      <c r="N410" s="225" t="s">
        <v>38</v>
      </c>
      <c r="O410" s="92"/>
      <c r="P410" s="226">
        <f>O410*H410</f>
        <v>0</v>
      </c>
      <c r="Q410" s="226">
        <v>0</v>
      </c>
      <c r="R410" s="226">
        <f>Q410*H410</f>
        <v>0</v>
      </c>
      <c r="S410" s="226">
        <v>0</v>
      </c>
      <c r="T410" s="227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8" t="s">
        <v>157</v>
      </c>
      <c r="AT410" s="228" t="s">
        <v>153</v>
      </c>
      <c r="AU410" s="228" t="s">
        <v>81</v>
      </c>
      <c r="AY410" s="18" t="s">
        <v>152</v>
      </c>
      <c r="BE410" s="229">
        <f>IF(N410="základní",J410,0)</f>
        <v>0</v>
      </c>
      <c r="BF410" s="229">
        <f>IF(N410="snížená",J410,0)</f>
        <v>0</v>
      </c>
      <c r="BG410" s="229">
        <f>IF(N410="zákl. přenesená",J410,0)</f>
        <v>0</v>
      </c>
      <c r="BH410" s="229">
        <f>IF(N410="sníž. přenesená",J410,0)</f>
        <v>0</v>
      </c>
      <c r="BI410" s="229">
        <f>IF(N410="nulová",J410,0)</f>
        <v>0</v>
      </c>
      <c r="BJ410" s="18" t="s">
        <v>81</v>
      </c>
      <c r="BK410" s="229">
        <f>ROUND(I410*H410,2)</f>
        <v>0</v>
      </c>
      <c r="BL410" s="18" t="s">
        <v>157</v>
      </c>
      <c r="BM410" s="228" t="s">
        <v>551</v>
      </c>
    </row>
    <row r="411" s="2" customFormat="1" ht="24.15" customHeight="1">
      <c r="A411" s="39"/>
      <c r="B411" s="40"/>
      <c r="C411" s="217" t="s">
        <v>298</v>
      </c>
      <c r="D411" s="217" t="s">
        <v>153</v>
      </c>
      <c r="E411" s="218" t="s">
        <v>477</v>
      </c>
      <c r="F411" s="219" t="s">
        <v>2128</v>
      </c>
      <c r="G411" s="220" t="s">
        <v>171</v>
      </c>
      <c r="H411" s="221">
        <v>8.673</v>
      </c>
      <c r="I411" s="222"/>
      <c r="J411" s="223">
        <f>ROUND(I411*H411,2)</f>
        <v>0</v>
      </c>
      <c r="K411" s="219" t="s">
        <v>1</v>
      </c>
      <c r="L411" s="45"/>
      <c r="M411" s="224" t="s">
        <v>1</v>
      </c>
      <c r="N411" s="225" t="s">
        <v>38</v>
      </c>
      <c r="O411" s="92"/>
      <c r="P411" s="226">
        <f>O411*H411</f>
        <v>0</v>
      </c>
      <c r="Q411" s="226">
        <v>0</v>
      </c>
      <c r="R411" s="226">
        <f>Q411*H411</f>
        <v>0</v>
      </c>
      <c r="S411" s="226">
        <v>0</v>
      </c>
      <c r="T411" s="227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8" t="s">
        <v>157</v>
      </c>
      <c r="AT411" s="228" t="s">
        <v>153</v>
      </c>
      <c r="AU411" s="228" t="s">
        <v>81</v>
      </c>
      <c r="AY411" s="18" t="s">
        <v>152</v>
      </c>
      <c r="BE411" s="229">
        <f>IF(N411="základní",J411,0)</f>
        <v>0</v>
      </c>
      <c r="BF411" s="229">
        <f>IF(N411="snížená",J411,0)</f>
        <v>0</v>
      </c>
      <c r="BG411" s="229">
        <f>IF(N411="zákl. přenesená",J411,0)</f>
        <v>0</v>
      </c>
      <c r="BH411" s="229">
        <f>IF(N411="sníž. přenesená",J411,0)</f>
        <v>0</v>
      </c>
      <c r="BI411" s="229">
        <f>IF(N411="nulová",J411,0)</f>
        <v>0</v>
      </c>
      <c r="BJ411" s="18" t="s">
        <v>81</v>
      </c>
      <c r="BK411" s="229">
        <f>ROUND(I411*H411,2)</f>
        <v>0</v>
      </c>
      <c r="BL411" s="18" t="s">
        <v>157</v>
      </c>
      <c r="BM411" s="228" t="s">
        <v>560</v>
      </c>
    </row>
    <row r="412" s="2" customFormat="1" ht="14.4" customHeight="1">
      <c r="A412" s="39"/>
      <c r="B412" s="40"/>
      <c r="C412" s="217" t="s">
        <v>460</v>
      </c>
      <c r="D412" s="217" t="s">
        <v>153</v>
      </c>
      <c r="E412" s="218" t="s">
        <v>481</v>
      </c>
      <c r="F412" s="219" t="s">
        <v>482</v>
      </c>
      <c r="G412" s="220" t="s">
        <v>483</v>
      </c>
      <c r="H412" s="221">
        <v>1</v>
      </c>
      <c r="I412" s="222"/>
      <c r="J412" s="223">
        <f>ROUND(I412*H412,2)</f>
        <v>0</v>
      </c>
      <c r="K412" s="219" t="s">
        <v>1</v>
      </c>
      <c r="L412" s="45"/>
      <c r="M412" s="224" t="s">
        <v>1</v>
      </c>
      <c r="N412" s="225" t="s">
        <v>38</v>
      </c>
      <c r="O412" s="92"/>
      <c r="P412" s="226">
        <f>O412*H412</f>
        <v>0</v>
      </c>
      <c r="Q412" s="226">
        <v>0</v>
      </c>
      <c r="R412" s="226">
        <f>Q412*H412</f>
        <v>0</v>
      </c>
      <c r="S412" s="226">
        <v>0</v>
      </c>
      <c r="T412" s="227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28" t="s">
        <v>157</v>
      </c>
      <c r="AT412" s="228" t="s">
        <v>153</v>
      </c>
      <c r="AU412" s="228" t="s">
        <v>81</v>
      </c>
      <c r="AY412" s="18" t="s">
        <v>152</v>
      </c>
      <c r="BE412" s="229">
        <f>IF(N412="základní",J412,0)</f>
        <v>0</v>
      </c>
      <c r="BF412" s="229">
        <f>IF(N412="snížená",J412,0)</f>
        <v>0</v>
      </c>
      <c r="BG412" s="229">
        <f>IF(N412="zákl. přenesená",J412,0)</f>
        <v>0</v>
      </c>
      <c r="BH412" s="229">
        <f>IF(N412="sníž. přenesená",J412,0)</f>
        <v>0</v>
      </c>
      <c r="BI412" s="229">
        <f>IF(N412="nulová",J412,0)</f>
        <v>0</v>
      </c>
      <c r="BJ412" s="18" t="s">
        <v>81</v>
      </c>
      <c r="BK412" s="229">
        <f>ROUND(I412*H412,2)</f>
        <v>0</v>
      </c>
      <c r="BL412" s="18" t="s">
        <v>157</v>
      </c>
      <c r="BM412" s="228" t="s">
        <v>568</v>
      </c>
    </row>
    <row r="413" s="12" customFormat="1" ht="25.92" customHeight="1">
      <c r="A413" s="12"/>
      <c r="B413" s="203"/>
      <c r="C413" s="204"/>
      <c r="D413" s="205" t="s">
        <v>72</v>
      </c>
      <c r="E413" s="206" t="s">
        <v>423</v>
      </c>
      <c r="F413" s="206" t="s">
        <v>1748</v>
      </c>
      <c r="G413" s="204"/>
      <c r="H413" s="204"/>
      <c r="I413" s="207"/>
      <c r="J413" s="208">
        <f>BK413</f>
        <v>0</v>
      </c>
      <c r="K413" s="204"/>
      <c r="L413" s="209"/>
      <c r="M413" s="210"/>
      <c r="N413" s="211"/>
      <c r="O413" s="211"/>
      <c r="P413" s="212">
        <f>SUM(P414:P465)</f>
        <v>0</v>
      </c>
      <c r="Q413" s="211"/>
      <c r="R413" s="212">
        <f>SUM(R414:R465)</f>
        <v>0</v>
      </c>
      <c r="S413" s="211"/>
      <c r="T413" s="213">
        <f>SUM(T414:T465)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14" t="s">
        <v>81</v>
      </c>
      <c r="AT413" s="215" t="s">
        <v>72</v>
      </c>
      <c r="AU413" s="215" t="s">
        <v>73</v>
      </c>
      <c r="AY413" s="214" t="s">
        <v>152</v>
      </c>
      <c r="BK413" s="216">
        <f>SUM(BK414:BK465)</f>
        <v>0</v>
      </c>
    </row>
    <row r="414" s="2" customFormat="1" ht="37.8" customHeight="1">
      <c r="A414" s="39"/>
      <c r="B414" s="40"/>
      <c r="C414" s="217" t="s">
        <v>464</v>
      </c>
      <c r="D414" s="217" t="s">
        <v>153</v>
      </c>
      <c r="E414" s="218" t="s">
        <v>488</v>
      </c>
      <c r="F414" s="219" t="s">
        <v>1368</v>
      </c>
      <c r="G414" s="220" t="s">
        <v>193</v>
      </c>
      <c r="H414" s="221">
        <v>386.09199999999998</v>
      </c>
      <c r="I414" s="222"/>
      <c r="J414" s="223">
        <f>ROUND(I414*H414,2)</f>
        <v>0</v>
      </c>
      <c r="K414" s="219" t="s">
        <v>1</v>
      </c>
      <c r="L414" s="45"/>
      <c r="M414" s="224" t="s">
        <v>1</v>
      </c>
      <c r="N414" s="225" t="s">
        <v>38</v>
      </c>
      <c r="O414" s="92"/>
      <c r="P414" s="226">
        <f>O414*H414</f>
        <v>0</v>
      </c>
      <c r="Q414" s="226">
        <v>0</v>
      </c>
      <c r="R414" s="226">
        <f>Q414*H414</f>
        <v>0</v>
      </c>
      <c r="S414" s="226">
        <v>0</v>
      </c>
      <c r="T414" s="227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8" t="s">
        <v>157</v>
      </c>
      <c r="AT414" s="228" t="s">
        <v>153</v>
      </c>
      <c r="AU414" s="228" t="s">
        <v>81</v>
      </c>
      <c r="AY414" s="18" t="s">
        <v>152</v>
      </c>
      <c r="BE414" s="229">
        <f>IF(N414="základní",J414,0)</f>
        <v>0</v>
      </c>
      <c r="BF414" s="229">
        <f>IF(N414="snížená",J414,0)</f>
        <v>0</v>
      </c>
      <c r="BG414" s="229">
        <f>IF(N414="zákl. přenesená",J414,0)</f>
        <v>0</v>
      </c>
      <c r="BH414" s="229">
        <f>IF(N414="sníž. přenesená",J414,0)</f>
        <v>0</v>
      </c>
      <c r="BI414" s="229">
        <f>IF(N414="nulová",J414,0)</f>
        <v>0</v>
      </c>
      <c r="BJ414" s="18" t="s">
        <v>81</v>
      </c>
      <c r="BK414" s="229">
        <f>ROUND(I414*H414,2)</f>
        <v>0</v>
      </c>
      <c r="BL414" s="18" t="s">
        <v>157</v>
      </c>
      <c r="BM414" s="228" t="s">
        <v>587</v>
      </c>
    </row>
    <row r="415" s="13" customFormat="1">
      <c r="A415" s="13"/>
      <c r="B415" s="230"/>
      <c r="C415" s="231"/>
      <c r="D415" s="232" t="s">
        <v>195</v>
      </c>
      <c r="E415" s="233" t="s">
        <v>1</v>
      </c>
      <c r="F415" s="234" t="s">
        <v>2012</v>
      </c>
      <c r="G415" s="231"/>
      <c r="H415" s="233" t="s">
        <v>1</v>
      </c>
      <c r="I415" s="235"/>
      <c r="J415" s="231"/>
      <c r="K415" s="231"/>
      <c r="L415" s="236"/>
      <c r="M415" s="237"/>
      <c r="N415" s="238"/>
      <c r="O415" s="238"/>
      <c r="P415" s="238"/>
      <c r="Q415" s="238"/>
      <c r="R415" s="238"/>
      <c r="S415" s="238"/>
      <c r="T415" s="23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0" t="s">
        <v>195</v>
      </c>
      <c r="AU415" s="240" t="s">
        <v>81</v>
      </c>
      <c r="AV415" s="13" t="s">
        <v>81</v>
      </c>
      <c r="AW415" s="13" t="s">
        <v>30</v>
      </c>
      <c r="AX415" s="13" t="s">
        <v>73</v>
      </c>
      <c r="AY415" s="240" t="s">
        <v>152</v>
      </c>
    </row>
    <row r="416" s="14" customFormat="1">
      <c r="A416" s="14"/>
      <c r="B416" s="241"/>
      <c r="C416" s="242"/>
      <c r="D416" s="232" t="s">
        <v>195</v>
      </c>
      <c r="E416" s="243" t="s">
        <v>1</v>
      </c>
      <c r="F416" s="244" t="s">
        <v>2129</v>
      </c>
      <c r="G416" s="242"/>
      <c r="H416" s="245">
        <v>190.16300000000001</v>
      </c>
      <c r="I416" s="246"/>
      <c r="J416" s="242"/>
      <c r="K416" s="242"/>
      <c r="L416" s="247"/>
      <c r="M416" s="248"/>
      <c r="N416" s="249"/>
      <c r="O416" s="249"/>
      <c r="P416" s="249"/>
      <c r="Q416" s="249"/>
      <c r="R416" s="249"/>
      <c r="S416" s="249"/>
      <c r="T416" s="250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1" t="s">
        <v>195</v>
      </c>
      <c r="AU416" s="251" t="s">
        <v>81</v>
      </c>
      <c r="AV416" s="14" t="s">
        <v>83</v>
      </c>
      <c r="AW416" s="14" t="s">
        <v>30</v>
      </c>
      <c r="AX416" s="14" t="s">
        <v>73</v>
      </c>
      <c r="AY416" s="251" t="s">
        <v>152</v>
      </c>
    </row>
    <row r="417" s="14" customFormat="1">
      <c r="A417" s="14"/>
      <c r="B417" s="241"/>
      <c r="C417" s="242"/>
      <c r="D417" s="232" t="s">
        <v>195</v>
      </c>
      <c r="E417" s="243" t="s">
        <v>1</v>
      </c>
      <c r="F417" s="244" t="s">
        <v>2130</v>
      </c>
      <c r="G417" s="242"/>
      <c r="H417" s="245">
        <v>136.809</v>
      </c>
      <c r="I417" s="246"/>
      <c r="J417" s="242"/>
      <c r="K417" s="242"/>
      <c r="L417" s="247"/>
      <c r="M417" s="248"/>
      <c r="N417" s="249"/>
      <c r="O417" s="249"/>
      <c r="P417" s="249"/>
      <c r="Q417" s="249"/>
      <c r="R417" s="249"/>
      <c r="S417" s="249"/>
      <c r="T417" s="25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1" t="s">
        <v>195</v>
      </c>
      <c r="AU417" s="251" t="s">
        <v>81</v>
      </c>
      <c r="AV417" s="14" t="s">
        <v>83</v>
      </c>
      <c r="AW417" s="14" t="s">
        <v>30</v>
      </c>
      <c r="AX417" s="14" t="s">
        <v>73</v>
      </c>
      <c r="AY417" s="251" t="s">
        <v>152</v>
      </c>
    </row>
    <row r="418" s="14" customFormat="1">
      <c r="A418" s="14"/>
      <c r="B418" s="241"/>
      <c r="C418" s="242"/>
      <c r="D418" s="232" t="s">
        <v>195</v>
      </c>
      <c r="E418" s="243" t="s">
        <v>1</v>
      </c>
      <c r="F418" s="244" t="s">
        <v>2131</v>
      </c>
      <c r="G418" s="242"/>
      <c r="H418" s="245">
        <v>59.119999999999997</v>
      </c>
      <c r="I418" s="246"/>
      <c r="J418" s="242"/>
      <c r="K418" s="242"/>
      <c r="L418" s="247"/>
      <c r="M418" s="248"/>
      <c r="N418" s="249"/>
      <c r="O418" s="249"/>
      <c r="P418" s="249"/>
      <c r="Q418" s="249"/>
      <c r="R418" s="249"/>
      <c r="S418" s="249"/>
      <c r="T418" s="25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1" t="s">
        <v>195</v>
      </c>
      <c r="AU418" s="251" t="s">
        <v>81</v>
      </c>
      <c r="AV418" s="14" t="s">
        <v>83</v>
      </c>
      <c r="AW418" s="14" t="s">
        <v>30</v>
      </c>
      <c r="AX418" s="14" t="s">
        <v>73</v>
      </c>
      <c r="AY418" s="251" t="s">
        <v>152</v>
      </c>
    </row>
    <row r="419" s="15" customFormat="1">
      <c r="A419" s="15"/>
      <c r="B419" s="252"/>
      <c r="C419" s="253"/>
      <c r="D419" s="232" t="s">
        <v>195</v>
      </c>
      <c r="E419" s="254" t="s">
        <v>1</v>
      </c>
      <c r="F419" s="255" t="s">
        <v>218</v>
      </c>
      <c r="G419" s="253"/>
      <c r="H419" s="256">
        <v>386.09199999999998</v>
      </c>
      <c r="I419" s="257"/>
      <c r="J419" s="253"/>
      <c r="K419" s="253"/>
      <c r="L419" s="258"/>
      <c r="M419" s="259"/>
      <c r="N419" s="260"/>
      <c r="O419" s="260"/>
      <c r="P419" s="260"/>
      <c r="Q419" s="260"/>
      <c r="R419" s="260"/>
      <c r="S419" s="260"/>
      <c r="T419" s="261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2" t="s">
        <v>195</v>
      </c>
      <c r="AU419" s="262" t="s">
        <v>81</v>
      </c>
      <c r="AV419" s="15" t="s">
        <v>157</v>
      </c>
      <c r="AW419" s="15" t="s">
        <v>30</v>
      </c>
      <c r="AX419" s="15" t="s">
        <v>81</v>
      </c>
      <c r="AY419" s="262" t="s">
        <v>152</v>
      </c>
    </row>
    <row r="420" s="2" customFormat="1" ht="14.4" customHeight="1">
      <c r="A420" s="39"/>
      <c r="B420" s="40"/>
      <c r="C420" s="217" t="s">
        <v>468</v>
      </c>
      <c r="D420" s="217" t="s">
        <v>153</v>
      </c>
      <c r="E420" s="218" t="s">
        <v>505</v>
      </c>
      <c r="F420" s="219" t="s">
        <v>1370</v>
      </c>
      <c r="G420" s="220" t="s">
        <v>175</v>
      </c>
      <c r="H420" s="221">
        <v>1404.444</v>
      </c>
      <c r="I420" s="222"/>
      <c r="J420" s="223">
        <f>ROUND(I420*H420,2)</f>
        <v>0</v>
      </c>
      <c r="K420" s="219" t="s">
        <v>160</v>
      </c>
      <c r="L420" s="45"/>
      <c r="M420" s="224" t="s">
        <v>1</v>
      </c>
      <c r="N420" s="225" t="s">
        <v>38</v>
      </c>
      <c r="O420" s="92"/>
      <c r="P420" s="226">
        <f>O420*H420</f>
        <v>0</v>
      </c>
      <c r="Q420" s="226">
        <v>0</v>
      </c>
      <c r="R420" s="226">
        <f>Q420*H420</f>
        <v>0</v>
      </c>
      <c r="S420" s="226">
        <v>0</v>
      </c>
      <c r="T420" s="227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28" t="s">
        <v>157</v>
      </c>
      <c r="AT420" s="228" t="s">
        <v>153</v>
      </c>
      <c r="AU420" s="228" t="s">
        <v>81</v>
      </c>
      <c r="AY420" s="18" t="s">
        <v>152</v>
      </c>
      <c r="BE420" s="229">
        <f>IF(N420="základní",J420,0)</f>
        <v>0</v>
      </c>
      <c r="BF420" s="229">
        <f>IF(N420="snížená",J420,0)</f>
        <v>0</v>
      </c>
      <c r="BG420" s="229">
        <f>IF(N420="zákl. přenesená",J420,0)</f>
        <v>0</v>
      </c>
      <c r="BH420" s="229">
        <f>IF(N420="sníž. přenesená",J420,0)</f>
        <v>0</v>
      </c>
      <c r="BI420" s="229">
        <f>IF(N420="nulová",J420,0)</f>
        <v>0</v>
      </c>
      <c r="BJ420" s="18" t="s">
        <v>81</v>
      </c>
      <c r="BK420" s="229">
        <f>ROUND(I420*H420,2)</f>
        <v>0</v>
      </c>
      <c r="BL420" s="18" t="s">
        <v>157</v>
      </c>
      <c r="BM420" s="228" t="s">
        <v>597</v>
      </c>
    </row>
    <row r="421" s="13" customFormat="1">
      <c r="A421" s="13"/>
      <c r="B421" s="230"/>
      <c r="C421" s="231"/>
      <c r="D421" s="232" t="s">
        <v>195</v>
      </c>
      <c r="E421" s="233" t="s">
        <v>1</v>
      </c>
      <c r="F421" s="234" t="s">
        <v>2012</v>
      </c>
      <c r="G421" s="231"/>
      <c r="H421" s="233" t="s">
        <v>1</v>
      </c>
      <c r="I421" s="235"/>
      <c r="J421" s="231"/>
      <c r="K421" s="231"/>
      <c r="L421" s="236"/>
      <c r="M421" s="237"/>
      <c r="N421" s="238"/>
      <c r="O421" s="238"/>
      <c r="P421" s="238"/>
      <c r="Q421" s="238"/>
      <c r="R421" s="238"/>
      <c r="S421" s="238"/>
      <c r="T421" s="239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0" t="s">
        <v>195</v>
      </c>
      <c r="AU421" s="240" t="s">
        <v>81</v>
      </c>
      <c r="AV421" s="13" t="s">
        <v>81</v>
      </c>
      <c r="AW421" s="13" t="s">
        <v>30</v>
      </c>
      <c r="AX421" s="13" t="s">
        <v>73</v>
      </c>
      <c r="AY421" s="240" t="s">
        <v>152</v>
      </c>
    </row>
    <row r="422" s="14" customFormat="1">
      <c r="A422" s="14"/>
      <c r="B422" s="241"/>
      <c r="C422" s="242"/>
      <c r="D422" s="232" t="s">
        <v>195</v>
      </c>
      <c r="E422" s="243" t="s">
        <v>1</v>
      </c>
      <c r="F422" s="244" t="s">
        <v>2132</v>
      </c>
      <c r="G422" s="242"/>
      <c r="H422" s="245">
        <v>218.678</v>
      </c>
      <c r="I422" s="246"/>
      <c r="J422" s="242"/>
      <c r="K422" s="242"/>
      <c r="L422" s="247"/>
      <c r="M422" s="248"/>
      <c r="N422" s="249"/>
      <c r="O422" s="249"/>
      <c r="P422" s="249"/>
      <c r="Q422" s="249"/>
      <c r="R422" s="249"/>
      <c r="S422" s="249"/>
      <c r="T422" s="25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1" t="s">
        <v>195</v>
      </c>
      <c r="AU422" s="251" t="s">
        <v>81</v>
      </c>
      <c r="AV422" s="14" t="s">
        <v>83</v>
      </c>
      <c r="AW422" s="14" t="s">
        <v>30</v>
      </c>
      <c r="AX422" s="14" t="s">
        <v>73</v>
      </c>
      <c r="AY422" s="251" t="s">
        <v>152</v>
      </c>
    </row>
    <row r="423" s="14" customFormat="1">
      <c r="A423" s="14"/>
      <c r="B423" s="241"/>
      <c r="C423" s="242"/>
      <c r="D423" s="232" t="s">
        <v>195</v>
      </c>
      <c r="E423" s="243" t="s">
        <v>1</v>
      </c>
      <c r="F423" s="244" t="s">
        <v>2133</v>
      </c>
      <c r="G423" s="242"/>
      <c r="H423" s="245">
        <v>147.56</v>
      </c>
      <c r="I423" s="246"/>
      <c r="J423" s="242"/>
      <c r="K423" s="242"/>
      <c r="L423" s="247"/>
      <c r="M423" s="248"/>
      <c r="N423" s="249"/>
      <c r="O423" s="249"/>
      <c r="P423" s="249"/>
      <c r="Q423" s="249"/>
      <c r="R423" s="249"/>
      <c r="S423" s="249"/>
      <c r="T423" s="25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1" t="s">
        <v>195</v>
      </c>
      <c r="AU423" s="251" t="s">
        <v>81</v>
      </c>
      <c r="AV423" s="14" t="s">
        <v>83</v>
      </c>
      <c r="AW423" s="14" t="s">
        <v>30</v>
      </c>
      <c r="AX423" s="14" t="s">
        <v>73</v>
      </c>
      <c r="AY423" s="251" t="s">
        <v>152</v>
      </c>
    </row>
    <row r="424" s="14" customFormat="1">
      <c r="A424" s="14"/>
      <c r="B424" s="241"/>
      <c r="C424" s="242"/>
      <c r="D424" s="232" t="s">
        <v>195</v>
      </c>
      <c r="E424" s="243" t="s">
        <v>1</v>
      </c>
      <c r="F424" s="244" t="s">
        <v>2134</v>
      </c>
      <c r="G424" s="242"/>
      <c r="H424" s="245">
        <v>71.700000000000003</v>
      </c>
      <c r="I424" s="246"/>
      <c r="J424" s="242"/>
      <c r="K424" s="242"/>
      <c r="L424" s="247"/>
      <c r="M424" s="248"/>
      <c r="N424" s="249"/>
      <c r="O424" s="249"/>
      <c r="P424" s="249"/>
      <c r="Q424" s="249"/>
      <c r="R424" s="249"/>
      <c r="S424" s="249"/>
      <c r="T424" s="25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1" t="s">
        <v>195</v>
      </c>
      <c r="AU424" s="251" t="s">
        <v>81</v>
      </c>
      <c r="AV424" s="14" t="s">
        <v>83</v>
      </c>
      <c r="AW424" s="14" t="s">
        <v>30</v>
      </c>
      <c r="AX424" s="14" t="s">
        <v>73</v>
      </c>
      <c r="AY424" s="251" t="s">
        <v>152</v>
      </c>
    </row>
    <row r="425" s="14" customFormat="1">
      <c r="A425" s="14"/>
      <c r="B425" s="241"/>
      <c r="C425" s="242"/>
      <c r="D425" s="232" t="s">
        <v>195</v>
      </c>
      <c r="E425" s="243" t="s">
        <v>1</v>
      </c>
      <c r="F425" s="244" t="s">
        <v>2135</v>
      </c>
      <c r="G425" s="242"/>
      <c r="H425" s="245">
        <v>30.210000000000001</v>
      </c>
      <c r="I425" s="246"/>
      <c r="J425" s="242"/>
      <c r="K425" s="242"/>
      <c r="L425" s="247"/>
      <c r="M425" s="248"/>
      <c r="N425" s="249"/>
      <c r="O425" s="249"/>
      <c r="P425" s="249"/>
      <c r="Q425" s="249"/>
      <c r="R425" s="249"/>
      <c r="S425" s="249"/>
      <c r="T425" s="250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1" t="s">
        <v>195</v>
      </c>
      <c r="AU425" s="251" t="s">
        <v>81</v>
      </c>
      <c r="AV425" s="14" t="s">
        <v>83</v>
      </c>
      <c r="AW425" s="14" t="s">
        <v>30</v>
      </c>
      <c r="AX425" s="14" t="s">
        <v>73</v>
      </c>
      <c r="AY425" s="251" t="s">
        <v>152</v>
      </c>
    </row>
    <row r="426" s="16" customFormat="1">
      <c r="A426" s="16"/>
      <c r="B426" s="271"/>
      <c r="C426" s="272"/>
      <c r="D426" s="232" t="s">
        <v>195</v>
      </c>
      <c r="E426" s="273" t="s">
        <v>1</v>
      </c>
      <c r="F426" s="274" t="s">
        <v>1063</v>
      </c>
      <c r="G426" s="272"/>
      <c r="H426" s="275">
        <v>468.14800000000002</v>
      </c>
      <c r="I426" s="276"/>
      <c r="J426" s="272"/>
      <c r="K426" s="272"/>
      <c r="L426" s="277"/>
      <c r="M426" s="278"/>
      <c r="N426" s="279"/>
      <c r="O426" s="279"/>
      <c r="P426" s="279"/>
      <c r="Q426" s="279"/>
      <c r="R426" s="279"/>
      <c r="S426" s="279"/>
      <c r="T426" s="280"/>
      <c r="U426" s="16"/>
      <c r="V426" s="16"/>
      <c r="W426" s="16"/>
      <c r="X426" s="16"/>
      <c r="Y426" s="16"/>
      <c r="Z426" s="16"/>
      <c r="AA426" s="16"/>
      <c r="AB426" s="16"/>
      <c r="AC426" s="16"/>
      <c r="AD426" s="16"/>
      <c r="AE426" s="16"/>
      <c r="AT426" s="281" t="s">
        <v>195</v>
      </c>
      <c r="AU426" s="281" t="s">
        <v>81</v>
      </c>
      <c r="AV426" s="16" t="s">
        <v>161</v>
      </c>
      <c r="AW426" s="16" t="s">
        <v>30</v>
      </c>
      <c r="AX426" s="16" t="s">
        <v>73</v>
      </c>
      <c r="AY426" s="281" t="s">
        <v>152</v>
      </c>
    </row>
    <row r="427" s="14" customFormat="1">
      <c r="A427" s="14"/>
      <c r="B427" s="241"/>
      <c r="C427" s="242"/>
      <c r="D427" s="232" t="s">
        <v>195</v>
      </c>
      <c r="E427" s="243" t="s">
        <v>1</v>
      </c>
      <c r="F427" s="244" t="s">
        <v>2136</v>
      </c>
      <c r="G427" s="242"/>
      <c r="H427" s="245">
        <v>1404.444</v>
      </c>
      <c r="I427" s="246"/>
      <c r="J427" s="242"/>
      <c r="K427" s="242"/>
      <c r="L427" s="247"/>
      <c r="M427" s="248"/>
      <c r="N427" s="249"/>
      <c r="O427" s="249"/>
      <c r="P427" s="249"/>
      <c r="Q427" s="249"/>
      <c r="R427" s="249"/>
      <c r="S427" s="249"/>
      <c r="T427" s="25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1" t="s">
        <v>195</v>
      </c>
      <c r="AU427" s="251" t="s">
        <v>81</v>
      </c>
      <c r="AV427" s="14" t="s">
        <v>83</v>
      </c>
      <c r="AW427" s="14" t="s">
        <v>30</v>
      </c>
      <c r="AX427" s="14" t="s">
        <v>81</v>
      </c>
      <c r="AY427" s="251" t="s">
        <v>152</v>
      </c>
    </row>
    <row r="428" s="2" customFormat="1" ht="37.8" customHeight="1">
      <c r="A428" s="39"/>
      <c r="B428" s="40"/>
      <c r="C428" s="217" t="s">
        <v>472</v>
      </c>
      <c r="D428" s="217" t="s">
        <v>153</v>
      </c>
      <c r="E428" s="218" t="s">
        <v>519</v>
      </c>
      <c r="F428" s="219" t="s">
        <v>1373</v>
      </c>
      <c r="G428" s="220" t="s">
        <v>193</v>
      </c>
      <c r="H428" s="221">
        <v>468.14800000000002</v>
      </c>
      <c r="I428" s="222"/>
      <c r="J428" s="223">
        <f>ROUND(I428*H428,2)</f>
        <v>0</v>
      </c>
      <c r="K428" s="219" t="s">
        <v>1</v>
      </c>
      <c r="L428" s="45"/>
      <c r="M428" s="224" t="s">
        <v>1</v>
      </c>
      <c r="N428" s="225" t="s">
        <v>38</v>
      </c>
      <c r="O428" s="92"/>
      <c r="P428" s="226">
        <f>O428*H428</f>
        <v>0</v>
      </c>
      <c r="Q428" s="226">
        <v>0</v>
      </c>
      <c r="R428" s="226">
        <f>Q428*H428</f>
        <v>0</v>
      </c>
      <c r="S428" s="226">
        <v>0</v>
      </c>
      <c r="T428" s="227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8" t="s">
        <v>157</v>
      </c>
      <c r="AT428" s="228" t="s">
        <v>153</v>
      </c>
      <c r="AU428" s="228" t="s">
        <v>81</v>
      </c>
      <c r="AY428" s="18" t="s">
        <v>152</v>
      </c>
      <c r="BE428" s="229">
        <f>IF(N428="základní",J428,0)</f>
        <v>0</v>
      </c>
      <c r="BF428" s="229">
        <f>IF(N428="snížená",J428,0)</f>
        <v>0</v>
      </c>
      <c r="BG428" s="229">
        <f>IF(N428="zákl. přenesená",J428,0)</f>
        <v>0</v>
      </c>
      <c r="BH428" s="229">
        <f>IF(N428="sníž. přenesená",J428,0)</f>
        <v>0</v>
      </c>
      <c r="BI428" s="229">
        <f>IF(N428="nulová",J428,0)</f>
        <v>0</v>
      </c>
      <c r="BJ428" s="18" t="s">
        <v>81</v>
      </c>
      <c r="BK428" s="229">
        <f>ROUND(I428*H428,2)</f>
        <v>0</v>
      </c>
      <c r="BL428" s="18" t="s">
        <v>157</v>
      </c>
      <c r="BM428" s="228" t="s">
        <v>613</v>
      </c>
    </row>
    <row r="429" s="13" customFormat="1">
      <c r="A429" s="13"/>
      <c r="B429" s="230"/>
      <c r="C429" s="231"/>
      <c r="D429" s="232" t="s">
        <v>195</v>
      </c>
      <c r="E429" s="233" t="s">
        <v>1</v>
      </c>
      <c r="F429" s="234" t="s">
        <v>2012</v>
      </c>
      <c r="G429" s="231"/>
      <c r="H429" s="233" t="s">
        <v>1</v>
      </c>
      <c r="I429" s="235"/>
      <c r="J429" s="231"/>
      <c r="K429" s="231"/>
      <c r="L429" s="236"/>
      <c r="M429" s="237"/>
      <c r="N429" s="238"/>
      <c r="O429" s="238"/>
      <c r="P429" s="238"/>
      <c r="Q429" s="238"/>
      <c r="R429" s="238"/>
      <c r="S429" s="238"/>
      <c r="T429" s="239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0" t="s">
        <v>195</v>
      </c>
      <c r="AU429" s="240" t="s">
        <v>81</v>
      </c>
      <c r="AV429" s="13" t="s">
        <v>81</v>
      </c>
      <c r="AW429" s="13" t="s">
        <v>30</v>
      </c>
      <c r="AX429" s="13" t="s">
        <v>73</v>
      </c>
      <c r="AY429" s="240" t="s">
        <v>152</v>
      </c>
    </row>
    <row r="430" s="14" customFormat="1">
      <c r="A430" s="14"/>
      <c r="B430" s="241"/>
      <c r="C430" s="242"/>
      <c r="D430" s="232" t="s">
        <v>195</v>
      </c>
      <c r="E430" s="243" t="s">
        <v>1</v>
      </c>
      <c r="F430" s="244" t="s">
        <v>2132</v>
      </c>
      <c r="G430" s="242"/>
      <c r="H430" s="245">
        <v>218.678</v>
      </c>
      <c r="I430" s="246"/>
      <c r="J430" s="242"/>
      <c r="K430" s="242"/>
      <c r="L430" s="247"/>
      <c r="M430" s="248"/>
      <c r="N430" s="249"/>
      <c r="O430" s="249"/>
      <c r="P430" s="249"/>
      <c r="Q430" s="249"/>
      <c r="R430" s="249"/>
      <c r="S430" s="249"/>
      <c r="T430" s="25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1" t="s">
        <v>195</v>
      </c>
      <c r="AU430" s="251" t="s">
        <v>81</v>
      </c>
      <c r="AV430" s="14" t="s">
        <v>83</v>
      </c>
      <c r="AW430" s="14" t="s">
        <v>30</v>
      </c>
      <c r="AX430" s="14" t="s">
        <v>73</v>
      </c>
      <c r="AY430" s="251" t="s">
        <v>152</v>
      </c>
    </row>
    <row r="431" s="14" customFormat="1">
      <c r="A431" s="14"/>
      <c r="B431" s="241"/>
      <c r="C431" s="242"/>
      <c r="D431" s="232" t="s">
        <v>195</v>
      </c>
      <c r="E431" s="243" t="s">
        <v>1</v>
      </c>
      <c r="F431" s="244" t="s">
        <v>2137</v>
      </c>
      <c r="G431" s="242"/>
      <c r="H431" s="245">
        <v>147.56</v>
      </c>
      <c r="I431" s="246"/>
      <c r="J431" s="242"/>
      <c r="K431" s="242"/>
      <c r="L431" s="247"/>
      <c r="M431" s="248"/>
      <c r="N431" s="249"/>
      <c r="O431" s="249"/>
      <c r="P431" s="249"/>
      <c r="Q431" s="249"/>
      <c r="R431" s="249"/>
      <c r="S431" s="249"/>
      <c r="T431" s="250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1" t="s">
        <v>195</v>
      </c>
      <c r="AU431" s="251" t="s">
        <v>81</v>
      </c>
      <c r="AV431" s="14" t="s">
        <v>83</v>
      </c>
      <c r="AW431" s="14" t="s">
        <v>30</v>
      </c>
      <c r="AX431" s="14" t="s">
        <v>73</v>
      </c>
      <c r="AY431" s="251" t="s">
        <v>152</v>
      </c>
    </row>
    <row r="432" s="14" customFormat="1">
      <c r="A432" s="14"/>
      <c r="B432" s="241"/>
      <c r="C432" s="242"/>
      <c r="D432" s="232" t="s">
        <v>195</v>
      </c>
      <c r="E432" s="243" t="s">
        <v>1</v>
      </c>
      <c r="F432" s="244" t="s">
        <v>2138</v>
      </c>
      <c r="G432" s="242"/>
      <c r="H432" s="245">
        <v>71.700000000000003</v>
      </c>
      <c r="I432" s="246"/>
      <c r="J432" s="242"/>
      <c r="K432" s="242"/>
      <c r="L432" s="247"/>
      <c r="M432" s="248"/>
      <c r="N432" s="249"/>
      <c r="O432" s="249"/>
      <c r="P432" s="249"/>
      <c r="Q432" s="249"/>
      <c r="R432" s="249"/>
      <c r="S432" s="249"/>
      <c r="T432" s="25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1" t="s">
        <v>195</v>
      </c>
      <c r="AU432" s="251" t="s">
        <v>81</v>
      </c>
      <c r="AV432" s="14" t="s">
        <v>83</v>
      </c>
      <c r="AW432" s="14" t="s">
        <v>30</v>
      </c>
      <c r="AX432" s="14" t="s">
        <v>73</v>
      </c>
      <c r="AY432" s="251" t="s">
        <v>152</v>
      </c>
    </row>
    <row r="433" s="14" customFormat="1">
      <c r="A433" s="14"/>
      <c r="B433" s="241"/>
      <c r="C433" s="242"/>
      <c r="D433" s="232" t="s">
        <v>195</v>
      </c>
      <c r="E433" s="243" t="s">
        <v>1</v>
      </c>
      <c r="F433" s="244" t="s">
        <v>2139</v>
      </c>
      <c r="G433" s="242"/>
      <c r="H433" s="245">
        <v>30.210000000000001</v>
      </c>
      <c r="I433" s="246"/>
      <c r="J433" s="242"/>
      <c r="K433" s="242"/>
      <c r="L433" s="247"/>
      <c r="M433" s="248"/>
      <c r="N433" s="249"/>
      <c r="O433" s="249"/>
      <c r="P433" s="249"/>
      <c r="Q433" s="249"/>
      <c r="R433" s="249"/>
      <c r="S433" s="249"/>
      <c r="T433" s="25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1" t="s">
        <v>195</v>
      </c>
      <c r="AU433" s="251" t="s">
        <v>81</v>
      </c>
      <c r="AV433" s="14" t="s">
        <v>83</v>
      </c>
      <c r="AW433" s="14" t="s">
        <v>30</v>
      </c>
      <c r="AX433" s="14" t="s">
        <v>73</v>
      </c>
      <c r="AY433" s="251" t="s">
        <v>152</v>
      </c>
    </row>
    <row r="434" s="15" customFormat="1">
      <c r="A434" s="15"/>
      <c r="B434" s="252"/>
      <c r="C434" s="253"/>
      <c r="D434" s="232" t="s">
        <v>195</v>
      </c>
      <c r="E434" s="254" t="s">
        <v>1</v>
      </c>
      <c r="F434" s="255" t="s">
        <v>218</v>
      </c>
      <c r="G434" s="253"/>
      <c r="H434" s="256">
        <v>468.14800000000002</v>
      </c>
      <c r="I434" s="257"/>
      <c r="J434" s="253"/>
      <c r="K434" s="253"/>
      <c r="L434" s="258"/>
      <c r="M434" s="259"/>
      <c r="N434" s="260"/>
      <c r="O434" s="260"/>
      <c r="P434" s="260"/>
      <c r="Q434" s="260"/>
      <c r="R434" s="260"/>
      <c r="S434" s="260"/>
      <c r="T434" s="261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2" t="s">
        <v>195</v>
      </c>
      <c r="AU434" s="262" t="s">
        <v>81</v>
      </c>
      <c r="AV434" s="15" t="s">
        <v>157</v>
      </c>
      <c r="AW434" s="15" t="s">
        <v>30</v>
      </c>
      <c r="AX434" s="15" t="s">
        <v>81</v>
      </c>
      <c r="AY434" s="262" t="s">
        <v>152</v>
      </c>
    </row>
    <row r="435" s="2" customFormat="1" ht="14.4" customHeight="1">
      <c r="A435" s="39"/>
      <c r="B435" s="40"/>
      <c r="C435" s="217" t="s">
        <v>476</v>
      </c>
      <c r="D435" s="217" t="s">
        <v>153</v>
      </c>
      <c r="E435" s="218" t="s">
        <v>515</v>
      </c>
      <c r="F435" s="219" t="s">
        <v>516</v>
      </c>
      <c r="G435" s="220" t="s">
        <v>175</v>
      </c>
      <c r="H435" s="221">
        <v>468.14800000000002</v>
      </c>
      <c r="I435" s="222"/>
      <c r="J435" s="223">
        <f>ROUND(I435*H435,2)</f>
        <v>0</v>
      </c>
      <c r="K435" s="219" t="s">
        <v>160</v>
      </c>
      <c r="L435" s="45"/>
      <c r="M435" s="224" t="s">
        <v>1</v>
      </c>
      <c r="N435" s="225" t="s">
        <v>38</v>
      </c>
      <c r="O435" s="92"/>
      <c r="P435" s="226">
        <f>O435*H435</f>
        <v>0</v>
      </c>
      <c r="Q435" s="226">
        <v>0</v>
      </c>
      <c r="R435" s="226">
        <f>Q435*H435</f>
        <v>0</v>
      </c>
      <c r="S435" s="226">
        <v>0</v>
      </c>
      <c r="T435" s="227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28" t="s">
        <v>157</v>
      </c>
      <c r="AT435" s="228" t="s">
        <v>153</v>
      </c>
      <c r="AU435" s="228" t="s">
        <v>81</v>
      </c>
      <c r="AY435" s="18" t="s">
        <v>152</v>
      </c>
      <c r="BE435" s="229">
        <f>IF(N435="základní",J435,0)</f>
        <v>0</v>
      </c>
      <c r="BF435" s="229">
        <f>IF(N435="snížená",J435,0)</f>
        <v>0</v>
      </c>
      <c r="BG435" s="229">
        <f>IF(N435="zákl. přenesená",J435,0)</f>
        <v>0</v>
      </c>
      <c r="BH435" s="229">
        <f>IF(N435="sníž. přenesená",J435,0)</f>
        <v>0</v>
      </c>
      <c r="BI435" s="229">
        <f>IF(N435="nulová",J435,0)</f>
        <v>0</v>
      </c>
      <c r="BJ435" s="18" t="s">
        <v>81</v>
      </c>
      <c r="BK435" s="229">
        <f>ROUND(I435*H435,2)</f>
        <v>0</v>
      </c>
      <c r="BL435" s="18" t="s">
        <v>157</v>
      </c>
      <c r="BM435" s="228" t="s">
        <v>628</v>
      </c>
    </row>
    <row r="436" s="13" customFormat="1">
      <c r="A436" s="13"/>
      <c r="B436" s="230"/>
      <c r="C436" s="231"/>
      <c r="D436" s="232" t="s">
        <v>195</v>
      </c>
      <c r="E436" s="233" t="s">
        <v>1</v>
      </c>
      <c r="F436" s="234" t="s">
        <v>2012</v>
      </c>
      <c r="G436" s="231"/>
      <c r="H436" s="233" t="s">
        <v>1</v>
      </c>
      <c r="I436" s="235"/>
      <c r="J436" s="231"/>
      <c r="K436" s="231"/>
      <c r="L436" s="236"/>
      <c r="M436" s="237"/>
      <c r="N436" s="238"/>
      <c r="O436" s="238"/>
      <c r="P436" s="238"/>
      <c r="Q436" s="238"/>
      <c r="R436" s="238"/>
      <c r="S436" s="238"/>
      <c r="T436" s="23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0" t="s">
        <v>195</v>
      </c>
      <c r="AU436" s="240" t="s">
        <v>81</v>
      </c>
      <c r="AV436" s="13" t="s">
        <v>81</v>
      </c>
      <c r="AW436" s="13" t="s">
        <v>30</v>
      </c>
      <c r="AX436" s="13" t="s">
        <v>73</v>
      </c>
      <c r="AY436" s="240" t="s">
        <v>152</v>
      </c>
    </row>
    <row r="437" s="14" customFormat="1">
      <c r="A437" s="14"/>
      <c r="B437" s="241"/>
      <c r="C437" s="242"/>
      <c r="D437" s="232" t="s">
        <v>195</v>
      </c>
      <c r="E437" s="243" t="s">
        <v>1</v>
      </c>
      <c r="F437" s="244" t="s">
        <v>2132</v>
      </c>
      <c r="G437" s="242"/>
      <c r="H437" s="245">
        <v>218.678</v>
      </c>
      <c r="I437" s="246"/>
      <c r="J437" s="242"/>
      <c r="K437" s="242"/>
      <c r="L437" s="247"/>
      <c r="M437" s="248"/>
      <c r="N437" s="249"/>
      <c r="O437" s="249"/>
      <c r="P437" s="249"/>
      <c r="Q437" s="249"/>
      <c r="R437" s="249"/>
      <c r="S437" s="249"/>
      <c r="T437" s="25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1" t="s">
        <v>195</v>
      </c>
      <c r="AU437" s="251" t="s">
        <v>81</v>
      </c>
      <c r="AV437" s="14" t="s">
        <v>83</v>
      </c>
      <c r="AW437" s="14" t="s">
        <v>30</v>
      </c>
      <c r="AX437" s="14" t="s">
        <v>73</v>
      </c>
      <c r="AY437" s="251" t="s">
        <v>152</v>
      </c>
    </row>
    <row r="438" s="14" customFormat="1">
      <c r="A438" s="14"/>
      <c r="B438" s="241"/>
      <c r="C438" s="242"/>
      <c r="D438" s="232" t="s">
        <v>195</v>
      </c>
      <c r="E438" s="243" t="s">
        <v>1</v>
      </c>
      <c r="F438" s="244" t="s">
        <v>2137</v>
      </c>
      <c r="G438" s="242"/>
      <c r="H438" s="245">
        <v>147.56</v>
      </c>
      <c r="I438" s="246"/>
      <c r="J438" s="242"/>
      <c r="K438" s="242"/>
      <c r="L438" s="247"/>
      <c r="M438" s="248"/>
      <c r="N438" s="249"/>
      <c r="O438" s="249"/>
      <c r="P438" s="249"/>
      <c r="Q438" s="249"/>
      <c r="R438" s="249"/>
      <c r="S438" s="249"/>
      <c r="T438" s="25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1" t="s">
        <v>195</v>
      </c>
      <c r="AU438" s="251" t="s">
        <v>81</v>
      </c>
      <c r="AV438" s="14" t="s">
        <v>83</v>
      </c>
      <c r="AW438" s="14" t="s">
        <v>30</v>
      </c>
      <c r="AX438" s="14" t="s">
        <v>73</v>
      </c>
      <c r="AY438" s="251" t="s">
        <v>152</v>
      </c>
    </row>
    <row r="439" s="14" customFormat="1">
      <c r="A439" s="14"/>
      <c r="B439" s="241"/>
      <c r="C439" s="242"/>
      <c r="D439" s="232" t="s">
        <v>195</v>
      </c>
      <c r="E439" s="243" t="s">
        <v>1</v>
      </c>
      <c r="F439" s="244" t="s">
        <v>2140</v>
      </c>
      <c r="G439" s="242"/>
      <c r="H439" s="245">
        <v>71.700000000000003</v>
      </c>
      <c r="I439" s="246"/>
      <c r="J439" s="242"/>
      <c r="K439" s="242"/>
      <c r="L439" s="247"/>
      <c r="M439" s="248"/>
      <c r="N439" s="249"/>
      <c r="O439" s="249"/>
      <c r="P439" s="249"/>
      <c r="Q439" s="249"/>
      <c r="R439" s="249"/>
      <c r="S439" s="249"/>
      <c r="T439" s="25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1" t="s">
        <v>195</v>
      </c>
      <c r="AU439" s="251" t="s">
        <v>81</v>
      </c>
      <c r="AV439" s="14" t="s">
        <v>83</v>
      </c>
      <c r="AW439" s="14" t="s">
        <v>30</v>
      </c>
      <c r="AX439" s="14" t="s">
        <v>73</v>
      </c>
      <c r="AY439" s="251" t="s">
        <v>152</v>
      </c>
    </row>
    <row r="440" s="14" customFormat="1">
      <c r="A440" s="14"/>
      <c r="B440" s="241"/>
      <c r="C440" s="242"/>
      <c r="D440" s="232" t="s">
        <v>195</v>
      </c>
      <c r="E440" s="243" t="s">
        <v>1</v>
      </c>
      <c r="F440" s="244" t="s">
        <v>2141</v>
      </c>
      <c r="G440" s="242"/>
      <c r="H440" s="245">
        <v>30.210000000000001</v>
      </c>
      <c r="I440" s="246"/>
      <c r="J440" s="242"/>
      <c r="K440" s="242"/>
      <c r="L440" s="247"/>
      <c r="M440" s="248"/>
      <c r="N440" s="249"/>
      <c r="O440" s="249"/>
      <c r="P440" s="249"/>
      <c r="Q440" s="249"/>
      <c r="R440" s="249"/>
      <c r="S440" s="249"/>
      <c r="T440" s="25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1" t="s">
        <v>195</v>
      </c>
      <c r="AU440" s="251" t="s">
        <v>81</v>
      </c>
      <c r="AV440" s="14" t="s">
        <v>83</v>
      </c>
      <c r="AW440" s="14" t="s">
        <v>30</v>
      </c>
      <c r="AX440" s="14" t="s">
        <v>73</v>
      </c>
      <c r="AY440" s="251" t="s">
        <v>152</v>
      </c>
    </row>
    <row r="441" s="15" customFormat="1">
      <c r="A441" s="15"/>
      <c r="B441" s="252"/>
      <c r="C441" s="253"/>
      <c r="D441" s="232" t="s">
        <v>195</v>
      </c>
      <c r="E441" s="254" t="s">
        <v>1</v>
      </c>
      <c r="F441" s="255" t="s">
        <v>218</v>
      </c>
      <c r="G441" s="253"/>
      <c r="H441" s="256">
        <v>468.14800000000002</v>
      </c>
      <c r="I441" s="257"/>
      <c r="J441" s="253"/>
      <c r="K441" s="253"/>
      <c r="L441" s="258"/>
      <c r="M441" s="259"/>
      <c r="N441" s="260"/>
      <c r="O441" s="260"/>
      <c r="P441" s="260"/>
      <c r="Q441" s="260"/>
      <c r="R441" s="260"/>
      <c r="S441" s="260"/>
      <c r="T441" s="261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62" t="s">
        <v>195</v>
      </c>
      <c r="AU441" s="262" t="s">
        <v>81</v>
      </c>
      <c r="AV441" s="15" t="s">
        <v>157</v>
      </c>
      <c r="AW441" s="15" t="s">
        <v>30</v>
      </c>
      <c r="AX441" s="15" t="s">
        <v>81</v>
      </c>
      <c r="AY441" s="262" t="s">
        <v>152</v>
      </c>
    </row>
    <row r="442" s="2" customFormat="1" ht="37.8" customHeight="1">
      <c r="A442" s="39"/>
      <c r="B442" s="40"/>
      <c r="C442" s="217" t="s">
        <v>480</v>
      </c>
      <c r="D442" s="217" t="s">
        <v>153</v>
      </c>
      <c r="E442" s="218" t="s">
        <v>499</v>
      </c>
      <c r="F442" s="219" t="s">
        <v>1377</v>
      </c>
      <c r="G442" s="220" t="s">
        <v>193</v>
      </c>
      <c r="H442" s="221">
        <v>468.14800000000002</v>
      </c>
      <c r="I442" s="222"/>
      <c r="J442" s="223">
        <f>ROUND(I442*H442,2)</f>
        <v>0</v>
      </c>
      <c r="K442" s="219" t="s">
        <v>1</v>
      </c>
      <c r="L442" s="45"/>
      <c r="M442" s="224" t="s">
        <v>1</v>
      </c>
      <c r="N442" s="225" t="s">
        <v>38</v>
      </c>
      <c r="O442" s="92"/>
      <c r="P442" s="226">
        <f>O442*H442</f>
        <v>0</v>
      </c>
      <c r="Q442" s="226">
        <v>0</v>
      </c>
      <c r="R442" s="226">
        <f>Q442*H442</f>
        <v>0</v>
      </c>
      <c r="S442" s="226">
        <v>0</v>
      </c>
      <c r="T442" s="227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8" t="s">
        <v>157</v>
      </c>
      <c r="AT442" s="228" t="s">
        <v>153</v>
      </c>
      <c r="AU442" s="228" t="s">
        <v>81</v>
      </c>
      <c r="AY442" s="18" t="s">
        <v>152</v>
      </c>
      <c r="BE442" s="229">
        <f>IF(N442="základní",J442,0)</f>
        <v>0</v>
      </c>
      <c r="BF442" s="229">
        <f>IF(N442="snížená",J442,0)</f>
        <v>0</v>
      </c>
      <c r="BG442" s="229">
        <f>IF(N442="zákl. přenesená",J442,0)</f>
        <v>0</v>
      </c>
      <c r="BH442" s="229">
        <f>IF(N442="sníž. přenesená",J442,0)</f>
        <v>0</v>
      </c>
      <c r="BI442" s="229">
        <f>IF(N442="nulová",J442,0)</f>
        <v>0</v>
      </c>
      <c r="BJ442" s="18" t="s">
        <v>81</v>
      </c>
      <c r="BK442" s="229">
        <f>ROUND(I442*H442,2)</f>
        <v>0</v>
      </c>
      <c r="BL442" s="18" t="s">
        <v>157</v>
      </c>
      <c r="BM442" s="228" t="s">
        <v>2142</v>
      </c>
    </row>
    <row r="443" s="13" customFormat="1">
      <c r="A443" s="13"/>
      <c r="B443" s="230"/>
      <c r="C443" s="231"/>
      <c r="D443" s="232" t="s">
        <v>195</v>
      </c>
      <c r="E443" s="233" t="s">
        <v>1</v>
      </c>
      <c r="F443" s="234" t="s">
        <v>2012</v>
      </c>
      <c r="G443" s="231"/>
      <c r="H443" s="233" t="s">
        <v>1</v>
      </c>
      <c r="I443" s="235"/>
      <c r="J443" s="231"/>
      <c r="K443" s="231"/>
      <c r="L443" s="236"/>
      <c r="M443" s="237"/>
      <c r="N443" s="238"/>
      <c r="O443" s="238"/>
      <c r="P443" s="238"/>
      <c r="Q443" s="238"/>
      <c r="R443" s="238"/>
      <c r="S443" s="238"/>
      <c r="T443" s="23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0" t="s">
        <v>195</v>
      </c>
      <c r="AU443" s="240" t="s">
        <v>81</v>
      </c>
      <c r="AV443" s="13" t="s">
        <v>81</v>
      </c>
      <c r="AW443" s="13" t="s">
        <v>30</v>
      </c>
      <c r="AX443" s="13" t="s">
        <v>73</v>
      </c>
      <c r="AY443" s="240" t="s">
        <v>152</v>
      </c>
    </row>
    <row r="444" s="14" customFormat="1">
      <c r="A444" s="14"/>
      <c r="B444" s="241"/>
      <c r="C444" s="242"/>
      <c r="D444" s="232" t="s">
        <v>195</v>
      </c>
      <c r="E444" s="243" t="s">
        <v>1</v>
      </c>
      <c r="F444" s="244" t="s">
        <v>2132</v>
      </c>
      <c r="G444" s="242"/>
      <c r="H444" s="245">
        <v>218.678</v>
      </c>
      <c r="I444" s="246"/>
      <c r="J444" s="242"/>
      <c r="K444" s="242"/>
      <c r="L444" s="247"/>
      <c r="M444" s="248"/>
      <c r="N444" s="249"/>
      <c r="O444" s="249"/>
      <c r="P444" s="249"/>
      <c r="Q444" s="249"/>
      <c r="R444" s="249"/>
      <c r="S444" s="249"/>
      <c r="T444" s="25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1" t="s">
        <v>195</v>
      </c>
      <c r="AU444" s="251" t="s">
        <v>81</v>
      </c>
      <c r="AV444" s="14" t="s">
        <v>83</v>
      </c>
      <c r="AW444" s="14" t="s">
        <v>30</v>
      </c>
      <c r="AX444" s="14" t="s">
        <v>73</v>
      </c>
      <c r="AY444" s="251" t="s">
        <v>152</v>
      </c>
    </row>
    <row r="445" s="14" customFormat="1">
      <c r="A445" s="14"/>
      <c r="B445" s="241"/>
      <c r="C445" s="242"/>
      <c r="D445" s="232" t="s">
        <v>195</v>
      </c>
      <c r="E445" s="243" t="s">
        <v>1</v>
      </c>
      <c r="F445" s="244" t="s">
        <v>2137</v>
      </c>
      <c r="G445" s="242"/>
      <c r="H445" s="245">
        <v>147.56</v>
      </c>
      <c r="I445" s="246"/>
      <c r="J445" s="242"/>
      <c r="K445" s="242"/>
      <c r="L445" s="247"/>
      <c r="M445" s="248"/>
      <c r="N445" s="249"/>
      <c r="O445" s="249"/>
      <c r="P445" s="249"/>
      <c r="Q445" s="249"/>
      <c r="R445" s="249"/>
      <c r="S445" s="249"/>
      <c r="T445" s="250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1" t="s">
        <v>195</v>
      </c>
      <c r="AU445" s="251" t="s">
        <v>81</v>
      </c>
      <c r="AV445" s="14" t="s">
        <v>83</v>
      </c>
      <c r="AW445" s="14" t="s">
        <v>30</v>
      </c>
      <c r="AX445" s="14" t="s">
        <v>73</v>
      </c>
      <c r="AY445" s="251" t="s">
        <v>152</v>
      </c>
    </row>
    <row r="446" s="14" customFormat="1">
      <c r="A446" s="14"/>
      <c r="B446" s="241"/>
      <c r="C446" s="242"/>
      <c r="D446" s="232" t="s">
        <v>195</v>
      </c>
      <c r="E446" s="243" t="s">
        <v>1</v>
      </c>
      <c r="F446" s="244" t="s">
        <v>2138</v>
      </c>
      <c r="G446" s="242"/>
      <c r="H446" s="245">
        <v>71.700000000000003</v>
      </c>
      <c r="I446" s="246"/>
      <c r="J446" s="242"/>
      <c r="K446" s="242"/>
      <c r="L446" s="247"/>
      <c r="M446" s="248"/>
      <c r="N446" s="249"/>
      <c r="O446" s="249"/>
      <c r="P446" s="249"/>
      <c r="Q446" s="249"/>
      <c r="R446" s="249"/>
      <c r="S446" s="249"/>
      <c r="T446" s="250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1" t="s">
        <v>195</v>
      </c>
      <c r="AU446" s="251" t="s">
        <v>81</v>
      </c>
      <c r="AV446" s="14" t="s">
        <v>83</v>
      </c>
      <c r="AW446" s="14" t="s">
        <v>30</v>
      </c>
      <c r="AX446" s="14" t="s">
        <v>73</v>
      </c>
      <c r="AY446" s="251" t="s">
        <v>152</v>
      </c>
    </row>
    <row r="447" s="14" customFormat="1">
      <c r="A447" s="14"/>
      <c r="B447" s="241"/>
      <c r="C447" s="242"/>
      <c r="D447" s="232" t="s">
        <v>195</v>
      </c>
      <c r="E447" s="243" t="s">
        <v>1</v>
      </c>
      <c r="F447" s="244" t="s">
        <v>2139</v>
      </c>
      <c r="G447" s="242"/>
      <c r="H447" s="245">
        <v>30.210000000000001</v>
      </c>
      <c r="I447" s="246"/>
      <c r="J447" s="242"/>
      <c r="K447" s="242"/>
      <c r="L447" s="247"/>
      <c r="M447" s="248"/>
      <c r="N447" s="249"/>
      <c r="O447" s="249"/>
      <c r="P447" s="249"/>
      <c r="Q447" s="249"/>
      <c r="R447" s="249"/>
      <c r="S447" s="249"/>
      <c r="T447" s="25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1" t="s">
        <v>195</v>
      </c>
      <c r="AU447" s="251" t="s">
        <v>81</v>
      </c>
      <c r="AV447" s="14" t="s">
        <v>83</v>
      </c>
      <c r="AW447" s="14" t="s">
        <v>30</v>
      </c>
      <c r="AX447" s="14" t="s">
        <v>73</v>
      </c>
      <c r="AY447" s="251" t="s">
        <v>152</v>
      </c>
    </row>
    <row r="448" s="15" customFormat="1">
      <c r="A448" s="15"/>
      <c r="B448" s="252"/>
      <c r="C448" s="253"/>
      <c r="D448" s="232" t="s">
        <v>195</v>
      </c>
      <c r="E448" s="254" t="s">
        <v>1</v>
      </c>
      <c r="F448" s="255" t="s">
        <v>218</v>
      </c>
      <c r="G448" s="253"/>
      <c r="H448" s="256">
        <v>468.14800000000002</v>
      </c>
      <c r="I448" s="257"/>
      <c r="J448" s="253"/>
      <c r="K448" s="253"/>
      <c r="L448" s="258"/>
      <c r="M448" s="259"/>
      <c r="N448" s="260"/>
      <c r="O448" s="260"/>
      <c r="P448" s="260"/>
      <c r="Q448" s="260"/>
      <c r="R448" s="260"/>
      <c r="S448" s="260"/>
      <c r="T448" s="261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2" t="s">
        <v>195</v>
      </c>
      <c r="AU448" s="262" t="s">
        <v>81</v>
      </c>
      <c r="AV448" s="15" t="s">
        <v>157</v>
      </c>
      <c r="AW448" s="15" t="s">
        <v>30</v>
      </c>
      <c r="AX448" s="15" t="s">
        <v>81</v>
      </c>
      <c r="AY448" s="262" t="s">
        <v>152</v>
      </c>
    </row>
    <row r="449" s="2" customFormat="1" ht="14.4" customHeight="1">
      <c r="A449" s="39"/>
      <c r="B449" s="40"/>
      <c r="C449" s="217" t="s">
        <v>487</v>
      </c>
      <c r="D449" s="217" t="s">
        <v>153</v>
      </c>
      <c r="E449" s="218" t="s">
        <v>2143</v>
      </c>
      <c r="F449" s="219" t="s">
        <v>2144</v>
      </c>
      <c r="G449" s="220" t="s">
        <v>175</v>
      </c>
      <c r="H449" s="221">
        <v>468</v>
      </c>
      <c r="I449" s="222"/>
      <c r="J449" s="223">
        <f>ROUND(I449*H449,2)</f>
        <v>0</v>
      </c>
      <c r="K449" s="219" t="s">
        <v>1</v>
      </c>
      <c r="L449" s="45"/>
      <c r="M449" s="224" t="s">
        <v>1</v>
      </c>
      <c r="N449" s="225" t="s">
        <v>38</v>
      </c>
      <c r="O449" s="92"/>
      <c r="P449" s="226">
        <f>O449*H449</f>
        <v>0</v>
      </c>
      <c r="Q449" s="226">
        <v>0</v>
      </c>
      <c r="R449" s="226">
        <f>Q449*H449</f>
        <v>0</v>
      </c>
      <c r="S449" s="226">
        <v>0</v>
      </c>
      <c r="T449" s="227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28" t="s">
        <v>157</v>
      </c>
      <c r="AT449" s="228" t="s">
        <v>153</v>
      </c>
      <c r="AU449" s="228" t="s">
        <v>81</v>
      </c>
      <c r="AY449" s="18" t="s">
        <v>152</v>
      </c>
      <c r="BE449" s="229">
        <f>IF(N449="základní",J449,0)</f>
        <v>0</v>
      </c>
      <c r="BF449" s="229">
        <f>IF(N449="snížená",J449,0)</f>
        <v>0</v>
      </c>
      <c r="BG449" s="229">
        <f>IF(N449="zákl. přenesená",J449,0)</f>
        <v>0</v>
      </c>
      <c r="BH449" s="229">
        <f>IF(N449="sníž. přenesená",J449,0)</f>
        <v>0</v>
      </c>
      <c r="BI449" s="229">
        <f>IF(N449="nulová",J449,0)</f>
        <v>0</v>
      </c>
      <c r="BJ449" s="18" t="s">
        <v>81</v>
      </c>
      <c r="BK449" s="229">
        <f>ROUND(I449*H449,2)</f>
        <v>0</v>
      </c>
      <c r="BL449" s="18" t="s">
        <v>157</v>
      </c>
      <c r="BM449" s="228" t="s">
        <v>2145</v>
      </c>
    </row>
    <row r="450" s="2" customFormat="1" ht="49.05" customHeight="1">
      <c r="A450" s="39"/>
      <c r="B450" s="40"/>
      <c r="C450" s="217" t="s">
        <v>498</v>
      </c>
      <c r="D450" s="217" t="s">
        <v>153</v>
      </c>
      <c r="E450" s="218" t="s">
        <v>2146</v>
      </c>
      <c r="F450" s="219" t="s">
        <v>2147</v>
      </c>
      <c r="G450" s="220" t="s">
        <v>193</v>
      </c>
      <c r="H450" s="221">
        <v>468.14800000000002</v>
      </c>
      <c r="I450" s="222"/>
      <c r="J450" s="223">
        <f>ROUND(I450*H450,2)</f>
        <v>0</v>
      </c>
      <c r="K450" s="219" t="s">
        <v>1</v>
      </c>
      <c r="L450" s="45"/>
      <c r="M450" s="224" t="s">
        <v>1</v>
      </c>
      <c r="N450" s="225" t="s">
        <v>38</v>
      </c>
      <c r="O450" s="92"/>
      <c r="P450" s="226">
        <f>O450*H450</f>
        <v>0</v>
      </c>
      <c r="Q450" s="226">
        <v>0</v>
      </c>
      <c r="R450" s="226">
        <f>Q450*H450</f>
        <v>0</v>
      </c>
      <c r="S450" s="226">
        <v>0</v>
      </c>
      <c r="T450" s="227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28" t="s">
        <v>157</v>
      </c>
      <c r="AT450" s="228" t="s">
        <v>153</v>
      </c>
      <c r="AU450" s="228" t="s">
        <v>81</v>
      </c>
      <c r="AY450" s="18" t="s">
        <v>152</v>
      </c>
      <c r="BE450" s="229">
        <f>IF(N450="základní",J450,0)</f>
        <v>0</v>
      </c>
      <c r="BF450" s="229">
        <f>IF(N450="snížená",J450,0)</f>
        <v>0</v>
      </c>
      <c r="BG450" s="229">
        <f>IF(N450="zákl. přenesená",J450,0)</f>
        <v>0</v>
      </c>
      <c r="BH450" s="229">
        <f>IF(N450="sníž. přenesená",J450,0)</f>
        <v>0</v>
      </c>
      <c r="BI450" s="229">
        <f>IF(N450="nulová",J450,0)</f>
        <v>0</v>
      </c>
      <c r="BJ450" s="18" t="s">
        <v>81</v>
      </c>
      <c r="BK450" s="229">
        <f>ROUND(I450*H450,2)</f>
        <v>0</v>
      </c>
      <c r="BL450" s="18" t="s">
        <v>157</v>
      </c>
      <c r="BM450" s="228" t="s">
        <v>638</v>
      </c>
    </row>
    <row r="451" s="13" customFormat="1">
      <c r="A451" s="13"/>
      <c r="B451" s="230"/>
      <c r="C451" s="231"/>
      <c r="D451" s="232" t="s">
        <v>195</v>
      </c>
      <c r="E451" s="233" t="s">
        <v>1</v>
      </c>
      <c r="F451" s="234" t="s">
        <v>2012</v>
      </c>
      <c r="G451" s="231"/>
      <c r="H451" s="233" t="s">
        <v>1</v>
      </c>
      <c r="I451" s="235"/>
      <c r="J451" s="231"/>
      <c r="K451" s="231"/>
      <c r="L451" s="236"/>
      <c r="M451" s="237"/>
      <c r="N451" s="238"/>
      <c r="O451" s="238"/>
      <c r="P451" s="238"/>
      <c r="Q451" s="238"/>
      <c r="R451" s="238"/>
      <c r="S451" s="238"/>
      <c r="T451" s="239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0" t="s">
        <v>195</v>
      </c>
      <c r="AU451" s="240" t="s">
        <v>81</v>
      </c>
      <c r="AV451" s="13" t="s">
        <v>81</v>
      </c>
      <c r="AW451" s="13" t="s">
        <v>30</v>
      </c>
      <c r="AX451" s="13" t="s">
        <v>73</v>
      </c>
      <c r="AY451" s="240" t="s">
        <v>152</v>
      </c>
    </row>
    <row r="452" s="14" customFormat="1">
      <c r="A452" s="14"/>
      <c r="B452" s="241"/>
      <c r="C452" s="242"/>
      <c r="D452" s="232" t="s">
        <v>195</v>
      </c>
      <c r="E452" s="243" t="s">
        <v>1</v>
      </c>
      <c r="F452" s="244" t="s">
        <v>2132</v>
      </c>
      <c r="G452" s="242"/>
      <c r="H452" s="245">
        <v>218.678</v>
      </c>
      <c r="I452" s="246"/>
      <c r="J452" s="242"/>
      <c r="K452" s="242"/>
      <c r="L452" s="247"/>
      <c r="M452" s="248"/>
      <c r="N452" s="249"/>
      <c r="O452" s="249"/>
      <c r="P452" s="249"/>
      <c r="Q452" s="249"/>
      <c r="R452" s="249"/>
      <c r="S452" s="249"/>
      <c r="T452" s="25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1" t="s">
        <v>195</v>
      </c>
      <c r="AU452" s="251" t="s">
        <v>81</v>
      </c>
      <c r="AV452" s="14" t="s">
        <v>83</v>
      </c>
      <c r="AW452" s="14" t="s">
        <v>30</v>
      </c>
      <c r="AX452" s="14" t="s">
        <v>73</v>
      </c>
      <c r="AY452" s="251" t="s">
        <v>152</v>
      </c>
    </row>
    <row r="453" s="14" customFormat="1">
      <c r="A453" s="14"/>
      <c r="B453" s="241"/>
      <c r="C453" s="242"/>
      <c r="D453" s="232" t="s">
        <v>195</v>
      </c>
      <c r="E453" s="243" t="s">
        <v>1</v>
      </c>
      <c r="F453" s="244" t="s">
        <v>2137</v>
      </c>
      <c r="G453" s="242"/>
      <c r="H453" s="245">
        <v>147.56</v>
      </c>
      <c r="I453" s="246"/>
      <c r="J453" s="242"/>
      <c r="K453" s="242"/>
      <c r="L453" s="247"/>
      <c r="M453" s="248"/>
      <c r="N453" s="249"/>
      <c r="O453" s="249"/>
      <c r="P453" s="249"/>
      <c r="Q453" s="249"/>
      <c r="R453" s="249"/>
      <c r="S453" s="249"/>
      <c r="T453" s="250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1" t="s">
        <v>195</v>
      </c>
      <c r="AU453" s="251" t="s">
        <v>81</v>
      </c>
      <c r="AV453" s="14" t="s">
        <v>83</v>
      </c>
      <c r="AW453" s="14" t="s">
        <v>30</v>
      </c>
      <c r="AX453" s="14" t="s">
        <v>73</v>
      </c>
      <c r="AY453" s="251" t="s">
        <v>152</v>
      </c>
    </row>
    <row r="454" s="14" customFormat="1">
      <c r="A454" s="14"/>
      <c r="B454" s="241"/>
      <c r="C454" s="242"/>
      <c r="D454" s="232" t="s">
        <v>195</v>
      </c>
      <c r="E454" s="243" t="s">
        <v>1</v>
      </c>
      <c r="F454" s="244" t="s">
        <v>2140</v>
      </c>
      <c r="G454" s="242"/>
      <c r="H454" s="245">
        <v>71.700000000000003</v>
      </c>
      <c r="I454" s="246"/>
      <c r="J454" s="242"/>
      <c r="K454" s="242"/>
      <c r="L454" s="247"/>
      <c r="M454" s="248"/>
      <c r="N454" s="249"/>
      <c r="O454" s="249"/>
      <c r="P454" s="249"/>
      <c r="Q454" s="249"/>
      <c r="R454" s="249"/>
      <c r="S454" s="249"/>
      <c r="T454" s="250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1" t="s">
        <v>195</v>
      </c>
      <c r="AU454" s="251" t="s">
        <v>81</v>
      </c>
      <c r="AV454" s="14" t="s">
        <v>83</v>
      </c>
      <c r="AW454" s="14" t="s">
        <v>30</v>
      </c>
      <c r="AX454" s="14" t="s">
        <v>73</v>
      </c>
      <c r="AY454" s="251" t="s">
        <v>152</v>
      </c>
    </row>
    <row r="455" s="14" customFormat="1">
      <c r="A455" s="14"/>
      <c r="B455" s="241"/>
      <c r="C455" s="242"/>
      <c r="D455" s="232" t="s">
        <v>195</v>
      </c>
      <c r="E455" s="243" t="s">
        <v>1</v>
      </c>
      <c r="F455" s="244" t="s">
        <v>2141</v>
      </c>
      <c r="G455" s="242"/>
      <c r="H455" s="245">
        <v>30.210000000000001</v>
      </c>
      <c r="I455" s="246"/>
      <c r="J455" s="242"/>
      <c r="K455" s="242"/>
      <c r="L455" s="247"/>
      <c r="M455" s="248"/>
      <c r="N455" s="249"/>
      <c r="O455" s="249"/>
      <c r="P455" s="249"/>
      <c r="Q455" s="249"/>
      <c r="R455" s="249"/>
      <c r="S455" s="249"/>
      <c r="T455" s="250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1" t="s">
        <v>195</v>
      </c>
      <c r="AU455" s="251" t="s">
        <v>81</v>
      </c>
      <c r="AV455" s="14" t="s">
        <v>83</v>
      </c>
      <c r="AW455" s="14" t="s">
        <v>30</v>
      </c>
      <c r="AX455" s="14" t="s">
        <v>73</v>
      </c>
      <c r="AY455" s="251" t="s">
        <v>152</v>
      </c>
    </row>
    <row r="456" s="15" customFormat="1">
      <c r="A456" s="15"/>
      <c r="B456" s="252"/>
      <c r="C456" s="253"/>
      <c r="D456" s="232" t="s">
        <v>195</v>
      </c>
      <c r="E456" s="254" t="s">
        <v>1</v>
      </c>
      <c r="F456" s="255" t="s">
        <v>218</v>
      </c>
      <c r="G456" s="253"/>
      <c r="H456" s="256">
        <v>468.14800000000002</v>
      </c>
      <c r="I456" s="257"/>
      <c r="J456" s="253"/>
      <c r="K456" s="253"/>
      <c r="L456" s="258"/>
      <c r="M456" s="259"/>
      <c r="N456" s="260"/>
      <c r="O456" s="260"/>
      <c r="P456" s="260"/>
      <c r="Q456" s="260"/>
      <c r="R456" s="260"/>
      <c r="S456" s="260"/>
      <c r="T456" s="261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62" t="s">
        <v>195</v>
      </c>
      <c r="AU456" s="262" t="s">
        <v>81</v>
      </c>
      <c r="AV456" s="15" t="s">
        <v>157</v>
      </c>
      <c r="AW456" s="15" t="s">
        <v>30</v>
      </c>
      <c r="AX456" s="15" t="s">
        <v>81</v>
      </c>
      <c r="AY456" s="262" t="s">
        <v>152</v>
      </c>
    </row>
    <row r="457" s="2" customFormat="1" ht="14.4" customHeight="1">
      <c r="A457" s="39"/>
      <c r="B457" s="40"/>
      <c r="C457" s="217" t="s">
        <v>504</v>
      </c>
      <c r="D457" s="217" t="s">
        <v>153</v>
      </c>
      <c r="E457" s="218" t="s">
        <v>1383</v>
      </c>
      <c r="F457" s="219" t="s">
        <v>529</v>
      </c>
      <c r="G457" s="220" t="s">
        <v>202</v>
      </c>
      <c r="H457" s="221">
        <v>151.05000000000001</v>
      </c>
      <c r="I457" s="222"/>
      <c r="J457" s="223">
        <f>ROUND(I457*H457,2)</f>
        <v>0</v>
      </c>
      <c r="K457" s="219" t="s">
        <v>1</v>
      </c>
      <c r="L457" s="45"/>
      <c r="M457" s="224" t="s">
        <v>1</v>
      </c>
      <c r="N457" s="225" t="s">
        <v>38</v>
      </c>
      <c r="O457" s="92"/>
      <c r="P457" s="226">
        <f>O457*H457</f>
        <v>0</v>
      </c>
      <c r="Q457" s="226">
        <v>0</v>
      </c>
      <c r="R457" s="226">
        <f>Q457*H457</f>
        <v>0</v>
      </c>
      <c r="S457" s="226">
        <v>0</v>
      </c>
      <c r="T457" s="227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28" t="s">
        <v>157</v>
      </c>
      <c r="AT457" s="228" t="s">
        <v>153</v>
      </c>
      <c r="AU457" s="228" t="s">
        <v>81</v>
      </c>
      <c r="AY457" s="18" t="s">
        <v>152</v>
      </c>
      <c r="BE457" s="229">
        <f>IF(N457="základní",J457,0)</f>
        <v>0</v>
      </c>
      <c r="BF457" s="229">
        <f>IF(N457="snížená",J457,0)</f>
        <v>0</v>
      </c>
      <c r="BG457" s="229">
        <f>IF(N457="zákl. přenesená",J457,0)</f>
        <v>0</v>
      </c>
      <c r="BH457" s="229">
        <f>IF(N457="sníž. přenesená",J457,0)</f>
        <v>0</v>
      </c>
      <c r="BI457" s="229">
        <f>IF(N457="nulová",J457,0)</f>
        <v>0</v>
      </c>
      <c r="BJ457" s="18" t="s">
        <v>81</v>
      </c>
      <c r="BK457" s="229">
        <f>ROUND(I457*H457,2)</f>
        <v>0</v>
      </c>
      <c r="BL457" s="18" t="s">
        <v>157</v>
      </c>
      <c r="BM457" s="228" t="s">
        <v>648</v>
      </c>
    </row>
    <row r="458" s="13" customFormat="1">
      <c r="A458" s="13"/>
      <c r="B458" s="230"/>
      <c r="C458" s="231"/>
      <c r="D458" s="232" t="s">
        <v>195</v>
      </c>
      <c r="E458" s="233" t="s">
        <v>1</v>
      </c>
      <c r="F458" s="234" t="s">
        <v>2012</v>
      </c>
      <c r="G458" s="231"/>
      <c r="H458" s="233" t="s">
        <v>1</v>
      </c>
      <c r="I458" s="235"/>
      <c r="J458" s="231"/>
      <c r="K458" s="231"/>
      <c r="L458" s="236"/>
      <c r="M458" s="237"/>
      <c r="N458" s="238"/>
      <c r="O458" s="238"/>
      <c r="P458" s="238"/>
      <c r="Q458" s="238"/>
      <c r="R458" s="238"/>
      <c r="S458" s="238"/>
      <c r="T458" s="239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0" t="s">
        <v>195</v>
      </c>
      <c r="AU458" s="240" t="s">
        <v>81</v>
      </c>
      <c r="AV458" s="13" t="s">
        <v>81</v>
      </c>
      <c r="AW458" s="13" t="s">
        <v>30</v>
      </c>
      <c r="AX458" s="13" t="s">
        <v>73</v>
      </c>
      <c r="AY458" s="240" t="s">
        <v>152</v>
      </c>
    </row>
    <row r="459" s="14" customFormat="1">
      <c r="A459" s="14"/>
      <c r="B459" s="241"/>
      <c r="C459" s="242"/>
      <c r="D459" s="232" t="s">
        <v>195</v>
      </c>
      <c r="E459" s="243" t="s">
        <v>1</v>
      </c>
      <c r="F459" s="244" t="s">
        <v>2148</v>
      </c>
      <c r="G459" s="242"/>
      <c r="H459" s="245">
        <v>151.05000000000001</v>
      </c>
      <c r="I459" s="246"/>
      <c r="J459" s="242"/>
      <c r="K459" s="242"/>
      <c r="L459" s="247"/>
      <c r="M459" s="248"/>
      <c r="N459" s="249"/>
      <c r="O459" s="249"/>
      <c r="P459" s="249"/>
      <c r="Q459" s="249"/>
      <c r="R459" s="249"/>
      <c r="S459" s="249"/>
      <c r="T459" s="25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1" t="s">
        <v>195</v>
      </c>
      <c r="AU459" s="251" t="s">
        <v>81</v>
      </c>
      <c r="AV459" s="14" t="s">
        <v>83</v>
      </c>
      <c r="AW459" s="14" t="s">
        <v>30</v>
      </c>
      <c r="AX459" s="14" t="s">
        <v>73</v>
      </c>
      <c r="AY459" s="251" t="s">
        <v>152</v>
      </c>
    </row>
    <row r="460" s="15" customFormat="1">
      <c r="A460" s="15"/>
      <c r="B460" s="252"/>
      <c r="C460" s="253"/>
      <c r="D460" s="232" t="s">
        <v>195</v>
      </c>
      <c r="E460" s="254" t="s">
        <v>1</v>
      </c>
      <c r="F460" s="255" t="s">
        <v>218</v>
      </c>
      <c r="G460" s="253"/>
      <c r="H460" s="256">
        <v>151.05000000000001</v>
      </c>
      <c r="I460" s="257"/>
      <c r="J460" s="253"/>
      <c r="K460" s="253"/>
      <c r="L460" s="258"/>
      <c r="M460" s="259"/>
      <c r="N460" s="260"/>
      <c r="O460" s="260"/>
      <c r="P460" s="260"/>
      <c r="Q460" s="260"/>
      <c r="R460" s="260"/>
      <c r="S460" s="260"/>
      <c r="T460" s="261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62" t="s">
        <v>195</v>
      </c>
      <c r="AU460" s="262" t="s">
        <v>81</v>
      </c>
      <c r="AV460" s="15" t="s">
        <v>157</v>
      </c>
      <c r="AW460" s="15" t="s">
        <v>30</v>
      </c>
      <c r="AX460" s="15" t="s">
        <v>81</v>
      </c>
      <c r="AY460" s="262" t="s">
        <v>152</v>
      </c>
    </row>
    <row r="461" s="2" customFormat="1" ht="14.4" customHeight="1">
      <c r="A461" s="39"/>
      <c r="B461" s="40"/>
      <c r="C461" s="217" t="s">
        <v>514</v>
      </c>
      <c r="D461" s="217" t="s">
        <v>153</v>
      </c>
      <c r="E461" s="218" t="s">
        <v>532</v>
      </c>
      <c r="F461" s="219" t="s">
        <v>1385</v>
      </c>
      <c r="G461" s="220" t="s">
        <v>175</v>
      </c>
      <c r="H461" s="221">
        <v>45.314999999999998</v>
      </c>
      <c r="I461" s="222"/>
      <c r="J461" s="223">
        <f>ROUND(I461*H461,2)</f>
        <v>0</v>
      </c>
      <c r="K461" s="219" t="s">
        <v>160</v>
      </c>
      <c r="L461" s="45"/>
      <c r="M461" s="224" t="s">
        <v>1</v>
      </c>
      <c r="N461" s="225" t="s">
        <v>38</v>
      </c>
      <c r="O461" s="92"/>
      <c r="P461" s="226">
        <f>O461*H461</f>
        <v>0</v>
      </c>
      <c r="Q461" s="226">
        <v>0</v>
      </c>
      <c r="R461" s="226">
        <f>Q461*H461</f>
        <v>0</v>
      </c>
      <c r="S461" s="226">
        <v>0</v>
      </c>
      <c r="T461" s="227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8" t="s">
        <v>157</v>
      </c>
      <c r="AT461" s="228" t="s">
        <v>153</v>
      </c>
      <c r="AU461" s="228" t="s">
        <v>81</v>
      </c>
      <c r="AY461" s="18" t="s">
        <v>152</v>
      </c>
      <c r="BE461" s="229">
        <f>IF(N461="základní",J461,0)</f>
        <v>0</v>
      </c>
      <c r="BF461" s="229">
        <f>IF(N461="snížená",J461,0)</f>
        <v>0</v>
      </c>
      <c r="BG461" s="229">
        <f>IF(N461="zákl. přenesená",J461,0)</f>
        <v>0</v>
      </c>
      <c r="BH461" s="229">
        <f>IF(N461="sníž. přenesená",J461,0)</f>
        <v>0</v>
      </c>
      <c r="BI461" s="229">
        <f>IF(N461="nulová",J461,0)</f>
        <v>0</v>
      </c>
      <c r="BJ461" s="18" t="s">
        <v>81</v>
      </c>
      <c r="BK461" s="229">
        <f>ROUND(I461*H461,2)</f>
        <v>0</v>
      </c>
      <c r="BL461" s="18" t="s">
        <v>157</v>
      </c>
      <c r="BM461" s="228" t="s">
        <v>658</v>
      </c>
    </row>
    <row r="462" s="13" customFormat="1">
      <c r="A462" s="13"/>
      <c r="B462" s="230"/>
      <c r="C462" s="231"/>
      <c r="D462" s="232" t="s">
        <v>195</v>
      </c>
      <c r="E462" s="233" t="s">
        <v>1</v>
      </c>
      <c r="F462" s="234" t="s">
        <v>2012</v>
      </c>
      <c r="G462" s="231"/>
      <c r="H462" s="233" t="s">
        <v>1</v>
      </c>
      <c r="I462" s="235"/>
      <c r="J462" s="231"/>
      <c r="K462" s="231"/>
      <c r="L462" s="236"/>
      <c r="M462" s="237"/>
      <c r="N462" s="238"/>
      <c r="O462" s="238"/>
      <c r="P462" s="238"/>
      <c r="Q462" s="238"/>
      <c r="R462" s="238"/>
      <c r="S462" s="238"/>
      <c r="T462" s="23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0" t="s">
        <v>195</v>
      </c>
      <c r="AU462" s="240" t="s">
        <v>81</v>
      </c>
      <c r="AV462" s="13" t="s">
        <v>81</v>
      </c>
      <c r="AW462" s="13" t="s">
        <v>30</v>
      </c>
      <c r="AX462" s="13" t="s">
        <v>73</v>
      </c>
      <c r="AY462" s="240" t="s">
        <v>152</v>
      </c>
    </row>
    <row r="463" s="14" customFormat="1">
      <c r="A463" s="14"/>
      <c r="B463" s="241"/>
      <c r="C463" s="242"/>
      <c r="D463" s="232" t="s">
        <v>195</v>
      </c>
      <c r="E463" s="243" t="s">
        <v>1</v>
      </c>
      <c r="F463" s="244" t="s">
        <v>2149</v>
      </c>
      <c r="G463" s="242"/>
      <c r="H463" s="245">
        <v>45.314999999999998</v>
      </c>
      <c r="I463" s="246"/>
      <c r="J463" s="242"/>
      <c r="K463" s="242"/>
      <c r="L463" s="247"/>
      <c r="M463" s="248"/>
      <c r="N463" s="249"/>
      <c r="O463" s="249"/>
      <c r="P463" s="249"/>
      <c r="Q463" s="249"/>
      <c r="R463" s="249"/>
      <c r="S463" s="249"/>
      <c r="T463" s="250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1" t="s">
        <v>195</v>
      </c>
      <c r="AU463" s="251" t="s">
        <v>81</v>
      </c>
      <c r="AV463" s="14" t="s">
        <v>83</v>
      </c>
      <c r="AW463" s="14" t="s">
        <v>30</v>
      </c>
      <c r="AX463" s="14" t="s">
        <v>73</v>
      </c>
      <c r="AY463" s="251" t="s">
        <v>152</v>
      </c>
    </row>
    <row r="464" s="15" customFormat="1">
      <c r="A464" s="15"/>
      <c r="B464" s="252"/>
      <c r="C464" s="253"/>
      <c r="D464" s="232" t="s">
        <v>195</v>
      </c>
      <c r="E464" s="254" t="s">
        <v>1</v>
      </c>
      <c r="F464" s="255" t="s">
        <v>218</v>
      </c>
      <c r="G464" s="253"/>
      <c r="H464" s="256">
        <v>45.314999999999998</v>
      </c>
      <c r="I464" s="257"/>
      <c r="J464" s="253"/>
      <c r="K464" s="253"/>
      <c r="L464" s="258"/>
      <c r="M464" s="259"/>
      <c r="N464" s="260"/>
      <c r="O464" s="260"/>
      <c r="P464" s="260"/>
      <c r="Q464" s="260"/>
      <c r="R464" s="260"/>
      <c r="S464" s="260"/>
      <c r="T464" s="261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2" t="s">
        <v>195</v>
      </c>
      <c r="AU464" s="262" t="s">
        <v>81</v>
      </c>
      <c r="AV464" s="15" t="s">
        <v>157</v>
      </c>
      <c r="AW464" s="15" t="s">
        <v>30</v>
      </c>
      <c r="AX464" s="15" t="s">
        <v>81</v>
      </c>
      <c r="AY464" s="262" t="s">
        <v>152</v>
      </c>
    </row>
    <row r="465" s="2" customFormat="1" ht="24.15" customHeight="1">
      <c r="A465" s="39"/>
      <c r="B465" s="40"/>
      <c r="C465" s="217" t="s">
        <v>518</v>
      </c>
      <c r="D465" s="217" t="s">
        <v>153</v>
      </c>
      <c r="E465" s="218" t="s">
        <v>1074</v>
      </c>
      <c r="F465" s="219" t="s">
        <v>1387</v>
      </c>
      <c r="G465" s="220" t="s">
        <v>539</v>
      </c>
      <c r="H465" s="263"/>
      <c r="I465" s="222"/>
      <c r="J465" s="223">
        <f>ROUND(I465*H465,2)</f>
        <v>0</v>
      </c>
      <c r="K465" s="219" t="s">
        <v>160</v>
      </c>
      <c r="L465" s="45"/>
      <c r="M465" s="224" t="s">
        <v>1</v>
      </c>
      <c r="N465" s="225" t="s">
        <v>38</v>
      </c>
      <c r="O465" s="92"/>
      <c r="P465" s="226">
        <f>O465*H465</f>
        <v>0</v>
      </c>
      <c r="Q465" s="226">
        <v>0</v>
      </c>
      <c r="R465" s="226">
        <f>Q465*H465</f>
        <v>0</v>
      </c>
      <c r="S465" s="226">
        <v>0</v>
      </c>
      <c r="T465" s="227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28" t="s">
        <v>157</v>
      </c>
      <c r="AT465" s="228" t="s">
        <v>153</v>
      </c>
      <c r="AU465" s="228" t="s">
        <v>81</v>
      </c>
      <c r="AY465" s="18" t="s">
        <v>152</v>
      </c>
      <c r="BE465" s="229">
        <f>IF(N465="základní",J465,0)</f>
        <v>0</v>
      </c>
      <c r="BF465" s="229">
        <f>IF(N465="snížená",J465,0)</f>
        <v>0</v>
      </c>
      <c r="BG465" s="229">
        <f>IF(N465="zákl. přenesená",J465,0)</f>
        <v>0</v>
      </c>
      <c r="BH465" s="229">
        <f>IF(N465="sníž. přenesená",J465,0)</f>
        <v>0</v>
      </c>
      <c r="BI465" s="229">
        <f>IF(N465="nulová",J465,0)</f>
        <v>0</v>
      </c>
      <c r="BJ465" s="18" t="s">
        <v>81</v>
      </c>
      <c r="BK465" s="229">
        <f>ROUND(I465*H465,2)</f>
        <v>0</v>
      </c>
      <c r="BL465" s="18" t="s">
        <v>157</v>
      </c>
      <c r="BM465" s="228" t="s">
        <v>668</v>
      </c>
    </row>
    <row r="466" s="12" customFormat="1" ht="25.92" customHeight="1">
      <c r="A466" s="12"/>
      <c r="B466" s="203"/>
      <c r="C466" s="204"/>
      <c r="D466" s="205" t="s">
        <v>72</v>
      </c>
      <c r="E466" s="206" t="s">
        <v>541</v>
      </c>
      <c r="F466" s="206" t="s">
        <v>1388</v>
      </c>
      <c r="G466" s="204"/>
      <c r="H466" s="204"/>
      <c r="I466" s="207"/>
      <c r="J466" s="208">
        <f>BK466</f>
        <v>0</v>
      </c>
      <c r="K466" s="204"/>
      <c r="L466" s="209"/>
      <c r="M466" s="210"/>
      <c r="N466" s="211"/>
      <c r="O466" s="211"/>
      <c r="P466" s="212">
        <f>SUM(P467:P503)</f>
        <v>0</v>
      </c>
      <c r="Q466" s="211"/>
      <c r="R466" s="212">
        <f>SUM(R467:R503)</f>
        <v>0</v>
      </c>
      <c r="S466" s="211"/>
      <c r="T466" s="213">
        <f>SUM(T467:T503)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14" t="s">
        <v>81</v>
      </c>
      <c r="AT466" s="215" t="s">
        <v>72</v>
      </c>
      <c r="AU466" s="215" t="s">
        <v>73</v>
      </c>
      <c r="AY466" s="214" t="s">
        <v>152</v>
      </c>
      <c r="BK466" s="216">
        <f>SUM(BK467:BK503)</f>
        <v>0</v>
      </c>
    </row>
    <row r="467" s="2" customFormat="1" ht="24.15" customHeight="1">
      <c r="A467" s="39"/>
      <c r="B467" s="40"/>
      <c r="C467" s="217" t="s">
        <v>522</v>
      </c>
      <c r="D467" s="217" t="s">
        <v>153</v>
      </c>
      <c r="E467" s="218" t="s">
        <v>543</v>
      </c>
      <c r="F467" s="219" t="s">
        <v>544</v>
      </c>
      <c r="G467" s="220" t="s">
        <v>175</v>
      </c>
      <c r="H467" s="221">
        <v>772.18399999999997</v>
      </c>
      <c r="I467" s="222"/>
      <c r="J467" s="223">
        <f>ROUND(I467*H467,2)</f>
        <v>0</v>
      </c>
      <c r="K467" s="219" t="s">
        <v>160</v>
      </c>
      <c r="L467" s="45"/>
      <c r="M467" s="224" t="s">
        <v>1</v>
      </c>
      <c r="N467" s="225" t="s">
        <v>38</v>
      </c>
      <c r="O467" s="92"/>
      <c r="P467" s="226">
        <f>O467*H467</f>
        <v>0</v>
      </c>
      <c r="Q467" s="226">
        <v>0</v>
      </c>
      <c r="R467" s="226">
        <f>Q467*H467</f>
        <v>0</v>
      </c>
      <c r="S467" s="226">
        <v>0</v>
      </c>
      <c r="T467" s="227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8" t="s">
        <v>176</v>
      </c>
      <c r="AT467" s="228" t="s">
        <v>153</v>
      </c>
      <c r="AU467" s="228" t="s">
        <v>81</v>
      </c>
      <c r="AY467" s="18" t="s">
        <v>152</v>
      </c>
      <c r="BE467" s="229">
        <f>IF(N467="základní",J467,0)</f>
        <v>0</v>
      </c>
      <c r="BF467" s="229">
        <f>IF(N467="snížená",J467,0)</f>
        <v>0</v>
      </c>
      <c r="BG467" s="229">
        <f>IF(N467="zákl. přenesená",J467,0)</f>
        <v>0</v>
      </c>
      <c r="BH467" s="229">
        <f>IF(N467="sníž. přenesená",J467,0)</f>
        <v>0</v>
      </c>
      <c r="BI467" s="229">
        <f>IF(N467="nulová",J467,0)</f>
        <v>0</v>
      </c>
      <c r="BJ467" s="18" t="s">
        <v>81</v>
      </c>
      <c r="BK467" s="229">
        <f>ROUND(I467*H467,2)</f>
        <v>0</v>
      </c>
      <c r="BL467" s="18" t="s">
        <v>176</v>
      </c>
      <c r="BM467" s="228" t="s">
        <v>2150</v>
      </c>
    </row>
    <row r="468" s="13" customFormat="1">
      <c r="A468" s="13"/>
      <c r="B468" s="230"/>
      <c r="C468" s="231"/>
      <c r="D468" s="232" t="s">
        <v>195</v>
      </c>
      <c r="E468" s="233" t="s">
        <v>1</v>
      </c>
      <c r="F468" s="234" t="s">
        <v>2151</v>
      </c>
      <c r="G468" s="231"/>
      <c r="H468" s="233" t="s">
        <v>1</v>
      </c>
      <c r="I468" s="235"/>
      <c r="J468" s="231"/>
      <c r="K468" s="231"/>
      <c r="L468" s="236"/>
      <c r="M468" s="237"/>
      <c r="N468" s="238"/>
      <c r="O468" s="238"/>
      <c r="P468" s="238"/>
      <c r="Q468" s="238"/>
      <c r="R468" s="238"/>
      <c r="S468" s="238"/>
      <c r="T468" s="239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0" t="s">
        <v>195</v>
      </c>
      <c r="AU468" s="240" t="s">
        <v>81</v>
      </c>
      <c r="AV468" s="13" t="s">
        <v>81</v>
      </c>
      <c r="AW468" s="13" t="s">
        <v>30</v>
      </c>
      <c r="AX468" s="13" t="s">
        <v>73</v>
      </c>
      <c r="AY468" s="240" t="s">
        <v>152</v>
      </c>
    </row>
    <row r="469" s="14" customFormat="1">
      <c r="A469" s="14"/>
      <c r="B469" s="241"/>
      <c r="C469" s="242"/>
      <c r="D469" s="232" t="s">
        <v>195</v>
      </c>
      <c r="E469" s="243" t="s">
        <v>1</v>
      </c>
      <c r="F469" s="244" t="s">
        <v>2152</v>
      </c>
      <c r="G469" s="242"/>
      <c r="H469" s="245">
        <v>380.32600000000002</v>
      </c>
      <c r="I469" s="246"/>
      <c r="J469" s="242"/>
      <c r="K469" s="242"/>
      <c r="L469" s="247"/>
      <c r="M469" s="248"/>
      <c r="N469" s="249"/>
      <c r="O469" s="249"/>
      <c r="P469" s="249"/>
      <c r="Q469" s="249"/>
      <c r="R469" s="249"/>
      <c r="S469" s="249"/>
      <c r="T469" s="250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1" t="s">
        <v>195</v>
      </c>
      <c r="AU469" s="251" t="s">
        <v>81</v>
      </c>
      <c r="AV469" s="14" t="s">
        <v>83</v>
      </c>
      <c r="AW469" s="14" t="s">
        <v>30</v>
      </c>
      <c r="AX469" s="14" t="s">
        <v>73</v>
      </c>
      <c r="AY469" s="251" t="s">
        <v>152</v>
      </c>
    </row>
    <row r="470" s="14" customFormat="1">
      <c r="A470" s="14"/>
      <c r="B470" s="241"/>
      <c r="C470" s="242"/>
      <c r="D470" s="232" t="s">
        <v>195</v>
      </c>
      <c r="E470" s="243" t="s">
        <v>1</v>
      </c>
      <c r="F470" s="244" t="s">
        <v>2153</v>
      </c>
      <c r="G470" s="242"/>
      <c r="H470" s="245">
        <v>273.618</v>
      </c>
      <c r="I470" s="246"/>
      <c r="J470" s="242"/>
      <c r="K470" s="242"/>
      <c r="L470" s="247"/>
      <c r="M470" s="248"/>
      <c r="N470" s="249"/>
      <c r="O470" s="249"/>
      <c r="P470" s="249"/>
      <c r="Q470" s="249"/>
      <c r="R470" s="249"/>
      <c r="S470" s="249"/>
      <c r="T470" s="25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1" t="s">
        <v>195</v>
      </c>
      <c r="AU470" s="251" t="s">
        <v>81</v>
      </c>
      <c r="AV470" s="14" t="s">
        <v>83</v>
      </c>
      <c r="AW470" s="14" t="s">
        <v>30</v>
      </c>
      <c r="AX470" s="14" t="s">
        <v>73</v>
      </c>
      <c r="AY470" s="251" t="s">
        <v>152</v>
      </c>
    </row>
    <row r="471" s="14" customFormat="1">
      <c r="A471" s="14"/>
      <c r="B471" s="241"/>
      <c r="C471" s="242"/>
      <c r="D471" s="232" t="s">
        <v>195</v>
      </c>
      <c r="E471" s="243" t="s">
        <v>1</v>
      </c>
      <c r="F471" s="244" t="s">
        <v>2154</v>
      </c>
      <c r="G471" s="242"/>
      <c r="H471" s="245">
        <v>118.24</v>
      </c>
      <c r="I471" s="246"/>
      <c r="J471" s="242"/>
      <c r="K471" s="242"/>
      <c r="L471" s="247"/>
      <c r="M471" s="248"/>
      <c r="N471" s="249"/>
      <c r="O471" s="249"/>
      <c r="P471" s="249"/>
      <c r="Q471" s="249"/>
      <c r="R471" s="249"/>
      <c r="S471" s="249"/>
      <c r="T471" s="250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1" t="s">
        <v>195</v>
      </c>
      <c r="AU471" s="251" t="s">
        <v>81</v>
      </c>
      <c r="AV471" s="14" t="s">
        <v>83</v>
      </c>
      <c r="AW471" s="14" t="s">
        <v>30</v>
      </c>
      <c r="AX471" s="14" t="s">
        <v>73</v>
      </c>
      <c r="AY471" s="251" t="s">
        <v>152</v>
      </c>
    </row>
    <row r="472" s="15" customFormat="1">
      <c r="A472" s="15"/>
      <c r="B472" s="252"/>
      <c r="C472" s="253"/>
      <c r="D472" s="232" t="s">
        <v>195</v>
      </c>
      <c r="E472" s="254" t="s">
        <v>1</v>
      </c>
      <c r="F472" s="255" t="s">
        <v>218</v>
      </c>
      <c r="G472" s="253"/>
      <c r="H472" s="256">
        <v>772.18399999999997</v>
      </c>
      <c r="I472" s="257"/>
      <c r="J472" s="253"/>
      <c r="K472" s="253"/>
      <c r="L472" s="258"/>
      <c r="M472" s="259"/>
      <c r="N472" s="260"/>
      <c r="O472" s="260"/>
      <c r="P472" s="260"/>
      <c r="Q472" s="260"/>
      <c r="R472" s="260"/>
      <c r="S472" s="260"/>
      <c r="T472" s="261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2" t="s">
        <v>195</v>
      </c>
      <c r="AU472" s="262" t="s">
        <v>81</v>
      </c>
      <c r="AV472" s="15" t="s">
        <v>157</v>
      </c>
      <c r="AW472" s="15" t="s">
        <v>30</v>
      </c>
      <c r="AX472" s="15" t="s">
        <v>81</v>
      </c>
      <c r="AY472" s="262" t="s">
        <v>152</v>
      </c>
    </row>
    <row r="473" s="2" customFormat="1" ht="24.15" customHeight="1">
      <c r="A473" s="39"/>
      <c r="B473" s="40"/>
      <c r="C473" s="217" t="s">
        <v>527</v>
      </c>
      <c r="D473" s="217" t="s">
        <v>153</v>
      </c>
      <c r="E473" s="218" t="s">
        <v>547</v>
      </c>
      <c r="F473" s="219" t="s">
        <v>2155</v>
      </c>
      <c r="G473" s="220" t="s">
        <v>193</v>
      </c>
      <c r="H473" s="221">
        <v>772.18399999999997</v>
      </c>
      <c r="I473" s="222"/>
      <c r="J473" s="223">
        <f>ROUND(I473*H473,2)</f>
        <v>0</v>
      </c>
      <c r="K473" s="219" t="s">
        <v>1</v>
      </c>
      <c r="L473" s="45"/>
      <c r="M473" s="224" t="s">
        <v>1</v>
      </c>
      <c r="N473" s="225" t="s">
        <v>38</v>
      </c>
      <c r="O473" s="92"/>
      <c r="P473" s="226">
        <f>O473*H473</f>
        <v>0</v>
      </c>
      <c r="Q473" s="226">
        <v>0</v>
      </c>
      <c r="R473" s="226">
        <f>Q473*H473</f>
        <v>0</v>
      </c>
      <c r="S473" s="226">
        <v>0</v>
      </c>
      <c r="T473" s="227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28" t="s">
        <v>157</v>
      </c>
      <c r="AT473" s="228" t="s">
        <v>153</v>
      </c>
      <c r="AU473" s="228" t="s">
        <v>81</v>
      </c>
      <c r="AY473" s="18" t="s">
        <v>152</v>
      </c>
      <c r="BE473" s="229">
        <f>IF(N473="základní",J473,0)</f>
        <v>0</v>
      </c>
      <c r="BF473" s="229">
        <f>IF(N473="snížená",J473,0)</f>
        <v>0</v>
      </c>
      <c r="BG473" s="229">
        <f>IF(N473="zákl. přenesená",J473,0)</f>
        <v>0</v>
      </c>
      <c r="BH473" s="229">
        <f>IF(N473="sníž. přenesená",J473,0)</f>
        <v>0</v>
      </c>
      <c r="BI473" s="229">
        <f>IF(N473="nulová",J473,0)</f>
        <v>0</v>
      </c>
      <c r="BJ473" s="18" t="s">
        <v>81</v>
      </c>
      <c r="BK473" s="229">
        <f>ROUND(I473*H473,2)</f>
        <v>0</v>
      </c>
      <c r="BL473" s="18" t="s">
        <v>157</v>
      </c>
      <c r="BM473" s="228" t="s">
        <v>686</v>
      </c>
    </row>
    <row r="474" s="13" customFormat="1">
      <c r="A474" s="13"/>
      <c r="B474" s="230"/>
      <c r="C474" s="231"/>
      <c r="D474" s="232" t="s">
        <v>195</v>
      </c>
      <c r="E474" s="233" t="s">
        <v>1</v>
      </c>
      <c r="F474" s="234" t="s">
        <v>2151</v>
      </c>
      <c r="G474" s="231"/>
      <c r="H474" s="233" t="s">
        <v>1</v>
      </c>
      <c r="I474" s="235"/>
      <c r="J474" s="231"/>
      <c r="K474" s="231"/>
      <c r="L474" s="236"/>
      <c r="M474" s="237"/>
      <c r="N474" s="238"/>
      <c r="O474" s="238"/>
      <c r="P474" s="238"/>
      <c r="Q474" s="238"/>
      <c r="R474" s="238"/>
      <c r="S474" s="238"/>
      <c r="T474" s="239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0" t="s">
        <v>195</v>
      </c>
      <c r="AU474" s="240" t="s">
        <v>81</v>
      </c>
      <c r="AV474" s="13" t="s">
        <v>81</v>
      </c>
      <c r="AW474" s="13" t="s">
        <v>30</v>
      </c>
      <c r="AX474" s="13" t="s">
        <v>73</v>
      </c>
      <c r="AY474" s="240" t="s">
        <v>152</v>
      </c>
    </row>
    <row r="475" s="14" customFormat="1">
      <c r="A475" s="14"/>
      <c r="B475" s="241"/>
      <c r="C475" s="242"/>
      <c r="D475" s="232" t="s">
        <v>195</v>
      </c>
      <c r="E475" s="243" t="s">
        <v>1</v>
      </c>
      <c r="F475" s="244" t="s">
        <v>2156</v>
      </c>
      <c r="G475" s="242"/>
      <c r="H475" s="245">
        <v>380.32600000000002</v>
      </c>
      <c r="I475" s="246"/>
      <c r="J475" s="242"/>
      <c r="K475" s="242"/>
      <c r="L475" s="247"/>
      <c r="M475" s="248"/>
      <c r="N475" s="249"/>
      <c r="O475" s="249"/>
      <c r="P475" s="249"/>
      <c r="Q475" s="249"/>
      <c r="R475" s="249"/>
      <c r="S475" s="249"/>
      <c r="T475" s="250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1" t="s">
        <v>195</v>
      </c>
      <c r="AU475" s="251" t="s">
        <v>81</v>
      </c>
      <c r="AV475" s="14" t="s">
        <v>83</v>
      </c>
      <c r="AW475" s="14" t="s">
        <v>30</v>
      </c>
      <c r="AX475" s="14" t="s">
        <v>73</v>
      </c>
      <c r="AY475" s="251" t="s">
        <v>152</v>
      </c>
    </row>
    <row r="476" s="14" customFormat="1">
      <c r="A476" s="14"/>
      <c r="B476" s="241"/>
      <c r="C476" s="242"/>
      <c r="D476" s="232" t="s">
        <v>195</v>
      </c>
      <c r="E476" s="243" t="s">
        <v>1</v>
      </c>
      <c r="F476" s="244" t="s">
        <v>2153</v>
      </c>
      <c r="G476" s="242"/>
      <c r="H476" s="245">
        <v>273.618</v>
      </c>
      <c r="I476" s="246"/>
      <c r="J476" s="242"/>
      <c r="K476" s="242"/>
      <c r="L476" s="247"/>
      <c r="M476" s="248"/>
      <c r="N476" s="249"/>
      <c r="O476" s="249"/>
      <c r="P476" s="249"/>
      <c r="Q476" s="249"/>
      <c r="R476" s="249"/>
      <c r="S476" s="249"/>
      <c r="T476" s="250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1" t="s">
        <v>195</v>
      </c>
      <c r="AU476" s="251" t="s">
        <v>81</v>
      </c>
      <c r="AV476" s="14" t="s">
        <v>83</v>
      </c>
      <c r="AW476" s="14" t="s">
        <v>30</v>
      </c>
      <c r="AX476" s="14" t="s">
        <v>73</v>
      </c>
      <c r="AY476" s="251" t="s">
        <v>152</v>
      </c>
    </row>
    <row r="477" s="14" customFormat="1">
      <c r="A477" s="14"/>
      <c r="B477" s="241"/>
      <c r="C477" s="242"/>
      <c r="D477" s="232" t="s">
        <v>195</v>
      </c>
      <c r="E477" s="243" t="s">
        <v>1</v>
      </c>
      <c r="F477" s="244" t="s">
        <v>2157</v>
      </c>
      <c r="G477" s="242"/>
      <c r="H477" s="245">
        <v>118.24</v>
      </c>
      <c r="I477" s="246"/>
      <c r="J477" s="242"/>
      <c r="K477" s="242"/>
      <c r="L477" s="247"/>
      <c r="M477" s="248"/>
      <c r="N477" s="249"/>
      <c r="O477" s="249"/>
      <c r="P477" s="249"/>
      <c r="Q477" s="249"/>
      <c r="R477" s="249"/>
      <c r="S477" s="249"/>
      <c r="T477" s="250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1" t="s">
        <v>195</v>
      </c>
      <c r="AU477" s="251" t="s">
        <v>81</v>
      </c>
      <c r="AV477" s="14" t="s">
        <v>83</v>
      </c>
      <c r="AW477" s="14" t="s">
        <v>30</v>
      </c>
      <c r="AX477" s="14" t="s">
        <v>73</v>
      </c>
      <c r="AY477" s="251" t="s">
        <v>152</v>
      </c>
    </row>
    <row r="478" s="15" customFormat="1">
      <c r="A478" s="15"/>
      <c r="B478" s="252"/>
      <c r="C478" s="253"/>
      <c r="D478" s="232" t="s">
        <v>195</v>
      </c>
      <c r="E478" s="254" t="s">
        <v>1</v>
      </c>
      <c r="F478" s="255" t="s">
        <v>218</v>
      </c>
      <c r="G478" s="253"/>
      <c r="H478" s="256">
        <v>772.18399999999997</v>
      </c>
      <c r="I478" s="257"/>
      <c r="J478" s="253"/>
      <c r="K478" s="253"/>
      <c r="L478" s="258"/>
      <c r="M478" s="259"/>
      <c r="N478" s="260"/>
      <c r="O478" s="260"/>
      <c r="P478" s="260"/>
      <c r="Q478" s="260"/>
      <c r="R478" s="260"/>
      <c r="S478" s="260"/>
      <c r="T478" s="261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62" t="s">
        <v>195</v>
      </c>
      <c r="AU478" s="262" t="s">
        <v>81</v>
      </c>
      <c r="AV478" s="15" t="s">
        <v>157</v>
      </c>
      <c r="AW478" s="15" t="s">
        <v>30</v>
      </c>
      <c r="AX478" s="15" t="s">
        <v>81</v>
      </c>
      <c r="AY478" s="262" t="s">
        <v>152</v>
      </c>
    </row>
    <row r="479" s="2" customFormat="1" ht="14.4" customHeight="1">
      <c r="A479" s="39"/>
      <c r="B479" s="40"/>
      <c r="C479" s="217" t="s">
        <v>531</v>
      </c>
      <c r="D479" s="217" t="s">
        <v>153</v>
      </c>
      <c r="E479" s="218" t="s">
        <v>552</v>
      </c>
      <c r="F479" s="219" t="s">
        <v>553</v>
      </c>
      <c r="G479" s="220" t="s">
        <v>175</v>
      </c>
      <c r="H479" s="221">
        <v>42.012</v>
      </c>
      <c r="I479" s="222"/>
      <c r="J479" s="223">
        <f>ROUND(I479*H479,2)</f>
        <v>0</v>
      </c>
      <c r="K479" s="219" t="s">
        <v>160</v>
      </c>
      <c r="L479" s="45"/>
      <c r="M479" s="224" t="s">
        <v>1</v>
      </c>
      <c r="N479" s="225" t="s">
        <v>38</v>
      </c>
      <c r="O479" s="92"/>
      <c r="P479" s="226">
        <f>O479*H479</f>
        <v>0</v>
      </c>
      <c r="Q479" s="226">
        <v>0</v>
      </c>
      <c r="R479" s="226">
        <f>Q479*H479</f>
        <v>0</v>
      </c>
      <c r="S479" s="226">
        <v>0</v>
      </c>
      <c r="T479" s="227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28" t="s">
        <v>157</v>
      </c>
      <c r="AT479" s="228" t="s">
        <v>153</v>
      </c>
      <c r="AU479" s="228" t="s">
        <v>81</v>
      </c>
      <c r="AY479" s="18" t="s">
        <v>152</v>
      </c>
      <c r="BE479" s="229">
        <f>IF(N479="základní",J479,0)</f>
        <v>0</v>
      </c>
      <c r="BF479" s="229">
        <f>IF(N479="snížená",J479,0)</f>
        <v>0</v>
      </c>
      <c r="BG479" s="229">
        <f>IF(N479="zákl. přenesená",J479,0)</f>
        <v>0</v>
      </c>
      <c r="BH479" s="229">
        <f>IF(N479="sníž. přenesená",J479,0)</f>
        <v>0</v>
      </c>
      <c r="BI479" s="229">
        <f>IF(N479="nulová",J479,0)</f>
        <v>0</v>
      </c>
      <c r="BJ479" s="18" t="s">
        <v>81</v>
      </c>
      <c r="BK479" s="229">
        <f>ROUND(I479*H479,2)</f>
        <v>0</v>
      </c>
      <c r="BL479" s="18" t="s">
        <v>157</v>
      </c>
      <c r="BM479" s="228" t="s">
        <v>694</v>
      </c>
    </row>
    <row r="480" s="13" customFormat="1">
      <c r="A480" s="13"/>
      <c r="B480" s="230"/>
      <c r="C480" s="231"/>
      <c r="D480" s="232" t="s">
        <v>195</v>
      </c>
      <c r="E480" s="233" t="s">
        <v>1</v>
      </c>
      <c r="F480" s="234" t="s">
        <v>2012</v>
      </c>
      <c r="G480" s="231"/>
      <c r="H480" s="233" t="s">
        <v>1</v>
      </c>
      <c r="I480" s="235"/>
      <c r="J480" s="231"/>
      <c r="K480" s="231"/>
      <c r="L480" s="236"/>
      <c r="M480" s="237"/>
      <c r="N480" s="238"/>
      <c r="O480" s="238"/>
      <c r="P480" s="238"/>
      <c r="Q480" s="238"/>
      <c r="R480" s="238"/>
      <c r="S480" s="238"/>
      <c r="T480" s="239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0" t="s">
        <v>195</v>
      </c>
      <c r="AU480" s="240" t="s">
        <v>81</v>
      </c>
      <c r="AV480" s="13" t="s">
        <v>81</v>
      </c>
      <c r="AW480" s="13" t="s">
        <v>30</v>
      </c>
      <c r="AX480" s="13" t="s">
        <v>73</v>
      </c>
      <c r="AY480" s="240" t="s">
        <v>152</v>
      </c>
    </row>
    <row r="481" s="14" customFormat="1">
      <c r="A481" s="14"/>
      <c r="B481" s="241"/>
      <c r="C481" s="242"/>
      <c r="D481" s="232" t="s">
        <v>195</v>
      </c>
      <c r="E481" s="243" t="s">
        <v>1</v>
      </c>
      <c r="F481" s="244" t="s">
        <v>2158</v>
      </c>
      <c r="G481" s="242"/>
      <c r="H481" s="245">
        <v>42.012</v>
      </c>
      <c r="I481" s="246"/>
      <c r="J481" s="242"/>
      <c r="K481" s="242"/>
      <c r="L481" s="247"/>
      <c r="M481" s="248"/>
      <c r="N481" s="249"/>
      <c r="O481" s="249"/>
      <c r="P481" s="249"/>
      <c r="Q481" s="249"/>
      <c r="R481" s="249"/>
      <c r="S481" s="249"/>
      <c r="T481" s="250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1" t="s">
        <v>195</v>
      </c>
      <c r="AU481" s="251" t="s">
        <v>81</v>
      </c>
      <c r="AV481" s="14" t="s">
        <v>83</v>
      </c>
      <c r="AW481" s="14" t="s">
        <v>30</v>
      </c>
      <c r="AX481" s="14" t="s">
        <v>73</v>
      </c>
      <c r="AY481" s="251" t="s">
        <v>152</v>
      </c>
    </row>
    <row r="482" s="15" customFormat="1">
      <c r="A482" s="15"/>
      <c r="B482" s="252"/>
      <c r="C482" s="253"/>
      <c r="D482" s="232" t="s">
        <v>195</v>
      </c>
      <c r="E482" s="254" t="s">
        <v>1</v>
      </c>
      <c r="F482" s="255" t="s">
        <v>218</v>
      </c>
      <c r="G482" s="253"/>
      <c r="H482" s="256">
        <v>42.012</v>
      </c>
      <c r="I482" s="257"/>
      <c r="J482" s="253"/>
      <c r="K482" s="253"/>
      <c r="L482" s="258"/>
      <c r="M482" s="259"/>
      <c r="N482" s="260"/>
      <c r="O482" s="260"/>
      <c r="P482" s="260"/>
      <c r="Q482" s="260"/>
      <c r="R482" s="260"/>
      <c r="S482" s="260"/>
      <c r="T482" s="261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62" t="s">
        <v>195</v>
      </c>
      <c r="AU482" s="262" t="s">
        <v>81</v>
      </c>
      <c r="AV482" s="15" t="s">
        <v>157</v>
      </c>
      <c r="AW482" s="15" t="s">
        <v>30</v>
      </c>
      <c r="AX482" s="15" t="s">
        <v>81</v>
      </c>
      <c r="AY482" s="262" t="s">
        <v>152</v>
      </c>
    </row>
    <row r="483" s="2" customFormat="1" ht="24.15" customHeight="1">
      <c r="A483" s="39"/>
      <c r="B483" s="40"/>
      <c r="C483" s="217" t="s">
        <v>536</v>
      </c>
      <c r="D483" s="217" t="s">
        <v>153</v>
      </c>
      <c r="E483" s="218" t="s">
        <v>556</v>
      </c>
      <c r="F483" s="219" t="s">
        <v>2159</v>
      </c>
      <c r="G483" s="220" t="s">
        <v>193</v>
      </c>
      <c r="H483" s="221">
        <v>42.012</v>
      </c>
      <c r="I483" s="222"/>
      <c r="J483" s="223">
        <f>ROUND(I483*H483,2)</f>
        <v>0</v>
      </c>
      <c r="K483" s="219" t="s">
        <v>1</v>
      </c>
      <c r="L483" s="45"/>
      <c r="M483" s="224" t="s">
        <v>1</v>
      </c>
      <c r="N483" s="225" t="s">
        <v>38</v>
      </c>
      <c r="O483" s="92"/>
      <c r="P483" s="226">
        <f>O483*H483</f>
        <v>0</v>
      </c>
      <c r="Q483" s="226">
        <v>0</v>
      </c>
      <c r="R483" s="226">
        <f>Q483*H483</f>
        <v>0</v>
      </c>
      <c r="S483" s="226">
        <v>0</v>
      </c>
      <c r="T483" s="227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28" t="s">
        <v>157</v>
      </c>
      <c r="AT483" s="228" t="s">
        <v>153</v>
      </c>
      <c r="AU483" s="228" t="s">
        <v>81</v>
      </c>
      <c r="AY483" s="18" t="s">
        <v>152</v>
      </c>
      <c r="BE483" s="229">
        <f>IF(N483="základní",J483,0)</f>
        <v>0</v>
      </c>
      <c r="BF483" s="229">
        <f>IF(N483="snížená",J483,0)</f>
        <v>0</v>
      </c>
      <c r="BG483" s="229">
        <f>IF(N483="zákl. přenesená",J483,0)</f>
        <v>0</v>
      </c>
      <c r="BH483" s="229">
        <f>IF(N483="sníž. přenesená",J483,0)</f>
        <v>0</v>
      </c>
      <c r="BI483" s="229">
        <f>IF(N483="nulová",J483,0)</f>
        <v>0</v>
      </c>
      <c r="BJ483" s="18" t="s">
        <v>81</v>
      </c>
      <c r="BK483" s="229">
        <f>ROUND(I483*H483,2)</f>
        <v>0</v>
      </c>
      <c r="BL483" s="18" t="s">
        <v>157</v>
      </c>
      <c r="BM483" s="228" t="s">
        <v>340</v>
      </c>
    </row>
    <row r="484" s="13" customFormat="1">
      <c r="A484" s="13"/>
      <c r="B484" s="230"/>
      <c r="C484" s="231"/>
      <c r="D484" s="232" t="s">
        <v>195</v>
      </c>
      <c r="E484" s="233" t="s">
        <v>1</v>
      </c>
      <c r="F484" s="234" t="s">
        <v>2012</v>
      </c>
      <c r="G484" s="231"/>
      <c r="H484" s="233" t="s">
        <v>1</v>
      </c>
      <c r="I484" s="235"/>
      <c r="J484" s="231"/>
      <c r="K484" s="231"/>
      <c r="L484" s="236"/>
      <c r="M484" s="237"/>
      <c r="N484" s="238"/>
      <c r="O484" s="238"/>
      <c r="P484" s="238"/>
      <c r="Q484" s="238"/>
      <c r="R484" s="238"/>
      <c r="S484" s="238"/>
      <c r="T484" s="239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0" t="s">
        <v>195</v>
      </c>
      <c r="AU484" s="240" t="s">
        <v>81</v>
      </c>
      <c r="AV484" s="13" t="s">
        <v>81</v>
      </c>
      <c r="AW484" s="13" t="s">
        <v>30</v>
      </c>
      <c r="AX484" s="13" t="s">
        <v>73</v>
      </c>
      <c r="AY484" s="240" t="s">
        <v>152</v>
      </c>
    </row>
    <row r="485" s="14" customFormat="1">
      <c r="A485" s="14"/>
      <c r="B485" s="241"/>
      <c r="C485" s="242"/>
      <c r="D485" s="232" t="s">
        <v>195</v>
      </c>
      <c r="E485" s="243" t="s">
        <v>1</v>
      </c>
      <c r="F485" s="244" t="s">
        <v>2158</v>
      </c>
      <c r="G485" s="242"/>
      <c r="H485" s="245">
        <v>42.012</v>
      </c>
      <c r="I485" s="246"/>
      <c r="J485" s="242"/>
      <c r="K485" s="242"/>
      <c r="L485" s="247"/>
      <c r="M485" s="248"/>
      <c r="N485" s="249"/>
      <c r="O485" s="249"/>
      <c r="P485" s="249"/>
      <c r="Q485" s="249"/>
      <c r="R485" s="249"/>
      <c r="S485" s="249"/>
      <c r="T485" s="250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1" t="s">
        <v>195</v>
      </c>
      <c r="AU485" s="251" t="s">
        <v>81</v>
      </c>
      <c r="AV485" s="14" t="s">
        <v>83</v>
      </c>
      <c r="AW485" s="14" t="s">
        <v>30</v>
      </c>
      <c r="AX485" s="14" t="s">
        <v>73</v>
      </c>
      <c r="AY485" s="251" t="s">
        <v>152</v>
      </c>
    </row>
    <row r="486" s="15" customFormat="1">
      <c r="A486" s="15"/>
      <c r="B486" s="252"/>
      <c r="C486" s="253"/>
      <c r="D486" s="232" t="s">
        <v>195</v>
      </c>
      <c r="E486" s="254" t="s">
        <v>1</v>
      </c>
      <c r="F486" s="255" t="s">
        <v>218</v>
      </c>
      <c r="G486" s="253"/>
      <c r="H486" s="256">
        <v>42.012</v>
      </c>
      <c r="I486" s="257"/>
      <c r="J486" s="253"/>
      <c r="K486" s="253"/>
      <c r="L486" s="258"/>
      <c r="M486" s="259"/>
      <c r="N486" s="260"/>
      <c r="O486" s="260"/>
      <c r="P486" s="260"/>
      <c r="Q486" s="260"/>
      <c r="R486" s="260"/>
      <c r="S486" s="260"/>
      <c r="T486" s="261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62" t="s">
        <v>195</v>
      </c>
      <c r="AU486" s="262" t="s">
        <v>81</v>
      </c>
      <c r="AV486" s="15" t="s">
        <v>157</v>
      </c>
      <c r="AW486" s="15" t="s">
        <v>30</v>
      </c>
      <c r="AX486" s="15" t="s">
        <v>81</v>
      </c>
      <c r="AY486" s="262" t="s">
        <v>152</v>
      </c>
    </row>
    <row r="487" s="2" customFormat="1" ht="14.4" customHeight="1">
      <c r="A487" s="39"/>
      <c r="B487" s="40"/>
      <c r="C487" s="217" t="s">
        <v>309</v>
      </c>
      <c r="D487" s="217" t="s">
        <v>153</v>
      </c>
      <c r="E487" s="218" t="s">
        <v>1398</v>
      </c>
      <c r="F487" s="219" t="s">
        <v>570</v>
      </c>
      <c r="G487" s="220" t="s">
        <v>202</v>
      </c>
      <c r="H487" s="221">
        <v>151.05000000000001</v>
      </c>
      <c r="I487" s="222"/>
      <c r="J487" s="223">
        <f>ROUND(I487*H487,2)</f>
        <v>0</v>
      </c>
      <c r="K487" s="219" t="s">
        <v>1</v>
      </c>
      <c r="L487" s="45"/>
      <c r="M487" s="224" t="s">
        <v>1</v>
      </c>
      <c r="N487" s="225" t="s">
        <v>38</v>
      </c>
      <c r="O487" s="92"/>
      <c r="P487" s="226">
        <f>O487*H487</f>
        <v>0</v>
      </c>
      <c r="Q487" s="226">
        <v>0</v>
      </c>
      <c r="R487" s="226">
        <f>Q487*H487</f>
        <v>0</v>
      </c>
      <c r="S487" s="226">
        <v>0</v>
      </c>
      <c r="T487" s="227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28" t="s">
        <v>157</v>
      </c>
      <c r="AT487" s="228" t="s">
        <v>153</v>
      </c>
      <c r="AU487" s="228" t="s">
        <v>81</v>
      </c>
      <c r="AY487" s="18" t="s">
        <v>152</v>
      </c>
      <c r="BE487" s="229">
        <f>IF(N487="základní",J487,0)</f>
        <v>0</v>
      </c>
      <c r="BF487" s="229">
        <f>IF(N487="snížená",J487,0)</f>
        <v>0</v>
      </c>
      <c r="BG487" s="229">
        <f>IF(N487="zákl. přenesená",J487,0)</f>
        <v>0</v>
      </c>
      <c r="BH487" s="229">
        <f>IF(N487="sníž. přenesená",J487,0)</f>
        <v>0</v>
      </c>
      <c r="BI487" s="229">
        <f>IF(N487="nulová",J487,0)</f>
        <v>0</v>
      </c>
      <c r="BJ487" s="18" t="s">
        <v>81</v>
      </c>
      <c r="BK487" s="229">
        <f>ROUND(I487*H487,2)</f>
        <v>0</v>
      </c>
      <c r="BL487" s="18" t="s">
        <v>157</v>
      </c>
      <c r="BM487" s="228" t="s">
        <v>709</v>
      </c>
    </row>
    <row r="488" s="13" customFormat="1">
      <c r="A488" s="13"/>
      <c r="B488" s="230"/>
      <c r="C488" s="231"/>
      <c r="D488" s="232" t="s">
        <v>195</v>
      </c>
      <c r="E488" s="233" t="s">
        <v>1</v>
      </c>
      <c r="F488" s="234" t="s">
        <v>2012</v>
      </c>
      <c r="G488" s="231"/>
      <c r="H488" s="233" t="s">
        <v>1</v>
      </c>
      <c r="I488" s="235"/>
      <c r="J488" s="231"/>
      <c r="K488" s="231"/>
      <c r="L488" s="236"/>
      <c r="M488" s="237"/>
      <c r="N488" s="238"/>
      <c r="O488" s="238"/>
      <c r="P488" s="238"/>
      <c r="Q488" s="238"/>
      <c r="R488" s="238"/>
      <c r="S488" s="238"/>
      <c r="T488" s="239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0" t="s">
        <v>195</v>
      </c>
      <c r="AU488" s="240" t="s">
        <v>81</v>
      </c>
      <c r="AV488" s="13" t="s">
        <v>81</v>
      </c>
      <c r="AW488" s="13" t="s">
        <v>30</v>
      </c>
      <c r="AX488" s="13" t="s">
        <v>73</v>
      </c>
      <c r="AY488" s="240" t="s">
        <v>152</v>
      </c>
    </row>
    <row r="489" s="14" customFormat="1">
      <c r="A489" s="14"/>
      <c r="B489" s="241"/>
      <c r="C489" s="242"/>
      <c r="D489" s="232" t="s">
        <v>195</v>
      </c>
      <c r="E489" s="243" t="s">
        <v>1</v>
      </c>
      <c r="F489" s="244" t="s">
        <v>2160</v>
      </c>
      <c r="G489" s="242"/>
      <c r="H489" s="245">
        <v>151.05000000000001</v>
      </c>
      <c r="I489" s="246"/>
      <c r="J489" s="242"/>
      <c r="K489" s="242"/>
      <c r="L489" s="247"/>
      <c r="M489" s="248"/>
      <c r="N489" s="249"/>
      <c r="O489" s="249"/>
      <c r="P489" s="249"/>
      <c r="Q489" s="249"/>
      <c r="R489" s="249"/>
      <c r="S489" s="249"/>
      <c r="T489" s="25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1" t="s">
        <v>195</v>
      </c>
      <c r="AU489" s="251" t="s">
        <v>81</v>
      </c>
      <c r="AV489" s="14" t="s">
        <v>83</v>
      </c>
      <c r="AW489" s="14" t="s">
        <v>30</v>
      </c>
      <c r="AX489" s="14" t="s">
        <v>73</v>
      </c>
      <c r="AY489" s="251" t="s">
        <v>152</v>
      </c>
    </row>
    <row r="490" s="15" customFormat="1">
      <c r="A490" s="15"/>
      <c r="B490" s="252"/>
      <c r="C490" s="253"/>
      <c r="D490" s="232" t="s">
        <v>195</v>
      </c>
      <c r="E490" s="254" t="s">
        <v>1</v>
      </c>
      <c r="F490" s="255" t="s">
        <v>218</v>
      </c>
      <c r="G490" s="253"/>
      <c r="H490" s="256">
        <v>151.05000000000001</v>
      </c>
      <c r="I490" s="257"/>
      <c r="J490" s="253"/>
      <c r="K490" s="253"/>
      <c r="L490" s="258"/>
      <c r="M490" s="259"/>
      <c r="N490" s="260"/>
      <c r="O490" s="260"/>
      <c r="P490" s="260"/>
      <c r="Q490" s="260"/>
      <c r="R490" s="260"/>
      <c r="S490" s="260"/>
      <c r="T490" s="261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62" t="s">
        <v>195</v>
      </c>
      <c r="AU490" s="262" t="s">
        <v>81</v>
      </c>
      <c r="AV490" s="15" t="s">
        <v>157</v>
      </c>
      <c r="AW490" s="15" t="s">
        <v>30</v>
      </c>
      <c r="AX490" s="15" t="s">
        <v>81</v>
      </c>
      <c r="AY490" s="262" t="s">
        <v>152</v>
      </c>
    </row>
    <row r="491" s="2" customFormat="1" ht="24.15" customHeight="1">
      <c r="A491" s="39"/>
      <c r="B491" s="40"/>
      <c r="C491" s="217" t="s">
        <v>546</v>
      </c>
      <c r="D491" s="217" t="s">
        <v>153</v>
      </c>
      <c r="E491" s="218" t="s">
        <v>1400</v>
      </c>
      <c r="F491" s="219" t="s">
        <v>575</v>
      </c>
      <c r="G491" s="220" t="s">
        <v>193</v>
      </c>
      <c r="H491" s="221">
        <v>386.09199999999998</v>
      </c>
      <c r="I491" s="222"/>
      <c r="J491" s="223">
        <f>ROUND(I491*H491,2)</f>
        <v>0</v>
      </c>
      <c r="K491" s="219" t="s">
        <v>1</v>
      </c>
      <c r="L491" s="45"/>
      <c r="M491" s="224" t="s">
        <v>1</v>
      </c>
      <c r="N491" s="225" t="s">
        <v>38</v>
      </c>
      <c r="O491" s="92"/>
      <c r="P491" s="226">
        <f>O491*H491</f>
        <v>0</v>
      </c>
      <c r="Q491" s="226">
        <v>0</v>
      </c>
      <c r="R491" s="226">
        <f>Q491*H491</f>
        <v>0</v>
      </c>
      <c r="S491" s="226">
        <v>0</v>
      </c>
      <c r="T491" s="227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28" t="s">
        <v>157</v>
      </c>
      <c r="AT491" s="228" t="s">
        <v>153</v>
      </c>
      <c r="AU491" s="228" t="s">
        <v>81</v>
      </c>
      <c r="AY491" s="18" t="s">
        <v>152</v>
      </c>
      <c r="BE491" s="229">
        <f>IF(N491="základní",J491,0)</f>
        <v>0</v>
      </c>
      <c r="BF491" s="229">
        <f>IF(N491="snížená",J491,0)</f>
        <v>0</v>
      </c>
      <c r="BG491" s="229">
        <f>IF(N491="zákl. přenesená",J491,0)</f>
        <v>0</v>
      </c>
      <c r="BH491" s="229">
        <f>IF(N491="sníž. přenesená",J491,0)</f>
        <v>0</v>
      </c>
      <c r="BI491" s="229">
        <f>IF(N491="nulová",J491,0)</f>
        <v>0</v>
      </c>
      <c r="BJ491" s="18" t="s">
        <v>81</v>
      </c>
      <c r="BK491" s="229">
        <f>ROUND(I491*H491,2)</f>
        <v>0</v>
      </c>
      <c r="BL491" s="18" t="s">
        <v>157</v>
      </c>
      <c r="BM491" s="228" t="s">
        <v>719</v>
      </c>
    </row>
    <row r="492" s="13" customFormat="1">
      <c r="A492" s="13"/>
      <c r="B492" s="230"/>
      <c r="C492" s="231"/>
      <c r="D492" s="232" t="s">
        <v>195</v>
      </c>
      <c r="E492" s="233" t="s">
        <v>1</v>
      </c>
      <c r="F492" s="234" t="s">
        <v>2151</v>
      </c>
      <c r="G492" s="231"/>
      <c r="H492" s="233" t="s">
        <v>1</v>
      </c>
      <c r="I492" s="235"/>
      <c r="J492" s="231"/>
      <c r="K492" s="231"/>
      <c r="L492" s="236"/>
      <c r="M492" s="237"/>
      <c r="N492" s="238"/>
      <c r="O492" s="238"/>
      <c r="P492" s="238"/>
      <c r="Q492" s="238"/>
      <c r="R492" s="238"/>
      <c r="S492" s="238"/>
      <c r="T492" s="239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0" t="s">
        <v>195</v>
      </c>
      <c r="AU492" s="240" t="s">
        <v>81</v>
      </c>
      <c r="AV492" s="13" t="s">
        <v>81</v>
      </c>
      <c r="AW492" s="13" t="s">
        <v>30</v>
      </c>
      <c r="AX492" s="13" t="s">
        <v>73</v>
      </c>
      <c r="AY492" s="240" t="s">
        <v>152</v>
      </c>
    </row>
    <row r="493" s="14" customFormat="1">
      <c r="A493" s="14"/>
      <c r="B493" s="241"/>
      <c r="C493" s="242"/>
      <c r="D493" s="232" t="s">
        <v>195</v>
      </c>
      <c r="E493" s="243" t="s">
        <v>1</v>
      </c>
      <c r="F493" s="244" t="s">
        <v>2161</v>
      </c>
      <c r="G493" s="242"/>
      <c r="H493" s="245">
        <v>190.16300000000001</v>
      </c>
      <c r="I493" s="246"/>
      <c r="J493" s="242"/>
      <c r="K493" s="242"/>
      <c r="L493" s="247"/>
      <c r="M493" s="248"/>
      <c r="N493" s="249"/>
      <c r="O493" s="249"/>
      <c r="P493" s="249"/>
      <c r="Q493" s="249"/>
      <c r="R493" s="249"/>
      <c r="S493" s="249"/>
      <c r="T493" s="250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1" t="s">
        <v>195</v>
      </c>
      <c r="AU493" s="251" t="s">
        <v>81</v>
      </c>
      <c r="AV493" s="14" t="s">
        <v>83</v>
      </c>
      <c r="AW493" s="14" t="s">
        <v>30</v>
      </c>
      <c r="AX493" s="14" t="s">
        <v>73</v>
      </c>
      <c r="AY493" s="251" t="s">
        <v>152</v>
      </c>
    </row>
    <row r="494" s="14" customFormat="1">
      <c r="A494" s="14"/>
      <c r="B494" s="241"/>
      <c r="C494" s="242"/>
      <c r="D494" s="232" t="s">
        <v>195</v>
      </c>
      <c r="E494" s="243" t="s">
        <v>1</v>
      </c>
      <c r="F494" s="244" t="s">
        <v>2162</v>
      </c>
      <c r="G494" s="242"/>
      <c r="H494" s="245">
        <v>136.809</v>
      </c>
      <c r="I494" s="246"/>
      <c r="J494" s="242"/>
      <c r="K494" s="242"/>
      <c r="L494" s="247"/>
      <c r="M494" s="248"/>
      <c r="N494" s="249"/>
      <c r="O494" s="249"/>
      <c r="P494" s="249"/>
      <c r="Q494" s="249"/>
      <c r="R494" s="249"/>
      <c r="S494" s="249"/>
      <c r="T494" s="250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1" t="s">
        <v>195</v>
      </c>
      <c r="AU494" s="251" t="s">
        <v>81</v>
      </c>
      <c r="AV494" s="14" t="s">
        <v>83</v>
      </c>
      <c r="AW494" s="14" t="s">
        <v>30</v>
      </c>
      <c r="AX494" s="14" t="s">
        <v>73</v>
      </c>
      <c r="AY494" s="251" t="s">
        <v>152</v>
      </c>
    </row>
    <row r="495" s="14" customFormat="1">
      <c r="A495" s="14"/>
      <c r="B495" s="241"/>
      <c r="C495" s="242"/>
      <c r="D495" s="232" t="s">
        <v>195</v>
      </c>
      <c r="E495" s="243" t="s">
        <v>1</v>
      </c>
      <c r="F495" s="244" t="s">
        <v>2163</v>
      </c>
      <c r="G495" s="242"/>
      <c r="H495" s="245">
        <v>59.119999999999997</v>
      </c>
      <c r="I495" s="246"/>
      <c r="J495" s="242"/>
      <c r="K495" s="242"/>
      <c r="L495" s="247"/>
      <c r="M495" s="248"/>
      <c r="N495" s="249"/>
      <c r="O495" s="249"/>
      <c r="P495" s="249"/>
      <c r="Q495" s="249"/>
      <c r="R495" s="249"/>
      <c r="S495" s="249"/>
      <c r="T495" s="250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1" t="s">
        <v>195</v>
      </c>
      <c r="AU495" s="251" t="s">
        <v>81</v>
      </c>
      <c r="AV495" s="14" t="s">
        <v>83</v>
      </c>
      <c r="AW495" s="14" t="s">
        <v>30</v>
      </c>
      <c r="AX495" s="14" t="s">
        <v>73</v>
      </c>
      <c r="AY495" s="251" t="s">
        <v>152</v>
      </c>
    </row>
    <row r="496" s="15" customFormat="1">
      <c r="A496" s="15"/>
      <c r="B496" s="252"/>
      <c r="C496" s="253"/>
      <c r="D496" s="232" t="s">
        <v>195</v>
      </c>
      <c r="E496" s="254" t="s">
        <v>1</v>
      </c>
      <c r="F496" s="255" t="s">
        <v>218</v>
      </c>
      <c r="G496" s="253"/>
      <c r="H496" s="256">
        <v>386.09199999999998</v>
      </c>
      <c r="I496" s="257"/>
      <c r="J496" s="253"/>
      <c r="K496" s="253"/>
      <c r="L496" s="258"/>
      <c r="M496" s="259"/>
      <c r="N496" s="260"/>
      <c r="O496" s="260"/>
      <c r="P496" s="260"/>
      <c r="Q496" s="260"/>
      <c r="R496" s="260"/>
      <c r="S496" s="260"/>
      <c r="T496" s="261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62" t="s">
        <v>195</v>
      </c>
      <c r="AU496" s="262" t="s">
        <v>81</v>
      </c>
      <c r="AV496" s="15" t="s">
        <v>157</v>
      </c>
      <c r="AW496" s="15" t="s">
        <v>30</v>
      </c>
      <c r="AX496" s="15" t="s">
        <v>81</v>
      </c>
      <c r="AY496" s="262" t="s">
        <v>152</v>
      </c>
    </row>
    <row r="497" s="2" customFormat="1" ht="14.4" customHeight="1">
      <c r="A497" s="39"/>
      <c r="B497" s="40"/>
      <c r="C497" s="217" t="s">
        <v>551</v>
      </c>
      <c r="D497" s="217" t="s">
        <v>153</v>
      </c>
      <c r="E497" s="218" t="s">
        <v>2164</v>
      </c>
      <c r="F497" s="219" t="s">
        <v>2165</v>
      </c>
      <c r="G497" s="220" t="s">
        <v>175</v>
      </c>
      <c r="H497" s="221">
        <v>74.992999999999995</v>
      </c>
      <c r="I497" s="222"/>
      <c r="J497" s="223">
        <f>ROUND(I497*H497,2)</f>
        <v>0</v>
      </c>
      <c r="K497" s="219" t="s">
        <v>1</v>
      </c>
      <c r="L497" s="45"/>
      <c r="M497" s="224" t="s">
        <v>1</v>
      </c>
      <c r="N497" s="225" t="s">
        <v>38</v>
      </c>
      <c r="O497" s="92"/>
      <c r="P497" s="226">
        <f>O497*H497</f>
        <v>0</v>
      </c>
      <c r="Q497" s="226">
        <v>0</v>
      </c>
      <c r="R497" s="226">
        <f>Q497*H497</f>
        <v>0</v>
      </c>
      <c r="S497" s="226">
        <v>0</v>
      </c>
      <c r="T497" s="227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28" t="s">
        <v>157</v>
      </c>
      <c r="AT497" s="228" t="s">
        <v>153</v>
      </c>
      <c r="AU497" s="228" t="s">
        <v>81</v>
      </c>
      <c r="AY497" s="18" t="s">
        <v>152</v>
      </c>
      <c r="BE497" s="229">
        <f>IF(N497="základní",J497,0)</f>
        <v>0</v>
      </c>
      <c r="BF497" s="229">
        <f>IF(N497="snížená",J497,0)</f>
        <v>0</v>
      </c>
      <c r="BG497" s="229">
        <f>IF(N497="zákl. přenesená",J497,0)</f>
        <v>0</v>
      </c>
      <c r="BH497" s="229">
        <f>IF(N497="sníž. přenesená",J497,0)</f>
        <v>0</v>
      </c>
      <c r="BI497" s="229">
        <f>IF(N497="nulová",J497,0)</f>
        <v>0</v>
      </c>
      <c r="BJ497" s="18" t="s">
        <v>81</v>
      </c>
      <c r="BK497" s="229">
        <f>ROUND(I497*H497,2)</f>
        <v>0</v>
      </c>
      <c r="BL497" s="18" t="s">
        <v>157</v>
      </c>
      <c r="BM497" s="228" t="s">
        <v>2166</v>
      </c>
    </row>
    <row r="498" s="14" customFormat="1">
      <c r="A498" s="14"/>
      <c r="B498" s="241"/>
      <c r="C498" s="242"/>
      <c r="D498" s="232" t="s">
        <v>195</v>
      </c>
      <c r="E498" s="243" t="s">
        <v>1</v>
      </c>
      <c r="F498" s="244" t="s">
        <v>2167</v>
      </c>
      <c r="G498" s="242"/>
      <c r="H498" s="245">
        <v>74.992999999999995</v>
      </c>
      <c r="I498" s="246"/>
      <c r="J498" s="242"/>
      <c r="K498" s="242"/>
      <c r="L498" s="247"/>
      <c r="M498" s="248"/>
      <c r="N498" s="249"/>
      <c r="O498" s="249"/>
      <c r="P498" s="249"/>
      <c r="Q498" s="249"/>
      <c r="R498" s="249"/>
      <c r="S498" s="249"/>
      <c r="T498" s="250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1" t="s">
        <v>195</v>
      </c>
      <c r="AU498" s="251" t="s">
        <v>81</v>
      </c>
      <c r="AV498" s="14" t="s">
        <v>83</v>
      </c>
      <c r="AW498" s="14" t="s">
        <v>30</v>
      </c>
      <c r="AX498" s="14" t="s">
        <v>73</v>
      </c>
      <c r="AY498" s="251" t="s">
        <v>152</v>
      </c>
    </row>
    <row r="499" s="15" customFormat="1">
      <c r="A499" s="15"/>
      <c r="B499" s="252"/>
      <c r="C499" s="253"/>
      <c r="D499" s="232" t="s">
        <v>195</v>
      </c>
      <c r="E499" s="254" t="s">
        <v>1</v>
      </c>
      <c r="F499" s="255" t="s">
        <v>218</v>
      </c>
      <c r="G499" s="253"/>
      <c r="H499" s="256">
        <v>74.992999999999995</v>
      </c>
      <c r="I499" s="257"/>
      <c r="J499" s="253"/>
      <c r="K499" s="253"/>
      <c r="L499" s="258"/>
      <c r="M499" s="259"/>
      <c r="N499" s="260"/>
      <c r="O499" s="260"/>
      <c r="P499" s="260"/>
      <c r="Q499" s="260"/>
      <c r="R499" s="260"/>
      <c r="S499" s="260"/>
      <c r="T499" s="261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2" t="s">
        <v>195</v>
      </c>
      <c r="AU499" s="262" t="s">
        <v>81</v>
      </c>
      <c r="AV499" s="15" t="s">
        <v>157</v>
      </c>
      <c r="AW499" s="15" t="s">
        <v>30</v>
      </c>
      <c r="AX499" s="15" t="s">
        <v>81</v>
      </c>
      <c r="AY499" s="262" t="s">
        <v>152</v>
      </c>
    </row>
    <row r="500" s="2" customFormat="1" ht="24.15" customHeight="1">
      <c r="A500" s="39"/>
      <c r="B500" s="40"/>
      <c r="C500" s="217" t="s">
        <v>555</v>
      </c>
      <c r="D500" s="217" t="s">
        <v>153</v>
      </c>
      <c r="E500" s="218" t="s">
        <v>2168</v>
      </c>
      <c r="F500" s="219" t="s">
        <v>566</v>
      </c>
      <c r="G500" s="220" t="s">
        <v>1218</v>
      </c>
      <c r="H500" s="221">
        <v>2.8039999999999998</v>
      </c>
      <c r="I500" s="222"/>
      <c r="J500" s="223">
        <f>ROUND(I500*H500,2)</f>
        <v>0</v>
      </c>
      <c r="K500" s="219" t="s">
        <v>1</v>
      </c>
      <c r="L500" s="45"/>
      <c r="M500" s="224" t="s">
        <v>1</v>
      </c>
      <c r="N500" s="225" t="s">
        <v>38</v>
      </c>
      <c r="O500" s="92"/>
      <c r="P500" s="226">
        <f>O500*H500</f>
        <v>0</v>
      </c>
      <c r="Q500" s="226">
        <v>0</v>
      </c>
      <c r="R500" s="226">
        <f>Q500*H500</f>
        <v>0</v>
      </c>
      <c r="S500" s="226">
        <v>0</v>
      </c>
      <c r="T500" s="227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28" t="s">
        <v>157</v>
      </c>
      <c r="AT500" s="228" t="s">
        <v>153</v>
      </c>
      <c r="AU500" s="228" t="s">
        <v>81</v>
      </c>
      <c r="AY500" s="18" t="s">
        <v>152</v>
      </c>
      <c r="BE500" s="229">
        <f>IF(N500="základní",J500,0)</f>
        <v>0</v>
      </c>
      <c r="BF500" s="229">
        <f>IF(N500="snížená",J500,0)</f>
        <v>0</v>
      </c>
      <c r="BG500" s="229">
        <f>IF(N500="zákl. přenesená",J500,0)</f>
        <v>0</v>
      </c>
      <c r="BH500" s="229">
        <f>IF(N500="sníž. přenesená",J500,0)</f>
        <v>0</v>
      </c>
      <c r="BI500" s="229">
        <f>IF(N500="nulová",J500,0)</f>
        <v>0</v>
      </c>
      <c r="BJ500" s="18" t="s">
        <v>81</v>
      </c>
      <c r="BK500" s="229">
        <f>ROUND(I500*H500,2)</f>
        <v>0</v>
      </c>
      <c r="BL500" s="18" t="s">
        <v>157</v>
      </c>
      <c r="BM500" s="228" t="s">
        <v>2169</v>
      </c>
    </row>
    <row r="501" s="14" customFormat="1">
      <c r="A501" s="14"/>
      <c r="B501" s="241"/>
      <c r="C501" s="242"/>
      <c r="D501" s="232" t="s">
        <v>195</v>
      </c>
      <c r="E501" s="243" t="s">
        <v>1</v>
      </c>
      <c r="F501" s="244" t="s">
        <v>2170</v>
      </c>
      <c r="G501" s="242"/>
      <c r="H501" s="245">
        <v>2.8039999999999998</v>
      </c>
      <c r="I501" s="246"/>
      <c r="J501" s="242"/>
      <c r="K501" s="242"/>
      <c r="L501" s="247"/>
      <c r="M501" s="248"/>
      <c r="N501" s="249"/>
      <c r="O501" s="249"/>
      <c r="P501" s="249"/>
      <c r="Q501" s="249"/>
      <c r="R501" s="249"/>
      <c r="S501" s="249"/>
      <c r="T501" s="250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1" t="s">
        <v>195</v>
      </c>
      <c r="AU501" s="251" t="s">
        <v>81</v>
      </c>
      <c r="AV501" s="14" t="s">
        <v>83</v>
      </c>
      <c r="AW501" s="14" t="s">
        <v>30</v>
      </c>
      <c r="AX501" s="14" t="s">
        <v>73</v>
      </c>
      <c r="AY501" s="251" t="s">
        <v>152</v>
      </c>
    </row>
    <row r="502" s="15" customFormat="1">
      <c r="A502" s="15"/>
      <c r="B502" s="252"/>
      <c r="C502" s="253"/>
      <c r="D502" s="232" t="s">
        <v>195</v>
      </c>
      <c r="E502" s="254" t="s">
        <v>1</v>
      </c>
      <c r="F502" s="255" t="s">
        <v>218</v>
      </c>
      <c r="G502" s="253"/>
      <c r="H502" s="256">
        <v>2.8039999999999998</v>
      </c>
      <c r="I502" s="257"/>
      <c r="J502" s="253"/>
      <c r="K502" s="253"/>
      <c r="L502" s="258"/>
      <c r="M502" s="259"/>
      <c r="N502" s="260"/>
      <c r="O502" s="260"/>
      <c r="P502" s="260"/>
      <c r="Q502" s="260"/>
      <c r="R502" s="260"/>
      <c r="S502" s="260"/>
      <c r="T502" s="261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62" t="s">
        <v>195</v>
      </c>
      <c r="AU502" s="262" t="s">
        <v>81</v>
      </c>
      <c r="AV502" s="15" t="s">
        <v>157</v>
      </c>
      <c r="AW502" s="15" t="s">
        <v>30</v>
      </c>
      <c r="AX502" s="15" t="s">
        <v>81</v>
      </c>
      <c r="AY502" s="262" t="s">
        <v>152</v>
      </c>
    </row>
    <row r="503" s="2" customFormat="1" ht="24.15" customHeight="1">
      <c r="A503" s="39"/>
      <c r="B503" s="40"/>
      <c r="C503" s="217" t="s">
        <v>560</v>
      </c>
      <c r="D503" s="217" t="s">
        <v>153</v>
      </c>
      <c r="E503" s="218" t="s">
        <v>1099</v>
      </c>
      <c r="F503" s="219" t="s">
        <v>1402</v>
      </c>
      <c r="G503" s="220" t="s">
        <v>539</v>
      </c>
      <c r="H503" s="263"/>
      <c r="I503" s="222"/>
      <c r="J503" s="223">
        <f>ROUND(I503*H503,2)</f>
        <v>0</v>
      </c>
      <c r="K503" s="219" t="s">
        <v>160</v>
      </c>
      <c r="L503" s="45"/>
      <c r="M503" s="224" t="s">
        <v>1</v>
      </c>
      <c r="N503" s="225" t="s">
        <v>38</v>
      </c>
      <c r="O503" s="92"/>
      <c r="P503" s="226">
        <f>O503*H503</f>
        <v>0</v>
      </c>
      <c r="Q503" s="226">
        <v>0</v>
      </c>
      <c r="R503" s="226">
        <f>Q503*H503</f>
        <v>0</v>
      </c>
      <c r="S503" s="226">
        <v>0</v>
      </c>
      <c r="T503" s="227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28" t="s">
        <v>157</v>
      </c>
      <c r="AT503" s="228" t="s">
        <v>153</v>
      </c>
      <c r="AU503" s="228" t="s">
        <v>81</v>
      </c>
      <c r="AY503" s="18" t="s">
        <v>152</v>
      </c>
      <c r="BE503" s="229">
        <f>IF(N503="základní",J503,0)</f>
        <v>0</v>
      </c>
      <c r="BF503" s="229">
        <f>IF(N503="snížená",J503,0)</f>
        <v>0</v>
      </c>
      <c r="BG503" s="229">
        <f>IF(N503="zákl. přenesená",J503,0)</f>
        <v>0</v>
      </c>
      <c r="BH503" s="229">
        <f>IF(N503="sníž. přenesená",J503,0)</f>
        <v>0</v>
      </c>
      <c r="BI503" s="229">
        <f>IF(N503="nulová",J503,0)</f>
        <v>0</v>
      </c>
      <c r="BJ503" s="18" t="s">
        <v>81</v>
      </c>
      <c r="BK503" s="229">
        <f>ROUND(I503*H503,2)</f>
        <v>0</v>
      </c>
      <c r="BL503" s="18" t="s">
        <v>157</v>
      </c>
      <c r="BM503" s="228" t="s">
        <v>727</v>
      </c>
    </row>
    <row r="504" s="12" customFormat="1" ht="25.92" customHeight="1">
      <c r="A504" s="12"/>
      <c r="B504" s="203"/>
      <c r="C504" s="204"/>
      <c r="D504" s="205" t="s">
        <v>72</v>
      </c>
      <c r="E504" s="206" t="s">
        <v>581</v>
      </c>
      <c r="F504" s="206" t="s">
        <v>1403</v>
      </c>
      <c r="G504" s="204"/>
      <c r="H504" s="204"/>
      <c r="I504" s="207"/>
      <c r="J504" s="208">
        <f>BK504</f>
        <v>0</v>
      </c>
      <c r="K504" s="204"/>
      <c r="L504" s="209"/>
      <c r="M504" s="210"/>
      <c r="N504" s="211"/>
      <c r="O504" s="211"/>
      <c r="P504" s="212">
        <f>SUM(P505:P509)</f>
        <v>0</v>
      </c>
      <c r="Q504" s="211"/>
      <c r="R504" s="212">
        <f>SUM(R505:R509)</f>
        <v>0</v>
      </c>
      <c r="S504" s="211"/>
      <c r="T504" s="213">
        <f>SUM(T505:T509)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14" t="s">
        <v>81</v>
      </c>
      <c r="AT504" s="215" t="s">
        <v>72</v>
      </c>
      <c r="AU504" s="215" t="s">
        <v>73</v>
      </c>
      <c r="AY504" s="214" t="s">
        <v>152</v>
      </c>
      <c r="BK504" s="216">
        <f>SUM(BK505:BK509)</f>
        <v>0</v>
      </c>
    </row>
    <row r="505" s="2" customFormat="1" ht="49.05" customHeight="1">
      <c r="A505" s="39"/>
      <c r="B505" s="40"/>
      <c r="C505" s="217" t="s">
        <v>564</v>
      </c>
      <c r="D505" s="217" t="s">
        <v>153</v>
      </c>
      <c r="E505" s="218" t="s">
        <v>2171</v>
      </c>
      <c r="F505" s="219" t="s">
        <v>2172</v>
      </c>
      <c r="G505" s="220" t="s">
        <v>399</v>
      </c>
      <c r="H505" s="221">
        <v>3</v>
      </c>
      <c r="I505" s="222"/>
      <c r="J505" s="223">
        <f>ROUND(I505*H505,2)</f>
        <v>0</v>
      </c>
      <c r="K505" s="219" t="s">
        <v>1</v>
      </c>
      <c r="L505" s="45"/>
      <c r="M505" s="224" t="s">
        <v>1</v>
      </c>
      <c r="N505" s="225" t="s">
        <v>38</v>
      </c>
      <c r="O505" s="92"/>
      <c r="P505" s="226">
        <f>O505*H505</f>
        <v>0</v>
      </c>
      <c r="Q505" s="226">
        <v>0</v>
      </c>
      <c r="R505" s="226">
        <f>Q505*H505</f>
        <v>0</v>
      </c>
      <c r="S505" s="226">
        <v>0</v>
      </c>
      <c r="T505" s="227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28" t="s">
        <v>157</v>
      </c>
      <c r="AT505" s="228" t="s">
        <v>153</v>
      </c>
      <c r="AU505" s="228" t="s">
        <v>81</v>
      </c>
      <c r="AY505" s="18" t="s">
        <v>152</v>
      </c>
      <c r="BE505" s="229">
        <f>IF(N505="základní",J505,0)</f>
        <v>0</v>
      </c>
      <c r="BF505" s="229">
        <f>IF(N505="snížená",J505,0)</f>
        <v>0</v>
      </c>
      <c r="BG505" s="229">
        <f>IF(N505="zákl. přenesená",J505,0)</f>
        <v>0</v>
      </c>
      <c r="BH505" s="229">
        <f>IF(N505="sníž. přenesená",J505,0)</f>
        <v>0</v>
      </c>
      <c r="BI505" s="229">
        <f>IF(N505="nulová",J505,0)</f>
        <v>0</v>
      </c>
      <c r="BJ505" s="18" t="s">
        <v>81</v>
      </c>
      <c r="BK505" s="229">
        <f>ROUND(I505*H505,2)</f>
        <v>0</v>
      </c>
      <c r="BL505" s="18" t="s">
        <v>157</v>
      </c>
      <c r="BM505" s="228" t="s">
        <v>347</v>
      </c>
    </row>
    <row r="506" s="2" customFormat="1" ht="37.8" customHeight="1">
      <c r="A506" s="39"/>
      <c r="B506" s="40"/>
      <c r="C506" s="217" t="s">
        <v>568</v>
      </c>
      <c r="D506" s="217" t="s">
        <v>153</v>
      </c>
      <c r="E506" s="218" t="s">
        <v>2173</v>
      </c>
      <c r="F506" s="219" t="s">
        <v>2174</v>
      </c>
      <c r="G506" s="220" t="s">
        <v>399</v>
      </c>
      <c r="H506" s="221">
        <v>3</v>
      </c>
      <c r="I506" s="222"/>
      <c r="J506" s="223">
        <f>ROUND(I506*H506,2)</f>
        <v>0</v>
      </c>
      <c r="K506" s="219" t="s">
        <v>1</v>
      </c>
      <c r="L506" s="45"/>
      <c r="M506" s="224" t="s">
        <v>1</v>
      </c>
      <c r="N506" s="225" t="s">
        <v>38</v>
      </c>
      <c r="O506" s="92"/>
      <c r="P506" s="226">
        <f>O506*H506</f>
        <v>0</v>
      </c>
      <c r="Q506" s="226">
        <v>0</v>
      </c>
      <c r="R506" s="226">
        <f>Q506*H506</f>
        <v>0</v>
      </c>
      <c r="S506" s="226">
        <v>0</v>
      </c>
      <c r="T506" s="227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28" t="s">
        <v>157</v>
      </c>
      <c r="AT506" s="228" t="s">
        <v>153</v>
      </c>
      <c r="AU506" s="228" t="s">
        <v>81</v>
      </c>
      <c r="AY506" s="18" t="s">
        <v>152</v>
      </c>
      <c r="BE506" s="229">
        <f>IF(N506="základní",J506,0)</f>
        <v>0</v>
      </c>
      <c r="BF506" s="229">
        <f>IF(N506="snížená",J506,0)</f>
        <v>0</v>
      </c>
      <c r="BG506" s="229">
        <f>IF(N506="zákl. přenesená",J506,0)</f>
        <v>0</v>
      </c>
      <c r="BH506" s="229">
        <f>IF(N506="sníž. přenesená",J506,0)</f>
        <v>0</v>
      </c>
      <c r="BI506" s="229">
        <f>IF(N506="nulová",J506,0)</f>
        <v>0</v>
      </c>
      <c r="BJ506" s="18" t="s">
        <v>81</v>
      </c>
      <c r="BK506" s="229">
        <f>ROUND(I506*H506,2)</f>
        <v>0</v>
      </c>
      <c r="BL506" s="18" t="s">
        <v>157</v>
      </c>
      <c r="BM506" s="228" t="s">
        <v>2175</v>
      </c>
    </row>
    <row r="507" s="2" customFormat="1" ht="37.8" customHeight="1">
      <c r="A507" s="39"/>
      <c r="B507" s="40"/>
      <c r="C507" s="217" t="s">
        <v>573</v>
      </c>
      <c r="D507" s="217" t="s">
        <v>153</v>
      </c>
      <c r="E507" s="218" t="s">
        <v>2176</v>
      </c>
      <c r="F507" s="219" t="s">
        <v>2177</v>
      </c>
      <c r="G507" s="220" t="s">
        <v>399</v>
      </c>
      <c r="H507" s="221">
        <v>92</v>
      </c>
      <c r="I507" s="222"/>
      <c r="J507" s="223">
        <f>ROUND(I507*H507,2)</f>
        <v>0</v>
      </c>
      <c r="K507" s="219" t="s">
        <v>1</v>
      </c>
      <c r="L507" s="45"/>
      <c r="M507" s="224" t="s">
        <v>1</v>
      </c>
      <c r="N507" s="225" t="s">
        <v>38</v>
      </c>
      <c r="O507" s="92"/>
      <c r="P507" s="226">
        <f>O507*H507</f>
        <v>0</v>
      </c>
      <c r="Q507" s="226">
        <v>0</v>
      </c>
      <c r="R507" s="226">
        <f>Q507*H507</f>
        <v>0</v>
      </c>
      <c r="S507" s="226">
        <v>0</v>
      </c>
      <c r="T507" s="227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28" t="s">
        <v>157</v>
      </c>
      <c r="AT507" s="228" t="s">
        <v>153</v>
      </c>
      <c r="AU507" s="228" t="s">
        <v>81</v>
      </c>
      <c r="AY507" s="18" t="s">
        <v>152</v>
      </c>
      <c r="BE507" s="229">
        <f>IF(N507="základní",J507,0)</f>
        <v>0</v>
      </c>
      <c r="BF507" s="229">
        <f>IF(N507="snížená",J507,0)</f>
        <v>0</v>
      </c>
      <c r="BG507" s="229">
        <f>IF(N507="zákl. přenesená",J507,0)</f>
        <v>0</v>
      </c>
      <c r="BH507" s="229">
        <f>IF(N507="sníž. přenesená",J507,0)</f>
        <v>0</v>
      </c>
      <c r="BI507" s="229">
        <f>IF(N507="nulová",J507,0)</f>
        <v>0</v>
      </c>
      <c r="BJ507" s="18" t="s">
        <v>81</v>
      </c>
      <c r="BK507" s="229">
        <f>ROUND(I507*H507,2)</f>
        <v>0</v>
      </c>
      <c r="BL507" s="18" t="s">
        <v>157</v>
      </c>
      <c r="BM507" s="228" t="s">
        <v>2178</v>
      </c>
    </row>
    <row r="508" s="2" customFormat="1" ht="14.4" customHeight="1">
      <c r="A508" s="39"/>
      <c r="B508" s="40"/>
      <c r="C508" s="217" t="s">
        <v>577</v>
      </c>
      <c r="D508" s="217" t="s">
        <v>153</v>
      </c>
      <c r="E508" s="218" t="s">
        <v>588</v>
      </c>
      <c r="F508" s="219" t="s">
        <v>589</v>
      </c>
      <c r="G508" s="220" t="s">
        <v>399</v>
      </c>
      <c r="H508" s="221">
        <v>3</v>
      </c>
      <c r="I508" s="222"/>
      <c r="J508" s="223">
        <f>ROUND(I508*H508,2)</f>
        <v>0</v>
      </c>
      <c r="K508" s="219" t="s">
        <v>1</v>
      </c>
      <c r="L508" s="45"/>
      <c r="M508" s="224" t="s">
        <v>1</v>
      </c>
      <c r="N508" s="225" t="s">
        <v>38</v>
      </c>
      <c r="O508" s="92"/>
      <c r="P508" s="226">
        <f>O508*H508</f>
        <v>0</v>
      </c>
      <c r="Q508" s="226">
        <v>0</v>
      </c>
      <c r="R508" s="226">
        <f>Q508*H508</f>
        <v>0</v>
      </c>
      <c r="S508" s="226">
        <v>0</v>
      </c>
      <c r="T508" s="227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28" t="s">
        <v>157</v>
      </c>
      <c r="AT508" s="228" t="s">
        <v>153</v>
      </c>
      <c r="AU508" s="228" t="s">
        <v>81</v>
      </c>
      <c r="AY508" s="18" t="s">
        <v>152</v>
      </c>
      <c r="BE508" s="229">
        <f>IF(N508="základní",J508,0)</f>
        <v>0</v>
      </c>
      <c r="BF508" s="229">
        <f>IF(N508="snížená",J508,0)</f>
        <v>0</v>
      </c>
      <c r="BG508" s="229">
        <f>IF(N508="zákl. přenesená",J508,0)</f>
        <v>0</v>
      </c>
      <c r="BH508" s="229">
        <f>IF(N508="sníž. přenesená",J508,0)</f>
        <v>0</v>
      </c>
      <c r="BI508" s="229">
        <f>IF(N508="nulová",J508,0)</f>
        <v>0</v>
      </c>
      <c r="BJ508" s="18" t="s">
        <v>81</v>
      </c>
      <c r="BK508" s="229">
        <f>ROUND(I508*H508,2)</f>
        <v>0</v>
      </c>
      <c r="BL508" s="18" t="s">
        <v>157</v>
      </c>
      <c r="BM508" s="228" t="s">
        <v>351</v>
      </c>
    </row>
    <row r="509" s="2" customFormat="1" ht="24.15" customHeight="1">
      <c r="A509" s="39"/>
      <c r="B509" s="40"/>
      <c r="C509" s="217" t="s">
        <v>583</v>
      </c>
      <c r="D509" s="217" t="s">
        <v>153</v>
      </c>
      <c r="E509" s="218" t="s">
        <v>1404</v>
      </c>
      <c r="F509" s="219" t="s">
        <v>1405</v>
      </c>
      <c r="G509" s="220" t="s">
        <v>539</v>
      </c>
      <c r="H509" s="263"/>
      <c r="I509" s="222"/>
      <c r="J509" s="223">
        <f>ROUND(I509*H509,2)</f>
        <v>0</v>
      </c>
      <c r="K509" s="219" t="s">
        <v>160</v>
      </c>
      <c r="L509" s="45"/>
      <c r="M509" s="224" t="s">
        <v>1</v>
      </c>
      <c r="N509" s="225" t="s">
        <v>38</v>
      </c>
      <c r="O509" s="92"/>
      <c r="P509" s="226">
        <f>O509*H509</f>
        <v>0</v>
      </c>
      <c r="Q509" s="226">
        <v>0</v>
      </c>
      <c r="R509" s="226">
        <f>Q509*H509</f>
        <v>0</v>
      </c>
      <c r="S509" s="226">
        <v>0</v>
      </c>
      <c r="T509" s="227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8" t="s">
        <v>157</v>
      </c>
      <c r="AT509" s="228" t="s">
        <v>153</v>
      </c>
      <c r="AU509" s="228" t="s">
        <v>81</v>
      </c>
      <c r="AY509" s="18" t="s">
        <v>152</v>
      </c>
      <c r="BE509" s="229">
        <f>IF(N509="základní",J509,0)</f>
        <v>0</v>
      </c>
      <c r="BF509" s="229">
        <f>IF(N509="snížená",J509,0)</f>
        <v>0</v>
      </c>
      <c r="BG509" s="229">
        <f>IF(N509="zákl. přenesená",J509,0)</f>
        <v>0</v>
      </c>
      <c r="BH509" s="229">
        <f>IF(N509="sníž. přenesená",J509,0)</f>
        <v>0</v>
      </c>
      <c r="BI509" s="229">
        <f>IF(N509="nulová",J509,0)</f>
        <v>0</v>
      </c>
      <c r="BJ509" s="18" t="s">
        <v>81</v>
      </c>
      <c r="BK509" s="229">
        <f>ROUND(I509*H509,2)</f>
        <v>0</v>
      </c>
      <c r="BL509" s="18" t="s">
        <v>157</v>
      </c>
      <c r="BM509" s="228" t="s">
        <v>749</v>
      </c>
    </row>
    <row r="510" s="12" customFormat="1" ht="25.92" customHeight="1">
      <c r="A510" s="12"/>
      <c r="B510" s="203"/>
      <c r="C510" s="204"/>
      <c r="D510" s="205" t="s">
        <v>72</v>
      </c>
      <c r="E510" s="206" t="s">
        <v>595</v>
      </c>
      <c r="F510" s="206" t="s">
        <v>1406</v>
      </c>
      <c r="G510" s="204"/>
      <c r="H510" s="204"/>
      <c r="I510" s="207"/>
      <c r="J510" s="208">
        <f>BK510</f>
        <v>0</v>
      </c>
      <c r="K510" s="204"/>
      <c r="L510" s="209"/>
      <c r="M510" s="210"/>
      <c r="N510" s="211"/>
      <c r="O510" s="211"/>
      <c r="P510" s="212">
        <f>SUM(P511:P518)</f>
        <v>0</v>
      </c>
      <c r="Q510" s="211"/>
      <c r="R510" s="212">
        <f>SUM(R511:R518)</f>
        <v>0</v>
      </c>
      <c r="S510" s="211"/>
      <c r="T510" s="213">
        <f>SUM(T511:T518)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14" t="s">
        <v>81</v>
      </c>
      <c r="AT510" s="215" t="s">
        <v>72</v>
      </c>
      <c r="AU510" s="215" t="s">
        <v>73</v>
      </c>
      <c r="AY510" s="214" t="s">
        <v>152</v>
      </c>
      <c r="BK510" s="216">
        <f>SUM(BK511:BK518)</f>
        <v>0</v>
      </c>
    </row>
    <row r="511" s="2" customFormat="1" ht="14.4" customHeight="1">
      <c r="A511" s="39"/>
      <c r="B511" s="40"/>
      <c r="C511" s="217" t="s">
        <v>587</v>
      </c>
      <c r="D511" s="217" t="s">
        <v>153</v>
      </c>
      <c r="E511" s="218" t="s">
        <v>598</v>
      </c>
      <c r="F511" s="219" t="s">
        <v>599</v>
      </c>
      <c r="G511" s="220" t="s">
        <v>193</v>
      </c>
      <c r="H511" s="221">
        <v>75.028000000000006</v>
      </c>
      <c r="I511" s="222"/>
      <c r="J511" s="223">
        <f>ROUND(I511*H511,2)</f>
        <v>0</v>
      </c>
      <c r="K511" s="219" t="s">
        <v>1</v>
      </c>
      <c r="L511" s="45"/>
      <c r="M511" s="224" t="s">
        <v>1</v>
      </c>
      <c r="N511" s="225" t="s">
        <v>38</v>
      </c>
      <c r="O511" s="92"/>
      <c r="P511" s="226">
        <f>O511*H511</f>
        <v>0</v>
      </c>
      <c r="Q511" s="226">
        <v>0</v>
      </c>
      <c r="R511" s="226">
        <f>Q511*H511</f>
        <v>0</v>
      </c>
      <c r="S511" s="226">
        <v>0</v>
      </c>
      <c r="T511" s="227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8" t="s">
        <v>157</v>
      </c>
      <c r="AT511" s="228" t="s">
        <v>153</v>
      </c>
      <c r="AU511" s="228" t="s">
        <v>81</v>
      </c>
      <c r="AY511" s="18" t="s">
        <v>152</v>
      </c>
      <c r="BE511" s="229">
        <f>IF(N511="základní",J511,0)</f>
        <v>0</v>
      </c>
      <c r="BF511" s="229">
        <f>IF(N511="snížená",J511,0)</f>
        <v>0</v>
      </c>
      <c r="BG511" s="229">
        <f>IF(N511="zákl. přenesená",J511,0)</f>
        <v>0</v>
      </c>
      <c r="BH511" s="229">
        <f>IF(N511="sníž. přenesená",J511,0)</f>
        <v>0</v>
      </c>
      <c r="BI511" s="229">
        <f>IF(N511="nulová",J511,0)</f>
        <v>0</v>
      </c>
      <c r="BJ511" s="18" t="s">
        <v>81</v>
      </c>
      <c r="BK511" s="229">
        <f>ROUND(I511*H511,2)</f>
        <v>0</v>
      </c>
      <c r="BL511" s="18" t="s">
        <v>157</v>
      </c>
      <c r="BM511" s="228" t="s">
        <v>356</v>
      </c>
    </row>
    <row r="512" s="13" customFormat="1">
      <c r="A512" s="13"/>
      <c r="B512" s="230"/>
      <c r="C512" s="231"/>
      <c r="D512" s="232" t="s">
        <v>195</v>
      </c>
      <c r="E512" s="233" t="s">
        <v>1</v>
      </c>
      <c r="F512" s="234" t="s">
        <v>2012</v>
      </c>
      <c r="G512" s="231"/>
      <c r="H512" s="233" t="s">
        <v>1</v>
      </c>
      <c r="I512" s="235"/>
      <c r="J512" s="231"/>
      <c r="K512" s="231"/>
      <c r="L512" s="236"/>
      <c r="M512" s="237"/>
      <c r="N512" s="238"/>
      <c r="O512" s="238"/>
      <c r="P512" s="238"/>
      <c r="Q512" s="238"/>
      <c r="R512" s="238"/>
      <c r="S512" s="238"/>
      <c r="T512" s="239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0" t="s">
        <v>195</v>
      </c>
      <c r="AU512" s="240" t="s">
        <v>81</v>
      </c>
      <c r="AV512" s="13" t="s">
        <v>81</v>
      </c>
      <c r="AW512" s="13" t="s">
        <v>30</v>
      </c>
      <c r="AX512" s="13" t="s">
        <v>73</v>
      </c>
      <c r="AY512" s="240" t="s">
        <v>152</v>
      </c>
    </row>
    <row r="513" s="13" customFormat="1">
      <c r="A513" s="13"/>
      <c r="B513" s="230"/>
      <c r="C513" s="231"/>
      <c r="D513" s="232" t="s">
        <v>195</v>
      </c>
      <c r="E513" s="233" t="s">
        <v>1</v>
      </c>
      <c r="F513" s="234" t="s">
        <v>1039</v>
      </c>
      <c r="G513" s="231"/>
      <c r="H513" s="233" t="s">
        <v>1</v>
      </c>
      <c r="I513" s="235"/>
      <c r="J513" s="231"/>
      <c r="K513" s="231"/>
      <c r="L513" s="236"/>
      <c r="M513" s="237"/>
      <c r="N513" s="238"/>
      <c r="O513" s="238"/>
      <c r="P513" s="238"/>
      <c r="Q513" s="238"/>
      <c r="R513" s="238"/>
      <c r="S513" s="238"/>
      <c r="T513" s="239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0" t="s">
        <v>195</v>
      </c>
      <c r="AU513" s="240" t="s">
        <v>81</v>
      </c>
      <c r="AV513" s="13" t="s">
        <v>81</v>
      </c>
      <c r="AW513" s="13" t="s">
        <v>30</v>
      </c>
      <c r="AX513" s="13" t="s">
        <v>73</v>
      </c>
      <c r="AY513" s="240" t="s">
        <v>152</v>
      </c>
    </row>
    <row r="514" s="14" customFormat="1">
      <c r="A514" s="14"/>
      <c r="B514" s="241"/>
      <c r="C514" s="242"/>
      <c r="D514" s="232" t="s">
        <v>195</v>
      </c>
      <c r="E514" s="243" t="s">
        <v>1</v>
      </c>
      <c r="F514" s="244" t="s">
        <v>2179</v>
      </c>
      <c r="G514" s="242"/>
      <c r="H514" s="245">
        <v>34.957999999999998</v>
      </c>
      <c r="I514" s="246"/>
      <c r="J514" s="242"/>
      <c r="K514" s="242"/>
      <c r="L514" s="247"/>
      <c r="M514" s="248"/>
      <c r="N514" s="249"/>
      <c r="O514" s="249"/>
      <c r="P514" s="249"/>
      <c r="Q514" s="249"/>
      <c r="R514" s="249"/>
      <c r="S514" s="249"/>
      <c r="T514" s="250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1" t="s">
        <v>195</v>
      </c>
      <c r="AU514" s="251" t="s">
        <v>81</v>
      </c>
      <c r="AV514" s="14" t="s">
        <v>83</v>
      </c>
      <c r="AW514" s="14" t="s">
        <v>30</v>
      </c>
      <c r="AX514" s="14" t="s">
        <v>73</v>
      </c>
      <c r="AY514" s="251" t="s">
        <v>152</v>
      </c>
    </row>
    <row r="515" s="14" customFormat="1">
      <c r="A515" s="14"/>
      <c r="B515" s="241"/>
      <c r="C515" s="242"/>
      <c r="D515" s="232" t="s">
        <v>195</v>
      </c>
      <c r="E515" s="243" t="s">
        <v>1</v>
      </c>
      <c r="F515" s="244" t="s">
        <v>2180</v>
      </c>
      <c r="G515" s="242"/>
      <c r="H515" s="245">
        <v>19.949999999999999</v>
      </c>
      <c r="I515" s="246"/>
      <c r="J515" s="242"/>
      <c r="K515" s="242"/>
      <c r="L515" s="247"/>
      <c r="M515" s="248"/>
      <c r="N515" s="249"/>
      <c r="O515" s="249"/>
      <c r="P515" s="249"/>
      <c r="Q515" s="249"/>
      <c r="R515" s="249"/>
      <c r="S515" s="249"/>
      <c r="T515" s="250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1" t="s">
        <v>195</v>
      </c>
      <c r="AU515" s="251" t="s">
        <v>81</v>
      </c>
      <c r="AV515" s="14" t="s">
        <v>83</v>
      </c>
      <c r="AW515" s="14" t="s">
        <v>30</v>
      </c>
      <c r="AX515" s="14" t="s">
        <v>73</v>
      </c>
      <c r="AY515" s="251" t="s">
        <v>152</v>
      </c>
    </row>
    <row r="516" s="14" customFormat="1">
      <c r="A516" s="14"/>
      <c r="B516" s="241"/>
      <c r="C516" s="242"/>
      <c r="D516" s="232" t="s">
        <v>195</v>
      </c>
      <c r="E516" s="243" t="s">
        <v>1</v>
      </c>
      <c r="F516" s="244" t="s">
        <v>2181</v>
      </c>
      <c r="G516" s="242"/>
      <c r="H516" s="245">
        <v>20.120000000000001</v>
      </c>
      <c r="I516" s="246"/>
      <c r="J516" s="242"/>
      <c r="K516" s="242"/>
      <c r="L516" s="247"/>
      <c r="M516" s="248"/>
      <c r="N516" s="249"/>
      <c r="O516" s="249"/>
      <c r="P516" s="249"/>
      <c r="Q516" s="249"/>
      <c r="R516" s="249"/>
      <c r="S516" s="249"/>
      <c r="T516" s="250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1" t="s">
        <v>195</v>
      </c>
      <c r="AU516" s="251" t="s">
        <v>81</v>
      </c>
      <c r="AV516" s="14" t="s">
        <v>83</v>
      </c>
      <c r="AW516" s="14" t="s">
        <v>30</v>
      </c>
      <c r="AX516" s="14" t="s">
        <v>73</v>
      </c>
      <c r="AY516" s="251" t="s">
        <v>152</v>
      </c>
    </row>
    <row r="517" s="15" customFormat="1">
      <c r="A517" s="15"/>
      <c r="B517" s="252"/>
      <c r="C517" s="253"/>
      <c r="D517" s="232" t="s">
        <v>195</v>
      </c>
      <c r="E517" s="254" t="s">
        <v>1</v>
      </c>
      <c r="F517" s="255" t="s">
        <v>218</v>
      </c>
      <c r="G517" s="253"/>
      <c r="H517" s="256">
        <v>75.028000000000006</v>
      </c>
      <c r="I517" s="257"/>
      <c r="J517" s="253"/>
      <c r="K517" s="253"/>
      <c r="L517" s="258"/>
      <c r="M517" s="259"/>
      <c r="N517" s="260"/>
      <c r="O517" s="260"/>
      <c r="P517" s="260"/>
      <c r="Q517" s="260"/>
      <c r="R517" s="260"/>
      <c r="S517" s="260"/>
      <c r="T517" s="261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62" t="s">
        <v>195</v>
      </c>
      <c r="AU517" s="262" t="s">
        <v>81</v>
      </c>
      <c r="AV517" s="15" t="s">
        <v>157</v>
      </c>
      <c r="AW517" s="15" t="s">
        <v>30</v>
      </c>
      <c r="AX517" s="15" t="s">
        <v>81</v>
      </c>
      <c r="AY517" s="262" t="s">
        <v>152</v>
      </c>
    </row>
    <row r="518" s="2" customFormat="1" ht="24.15" customHeight="1">
      <c r="A518" s="39"/>
      <c r="B518" s="40"/>
      <c r="C518" s="217" t="s">
        <v>591</v>
      </c>
      <c r="D518" s="217" t="s">
        <v>153</v>
      </c>
      <c r="E518" s="218" t="s">
        <v>1408</v>
      </c>
      <c r="F518" s="219" t="s">
        <v>1409</v>
      </c>
      <c r="G518" s="220" t="s">
        <v>539</v>
      </c>
      <c r="H518" s="263"/>
      <c r="I518" s="222"/>
      <c r="J518" s="223">
        <f>ROUND(I518*H518,2)</f>
        <v>0</v>
      </c>
      <c r="K518" s="219" t="s">
        <v>160</v>
      </c>
      <c r="L518" s="45"/>
      <c r="M518" s="224" t="s">
        <v>1</v>
      </c>
      <c r="N518" s="225" t="s">
        <v>38</v>
      </c>
      <c r="O518" s="92"/>
      <c r="P518" s="226">
        <f>O518*H518</f>
        <v>0</v>
      </c>
      <c r="Q518" s="226">
        <v>0</v>
      </c>
      <c r="R518" s="226">
        <f>Q518*H518</f>
        <v>0</v>
      </c>
      <c r="S518" s="226">
        <v>0</v>
      </c>
      <c r="T518" s="227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28" t="s">
        <v>157</v>
      </c>
      <c r="AT518" s="228" t="s">
        <v>153</v>
      </c>
      <c r="AU518" s="228" t="s">
        <v>81</v>
      </c>
      <c r="AY518" s="18" t="s">
        <v>152</v>
      </c>
      <c r="BE518" s="229">
        <f>IF(N518="základní",J518,0)</f>
        <v>0</v>
      </c>
      <c r="BF518" s="229">
        <f>IF(N518="snížená",J518,0)</f>
        <v>0</v>
      </c>
      <c r="BG518" s="229">
        <f>IF(N518="zákl. přenesená",J518,0)</f>
        <v>0</v>
      </c>
      <c r="BH518" s="229">
        <f>IF(N518="sníž. přenesená",J518,0)</f>
        <v>0</v>
      </c>
      <c r="BI518" s="229">
        <f>IF(N518="nulová",J518,0)</f>
        <v>0</v>
      </c>
      <c r="BJ518" s="18" t="s">
        <v>81</v>
      </c>
      <c r="BK518" s="229">
        <f>ROUND(I518*H518,2)</f>
        <v>0</v>
      </c>
      <c r="BL518" s="18" t="s">
        <v>157</v>
      </c>
      <c r="BM518" s="228" t="s">
        <v>773</v>
      </c>
    </row>
    <row r="519" s="12" customFormat="1" ht="25.92" customHeight="1">
      <c r="A519" s="12"/>
      <c r="B519" s="203"/>
      <c r="C519" s="204"/>
      <c r="D519" s="205" t="s">
        <v>72</v>
      </c>
      <c r="E519" s="206" t="s">
        <v>611</v>
      </c>
      <c r="F519" s="206" t="s">
        <v>1410</v>
      </c>
      <c r="G519" s="204"/>
      <c r="H519" s="204"/>
      <c r="I519" s="207"/>
      <c r="J519" s="208">
        <f>BK519</f>
        <v>0</v>
      </c>
      <c r="K519" s="204"/>
      <c r="L519" s="209"/>
      <c r="M519" s="210"/>
      <c r="N519" s="211"/>
      <c r="O519" s="211"/>
      <c r="P519" s="212">
        <f>SUM(P520:P555)</f>
        <v>0</v>
      </c>
      <c r="Q519" s="211"/>
      <c r="R519" s="212">
        <f>SUM(R520:R555)</f>
        <v>0</v>
      </c>
      <c r="S519" s="211"/>
      <c r="T519" s="213">
        <f>SUM(T520:T555)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14" t="s">
        <v>81</v>
      </c>
      <c r="AT519" s="215" t="s">
        <v>72</v>
      </c>
      <c r="AU519" s="215" t="s">
        <v>73</v>
      </c>
      <c r="AY519" s="214" t="s">
        <v>152</v>
      </c>
      <c r="BK519" s="216">
        <f>SUM(BK520:BK555)</f>
        <v>0</v>
      </c>
    </row>
    <row r="520" s="2" customFormat="1" ht="24.15" customHeight="1">
      <c r="A520" s="39"/>
      <c r="B520" s="40"/>
      <c r="C520" s="217" t="s">
        <v>597</v>
      </c>
      <c r="D520" s="217" t="s">
        <v>153</v>
      </c>
      <c r="E520" s="218" t="s">
        <v>1411</v>
      </c>
      <c r="F520" s="219" t="s">
        <v>1412</v>
      </c>
      <c r="G520" s="220" t="s">
        <v>185</v>
      </c>
      <c r="H520" s="221">
        <v>26</v>
      </c>
      <c r="I520" s="222"/>
      <c r="J520" s="223">
        <f>ROUND(I520*H520,2)</f>
        <v>0</v>
      </c>
      <c r="K520" s="219" t="s">
        <v>1</v>
      </c>
      <c r="L520" s="45"/>
      <c r="M520" s="224" t="s">
        <v>1</v>
      </c>
      <c r="N520" s="225" t="s">
        <v>38</v>
      </c>
      <c r="O520" s="92"/>
      <c r="P520" s="226">
        <f>O520*H520</f>
        <v>0</v>
      </c>
      <c r="Q520" s="226">
        <v>0</v>
      </c>
      <c r="R520" s="226">
        <f>Q520*H520</f>
        <v>0</v>
      </c>
      <c r="S520" s="226">
        <v>0</v>
      </c>
      <c r="T520" s="227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28" t="s">
        <v>157</v>
      </c>
      <c r="AT520" s="228" t="s">
        <v>153</v>
      </c>
      <c r="AU520" s="228" t="s">
        <v>81</v>
      </c>
      <c r="AY520" s="18" t="s">
        <v>152</v>
      </c>
      <c r="BE520" s="229">
        <f>IF(N520="základní",J520,0)</f>
        <v>0</v>
      </c>
      <c r="BF520" s="229">
        <f>IF(N520="snížená",J520,0)</f>
        <v>0</v>
      </c>
      <c r="BG520" s="229">
        <f>IF(N520="zákl. přenesená",J520,0)</f>
        <v>0</v>
      </c>
      <c r="BH520" s="229">
        <f>IF(N520="sníž. přenesená",J520,0)</f>
        <v>0</v>
      </c>
      <c r="BI520" s="229">
        <f>IF(N520="nulová",J520,0)</f>
        <v>0</v>
      </c>
      <c r="BJ520" s="18" t="s">
        <v>81</v>
      </c>
      <c r="BK520" s="229">
        <f>ROUND(I520*H520,2)</f>
        <v>0</v>
      </c>
      <c r="BL520" s="18" t="s">
        <v>157</v>
      </c>
      <c r="BM520" s="228" t="s">
        <v>783</v>
      </c>
    </row>
    <row r="521" s="2" customFormat="1" ht="24.15" customHeight="1">
      <c r="A521" s="39"/>
      <c r="B521" s="40"/>
      <c r="C521" s="217" t="s">
        <v>607</v>
      </c>
      <c r="D521" s="217" t="s">
        <v>153</v>
      </c>
      <c r="E521" s="218" t="s">
        <v>1413</v>
      </c>
      <c r="F521" s="219" t="s">
        <v>2182</v>
      </c>
      <c r="G521" s="220" t="s">
        <v>185</v>
      </c>
      <c r="H521" s="221">
        <v>1</v>
      </c>
      <c r="I521" s="222"/>
      <c r="J521" s="223">
        <f>ROUND(I521*H521,2)</f>
        <v>0</v>
      </c>
      <c r="K521" s="219" t="s">
        <v>1</v>
      </c>
      <c r="L521" s="45"/>
      <c r="M521" s="224" t="s">
        <v>1</v>
      </c>
      <c r="N521" s="225" t="s">
        <v>38</v>
      </c>
      <c r="O521" s="92"/>
      <c r="P521" s="226">
        <f>O521*H521</f>
        <v>0</v>
      </c>
      <c r="Q521" s="226">
        <v>0</v>
      </c>
      <c r="R521" s="226">
        <f>Q521*H521</f>
        <v>0</v>
      </c>
      <c r="S521" s="226">
        <v>0</v>
      </c>
      <c r="T521" s="227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28" t="s">
        <v>157</v>
      </c>
      <c r="AT521" s="228" t="s">
        <v>153</v>
      </c>
      <c r="AU521" s="228" t="s">
        <v>81</v>
      </c>
      <c r="AY521" s="18" t="s">
        <v>152</v>
      </c>
      <c r="BE521" s="229">
        <f>IF(N521="základní",J521,0)</f>
        <v>0</v>
      </c>
      <c r="BF521" s="229">
        <f>IF(N521="snížená",J521,0)</f>
        <v>0</v>
      </c>
      <c r="BG521" s="229">
        <f>IF(N521="zákl. přenesená",J521,0)</f>
        <v>0</v>
      </c>
      <c r="BH521" s="229">
        <f>IF(N521="sníž. přenesená",J521,0)</f>
        <v>0</v>
      </c>
      <c r="BI521" s="229">
        <f>IF(N521="nulová",J521,0)</f>
        <v>0</v>
      </c>
      <c r="BJ521" s="18" t="s">
        <v>81</v>
      </c>
      <c r="BK521" s="229">
        <f>ROUND(I521*H521,2)</f>
        <v>0</v>
      </c>
      <c r="BL521" s="18" t="s">
        <v>157</v>
      </c>
      <c r="BM521" s="228" t="s">
        <v>362</v>
      </c>
    </row>
    <row r="522" s="2" customFormat="1" ht="24.15" customHeight="1">
      <c r="A522" s="39"/>
      <c r="B522" s="40"/>
      <c r="C522" s="217" t="s">
        <v>613</v>
      </c>
      <c r="D522" s="217" t="s">
        <v>153</v>
      </c>
      <c r="E522" s="218" t="s">
        <v>1419</v>
      </c>
      <c r="F522" s="219" t="s">
        <v>2183</v>
      </c>
      <c r="G522" s="220" t="s">
        <v>185</v>
      </c>
      <c r="H522" s="221">
        <v>1</v>
      </c>
      <c r="I522" s="222"/>
      <c r="J522" s="223">
        <f>ROUND(I522*H522,2)</f>
        <v>0</v>
      </c>
      <c r="K522" s="219" t="s">
        <v>1</v>
      </c>
      <c r="L522" s="45"/>
      <c r="M522" s="224" t="s">
        <v>1</v>
      </c>
      <c r="N522" s="225" t="s">
        <v>38</v>
      </c>
      <c r="O522" s="92"/>
      <c r="P522" s="226">
        <f>O522*H522</f>
        <v>0</v>
      </c>
      <c r="Q522" s="226">
        <v>0</v>
      </c>
      <c r="R522" s="226">
        <f>Q522*H522</f>
        <v>0</v>
      </c>
      <c r="S522" s="226">
        <v>0</v>
      </c>
      <c r="T522" s="227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28" t="s">
        <v>157</v>
      </c>
      <c r="AT522" s="228" t="s">
        <v>153</v>
      </c>
      <c r="AU522" s="228" t="s">
        <v>81</v>
      </c>
      <c r="AY522" s="18" t="s">
        <v>152</v>
      </c>
      <c r="BE522" s="229">
        <f>IF(N522="základní",J522,0)</f>
        <v>0</v>
      </c>
      <c r="BF522" s="229">
        <f>IF(N522="snížená",J522,0)</f>
        <v>0</v>
      </c>
      <c r="BG522" s="229">
        <f>IF(N522="zákl. přenesená",J522,0)</f>
        <v>0</v>
      </c>
      <c r="BH522" s="229">
        <f>IF(N522="sníž. přenesená",J522,0)</f>
        <v>0</v>
      </c>
      <c r="BI522" s="229">
        <f>IF(N522="nulová",J522,0)</f>
        <v>0</v>
      </c>
      <c r="BJ522" s="18" t="s">
        <v>81</v>
      </c>
      <c r="BK522" s="229">
        <f>ROUND(I522*H522,2)</f>
        <v>0</v>
      </c>
      <c r="BL522" s="18" t="s">
        <v>157</v>
      </c>
      <c r="BM522" s="228" t="s">
        <v>366</v>
      </c>
    </row>
    <row r="523" s="2" customFormat="1" ht="24.15" customHeight="1">
      <c r="A523" s="39"/>
      <c r="B523" s="40"/>
      <c r="C523" s="217" t="s">
        <v>623</v>
      </c>
      <c r="D523" s="217" t="s">
        <v>153</v>
      </c>
      <c r="E523" s="218" t="s">
        <v>1420</v>
      </c>
      <c r="F523" s="219" t="s">
        <v>2184</v>
      </c>
      <c r="G523" s="220" t="s">
        <v>185</v>
      </c>
      <c r="H523" s="221">
        <v>1</v>
      </c>
      <c r="I523" s="222"/>
      <c r="J523" s="223">
        <f>ROUND(I523*H523,2)</f>
        <v>0</v>
      </c>
      <c r="K523" s="219" t="s">
        <v>1</v>
      </c>
      <c r="L523" s="45"/>
      <c r="M523" s="224" t="s">
        <v>1</v>
      </c>
      <c r="N523" s="225" t="s">
        <v>38</v>
      </c>
      <c r="O523" s="92"/>
      <c r="P523" s="226">
        <f>O523*H523</f>
        <v>0</v>
      </c>
      <c r="Q523" s="226">
        <v>0</v>
      </c>
      <c r="R523" s="226">
        <f>Q523*H523</f>
        <v>0</v>
      </c>
      <c r="S523" s="226">
        <v>0</v>
      </c>
      <c r="T523" s="227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28" t="s">
        <v>157</v>
      </c>
      <c r="AT523" s="228" t="s">
        <v>153</v>
      </c>
      <c r="AU523" s="228" t="s">
        <v>81</v>
      </c>
      <c r="AY523" s="18" t="s">
        <v>152</v>
      </c>
      <c r="BE523" s="229">
        <f>IF(N523="základní",J523,0)</f>
        <v>0</v>
      </c>
      <c r="BF523" s="229">
        <f>IF(N523="snížená",J523,0)</f>
        <v>0</v>
      </c>
      <c r="BG523" s="229">
        <f>IF(N523="zákl. přenesená",J523,0)</f>
        <v>0</v>
      </c>
      <c r="BH523" s="229">
        <f>IF(N523="sníž. přenesená",J523,0)</f>
        <v>0</v>
      </c>
      <c r="BI523" s="229">
        <f>IF(N523="nulová",J523,0)</f>
        <v>0</v>
      </c>
      <c r="BJ523" s="18" t="s">
        <v>81</v>
      </c>
      <c r="BK523" s="229">
        <f>ROUND(I523*H523,2)</f>
        <v>0</v>
      </c>
      <c r="BL523" s="18" t="s">
        <v>157</v>
      </c>
      <c r="BM523" s="228" t="s">
        <v>823</v>
      </c>
    </row>
    <row r="524" s="2" customFormat="1" ht="24.15" customHeight="1">
      <c r="A524" s="39"/>
      <c r="B524" s="40"/>
      <c r="C524" s="217" t="s">
        <v>628</v>
      </c>
      <c r="D524" s="217" t="s">
        <v>153</v>
      </c>
      <c r="E524" s="218" t="s">
        <v>1799</v>
      </c>
      <c r="F524" s="219" t="s">
        <v>1421</v>
      </c>
      <c r="G524" s="220" t="s">
        <v>185</v>
      </c>
      <c r="H524" s="221">
        <v>2</v>
      </c>
      <c r="I524" s="222"/>
      <c r="J524" s="223">
        <f>ROUND(I524*H524,2)</f>
        <v>0</v>
      </c>
      <c r="K524" s="219" t="s">
        <v>1</v>
      </c>
      <c r="L524" s="45"/>
      <c r="M524" s="224" t="s">
        <v>1</v>
      </c>
      <c r="N524" s="225" t="s">
        <v>38</v>
      </c>
      <c r="O524" s="92"/>
      <c r="P524" s="226">
        <f>O524*H524</f>
        <v>0</v>
      </c>
      <c r="Q524" s="226">
        <v>0</v>
      </c>
      <c r="R524" s="226">
        <f>Q524*H524</f>
        <v>0</v>
      </c>
      <c r="S524" s="226">
        <v>0</v>
      </c>
      <c r="T524" s="227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28" t="s">
        <v>157</v>
      </c>
      <c r="AT524" s="228" t="s">
        <v>153</v>
      </c>
      <c r="AU524" s="228" t="s">
        <v>81</v>
      </c>
      <c r="AY524" s="18" t="s">
        <v>152</v>
      </c>
      <c r="BE524" s="229">
        <f>IF(N524="základní",J524,0)</f>
        <v>0</v>
      </c>
      <c r="BF524" s="229">
        <f>IF(N524="snížená",J524,0)</f>
        <v>0</v>
      </c>
      <c r="BG524" s="229">
        <f>IF(N524="zákl. přenesená",J524,0)</f>
        <v>0</v>
      </c>
      <c r="BH524" s="229">
        <f>IF(N524="sníž. přenesená",J524,0)</f>
        <v>0</v>
      </c>
      <c r="BI524" s="229">
        <f>IF(N524="nulová",J524,0)</f>
        <v>0</v>
      </c>
      <c r="BJ524" s="18" t="s">
        <v>81</v>
      </c>
      <c r="BK524" s="229">
        <f>ROUND(I524*H524,2)</f>
        <v>0</v>
      </c>
      <c r="BL524" s="18" t="s">
        <v>157</v>
      </c>
      <c r="BM524" s="228" t="s">
        <v>835</v>
      </c>
    </row>
    <row r="525" s="2" customFormat="1" ht="24.15" customHeight="1">
      <c r="A525" s="39"/>
      <c r="B525" s="40"/>
      <c r="C525" s="217" t="s">
        <v>633</v>
      </c>
      <c r="D525" s="217" t="s">
        <v>153</v>
      </c>
      <c r="E525" s="218" t="s">
        <v>1422</v>
      </c>
      <c r="F525" s="219" t="s">
        <v>1414</v>
      </c>
      <c r="G525" s="220" t="s">
        <v>185</v>
      </c>
      <c r="H525" s="221">
        <v>3</v>
      </c>
      <c r="I525" s="222"/>
      <c r="J525" s="223">
        <f>ROUND(I525*H525,2)</f>
        <v>0</v>
      </c>
      <c r="K525" s="219" t="s">
        <v>1</v>
      </c>
      <c r="L525" s="45"/>
      <c r="M525" s="224" t="s">
        <v>1</v>
      </c>
      <c r="N525" s="225" t="s">
        <v>38</v>
      </c>
      <c r="O525" s="92"/>
      <c r="P525" s="226">
        <f>O525*H525</f>
        <v>0</v>
      </c>
      <c r="Q525" s="226">
        <v>0</v>
      </c>
      <c r="R525" s="226">
        <f>Q525*H525</f>
        <v>0</v>
      </c>
      <c r="S525" s="226">
        <v>0</v>
      </c>
      <c r="T525" s="227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8" t="s">
        <v>157</v>
      </c>
      <c r="AT525" s="228" t="s">
        <v>153</v>
      </c>
      <c r="AU525" s="228" t="s">
        <v>81</v>
      </c>
      <c r="AY525" s="18" t="s">
        <v>152</v>
      </c>
      <c r="BE525" s="229">
        <f>IF(N525="základní",J525,0)</f>
        <v>0</v>
      </c>
      <c r="BF525" s="229">
        <f>IF(N525="snížená",J525,0)</f>
        <v>0</v>
      </c>
      <c r="BG525" s="229">
        <f>IF(N525="zákl. přenesená",J525,0)</f>
        <v>0</v>
      </c>
      <c r="BH525" s="229">
        <f>IF(N525="sníž. přenesená",J525,0)</f>
        <v>0</v>
      </c>
      <c r="BI525" s="229">
        <f>IF(N525="nulová",J525,0)</f>
        <v>0</v>
      </c>
      <c r="BJ525" s="18" t="s">
        <v>81</v>
      </c>
      <c r="BK525" s="229">
        <f>ROUND(I525*H525,2)</f>
        <v>0</v>
      </c>
      <c r="BL525" s="18" t="s">
        <v>157</v>
      </c>
      <c r="BM525" s="228" t="s">
        <v>844</v>
      </c>
    </row>
    <row r="526" s="2" customFormat="1" ht="24.15" customHeight="1">
      <c r="A526" s="39"/>
      <c r="B526" s="40"/>
      <c r="C526" s="217" t="s">
        <v>638</v>
      </c>
      <c r="D526" s="217" t="s">
        <v>153</v>
      </c>
      <c r="E526" s="218" t="s">
        <v>1425</v>
      </c>
      <c r="F526" s="219" t="s">
        <v>1412</v>
      </c>
      <c r="G526" s="220" t="s">
        <v>185</v>
      </c>
      <c r="H526" s="221">
        <v>4</v>
      </c>
      <c r="I526" s="222"/>
      <c r="J526" s="223">
        <f>ROUND(I526*H526,2)</f>
        <v>0</v>
      </c>
      <c r="K526" s="219" t="s">
        <v>1</v>
      </c>
      <c r="L526" s="45"/>
      <c r="M526" s="224" t="s">
        <v>1</v>
      </c>
      <c r="N526" s="225" t="s">
        <v>38</v>
      </c>
      <c r="O526" s="92"/>
      <c r="P526" s="226">
        <f>O526*H526</f>
        <v>0</v>
      </c>
      <c r="Q526" s="226">
        <v>0</v>
      </c>
      <c r="R526" s="226">
        <f>Q526*H526</f>
        <v>0</v>
      </c>
      <c r="S526" s="226">
        <v>0</v>
      </c>
      <c r="T526" s="227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28" t="s">
        <v>157</v>
      </c>
      <c r="AT526" s="228" t="s">
        <v>153</v>
      </c>
      <c r="AU526" s="228" t="s">
        <v>81</v>
      </c>
      <c r="AY526" s="18" t="s">
        <v>152</v>
      </c>
      <c r="BE526" s="229">
        <f>IF(N526="základní",J526,0)</f>
        <v>0</v>
      </c>
      <c r="BF526" s="229">
        <f>IF(N526="snížená",J526,0)</f>
        <v>0</v>
      </c>
      <c r="BG526" s="229">
        <f>IF(N526="zákl. přenesená",J526,0)</f>
        <v>0</v>
      </c>
      <c r="BH526" s="229">
        <f>IF(N526="sníž. přenesená",J526,0)</f>
        <v>0</v>
      </c>
      <c r="BI526" s="229">
        <f>IF(N526="nulová",J526,0)</f>
        <v>0</v>
      </c>
      <c r="BJ526" s="18" t="s">
        <v>81</v>
      </c>
      <c r="BK526" s="229">
        <f>ROUND(I526*H526,2)</f>
        <v>0</v>
      </c>
      <c r="BL526" s="18" t="s">
        <v>157</v>
      </c>
      <c r="BM526" s="228" t="s">
        <v>852</v>
      </c>
    </row>
    <row r="527" s="2" customFormat="1" ht="24.15" customHeight="1">
      <c r="A527" s="39"/>
      <c r="B527" s="40"/>
      <c r="C527" s="217" t="s">
        <v>643</v>
      </c>
      <c r="D527" s="217" t="s">
        <v>153</v>
      </c>
      <c r="E527" s="218" t="s">
        <v>1428</v>
      </c>
      <c r="F527" s="219" t="s">
        <v>1414</v>
      </c>
      <c r="G527" s="220" t="s">
        <v>185</v>
      </c>
      <c r="H527" s="221">
        <v>1</v>
      </c>
      <c r="I527" s="222"/>
      <c r="J527" s="223">
        <f>ROUND(I527*H527,2)</f>
        <v>0</v>
      </c>
      <c r="K527" s="219" t="s">
        <v>1</v>
      </c>
      <c r="L527" s="45"/>
      <c r="M527" s="224" t="s">
        <v>1</v>
      </c>
      <c r="N527" s="225" t="s">
        <v>38</v>
      </c>
      <c r="O527" s="92"/>
      <c r="P527" s="226">
        <f>O527*H527</f>
        <v>0</v>
      </c>
      <c r="Q527" s="226">
        <v>0</v>
      </c>
      <c r="R527" s="226">
        <f>Q527*H527</f>
        <v>0</v>
      </c>
      <c r="S527" s="226">
        <v>0</v>
      </c>
      <c r="T527" s="227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28" t="s">
        <v>157</v>
      </c>
      <c r="AT527" s="228" t="s">
        <v>153</v>
      </c>
      <c r="AU527" s="228" t="s">
        <v>81</v>
      </c>
      <c r="AY527" s="18" t="s">
        <v>152</v>
      </c>
      <c r="BE527" s="229">
        <f>IF(N527="základní",J527,0)</f>
        <v>0</v>
      </c>
      <c r="BF527" s="229">
        <f>IF(N527="snížená",J527,0)</f>
        <v>0</v>
      </c>
      <c r="BG527" s="229">
        <f>IF(N527="zákl. přenesená",J527,0)</f>
        <v>0</v>
      </c>
      <c r="BH527" s="229">
        <f>IF(N527="sníž. přenesená",J527,0)</f>
        <v>0</v>
      </c>
      <c r="BI527" s="229">
        <f>IF(N527="nulová",J527,0)</f>
        <v>0</v>
      </c>
      <c r="BJ527" s="18" t="s">
        <v>81</v>
      </c>
      <c r="BK527" s="229">
        <f>ROUND(I527*H527,2)</f>
        <v>0</v>
      </c>
      <c r="BL527" s="18" t="s">
        <v>157</v>
      </c>
      <c r="BM527" s="228" t="s">
        <v>862</v>
      </c>
    </row>
    <row r="528" s="2" customFormat="1" ht="37.8" customHeight="1">
      <c r="A528" s="39"/>
      <c r="B528" s="40"/>
      <c r="C528" s="217" t="s">
        <v>648</v>
      </c>
      <c r="D528" s="217" t="s">
        <v>153</v>
      </c>
      <c r="E528" s="218" t="s">
        <v>1802</v>
      </c>
      <c r="F528" s="219" t="s">
        <v>1795</v>
      </c>
      <c r="G528" s="220" t="s">
        <v>185</v>
      </c>
      <c r="H528" s="221">
        <v>4</v>
      </c>
      <c r="I528" s="222"/>
      <c r="J528" s="223">
        <f>ROUND(I528*H528,2)</f>
        <v>0</v>
      </c>
      <c r="K528" s="219" t="s">
        <v>1</v>
      </c>
      <c r="L528" s="45"/>
      <c r="M528" s="224" t="s">
        <v>1</v>
      </c>
      <c r="N528" s="225" t="s">
        <v>38</v>
      </c>
      <c r="O528" s="92"/>
      <c r="P528" s="226">
        <f>O528*H528</f>
        <v>0</v>
      </c>
      <c r="Q528" s="226">
        <v>0</v>
      </c>
      <c r="R528" s="226">
        <f>Q528*H528</f>
        <v>0</v>
      </c>
      <c r="S528" s="226">
        <v>0</v>
      </c>
      <c r="T528" s="227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28" t="s">
        <v>157</v>
      </c>
      <c r="AT528" s="228" t="s">
        <v>153</v>
      </c>
      <c r="AU528" s="228" t="s">
        <v>81</v>
      </c>
      <c r="AY528" s="18" t="s">
        <v>152</v>
      </c>
      <c r="BE528" s="229">
        <f>IF(N528="základní",J528,0)</f>
        <v>0</v>
      </c>
      <c r="BF528" s="229">
        <f>IF(N528="snížená",J528,0)</f>
        <v>0</v>
      </c>
      <c r="BG528" s="229">
        <f>IF(N528="zákl. přenesená",J528,0)</f>
        <v>0</v>
      </c>
      <c r="BH528" s="229">
        <f>IF(N528="sníž. přenesená",J528,0)</f>
        <v>0</v>
      </c>
      <c r="BI528" s="229">
        <f>IF(N528="nulová",J528,0)</f>
        <v>0</v>
      </c>
      <c r="BJ528" s="18" t="s">
        <v>81</v>
      </c>
      <c r="BK528" s="229">
        <f>ROUND(I528*H528,2)</f>
        <v>0</v>
      </c>
      <c r="BL528" s="18" t="s">
        <v>157</v>
      </c>
      <c r="BM528" s="228" t="s">
        <v>1424</v>
      </c>
    </row>
    <row r="529" s="2" customFormat="1" ht="37.8" customHeight="1">
      <c r="A529" s="39"/>
      <c r="B529" s="40"/>
      <c r="C529" s="217" t="s">
        <v>653</v>
      </c>
      <c r="D529" s="217" t="s">
        <v>153</v>
      </c>
      <c r="E529" s="218" t="s">
        <v>1803</v>
      </c>
      <c r="F529" s="219" t="s">
        <v>1797</v>
      </c>
      <c r="G529" s="220" t="s">
        <v>185</v>
      </c>
      <c r="H529" s="221">
        <v>1</v>
      </c>
      <c r="I529" s="222"/>
      <c r="J529" s="223">
        <f>ROUND(I529*H529,2)</f>
        <v>0</v>
      </c>
      <c r="K529" s="219" t="s">
        <v>1</v>
      </c>
      <c r="L529" s="45"/>
      <c r="M529" s="224" t="s">
        <v>1</v>
      </c>
      <c r="N529" s="225" t="s">
        <v>38</v>
      </c>
      <c r="O529" s="92"/>
      <c r="P529" s="226">
        <f>O529*H529</f>
        <v>0</v>
      </c>
      <c r="Q529" s="226">
        <v>0</v>
      </c>
      <c r="R529" s="226">
        <f>Q529*H529</f>
        <v>0</v>
      </c>
      <c r="S529" s="226">
        <v>0</v>
      </c>
      <c r="T529" s="227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28" t="s">
        <v>157</v>
      </c>
      <c r="AT529" s="228" t="s">
        <v>153</v>
      </c>
      <c r="AU529" s="228" t="s">
        <v>81</v>
      </c>
      <c r="AY529" s="18" t="s">
        <v>152</v>
      </c>
      <c r="BE529" s="229">
        <f>IF(N529="základní",J529,0)</f>
        <v>0</v>
      </c>
      <c r="BF529" s="229">
        <f>IF(N529="snížená",J529,0)</f>
        <v>0</v>
      </c>
      <c r="BG529" s="229">
        <f>IF(N529="zákl. přenesená",J529,0)</f>
        <v>0</v>
      </c>
      <c r="BH529" s="229">
        <f>IF(N529="sníž. přenesená",J529,0)</f>
        <v>0</v>
      </c>
      <c r="BI529" s="229">
        <f>IF(N529="nulová",J529,0)</f>
        <v>0</v>
      </c>
      <c r="BJ529" s="18" t="s">
        <v>81</v>
      </c>
      <c r="BK529" s="229">
        <f>ROUND(I529*H529,2)</f>
        <v>0</v>
      </c>
      <c r="BL529" s="18" t="s">
        <v>157</v>
      </c>
      <c r="BM529" s="228" t="s">
        <v>1427</v>
      </c>
    </row>
    <row r="530" s="2" customFormat="1" ht="37.8" customHeight="1">
      <c r="A530" s="39"/>
      <c r="B530" s="40"/>
      <c r="C530" s="217" t="s">
        <v>658</v>
      </c>
      <c r="D530" s="217" t="s">
        <v>153</v>
      </c>
      <c r="E530" s="218" t="s">
        <v>1805</v>
      </c>
      <c r="F530" s="219" t="s">
        <v>1795</v>
      </c>
      <c r="G530" s="220" t="s">
        <v>185</v>
      </c>
      <c r="H530" s="221">
        <v>2</v>
      </c>
      <c r="I530" s="222"/>
      <c r="J530" s="223">
        <f>ROUND(I530*H530,2)</f>
        <v>0</v>
      </c>
      <c r="K530" s="219" t="s">
        <v>1</v>
      </c>
      <c r="L530" s="45"/>
      <c r="M530" s="224" t="s">
        <v>1</v>
      </c>
      <c r="N530" s="225" t="s">
        <v>38</v>
      </c>
      <c r="O530" s="92"/>
      <c r="P530" s="226">
        <f>O530*H530</f>
        <v>0</v>
      </c>
      <c r="Q530" s="226">
        <v>0</v>
      </c>
      <c r="R530" s="226">
        <f>Q530*H530</f>
        <v>0</v>
      </c>
      <c r="S530" s="226">
        <v>0</v>
      </c>
      <c r="T530" s="227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28" t="s">
        <v>157</v>
      </c>
      <c r="AT530" s="228" t="s">
        <v>153</v>
      </c>
      <c r="AU530" s="228" t="s">
        <v>81</v>
      </c>
      <c r="AY530" s="18" t="s">
        <v>152</v>
      </c>
      <c r="BE530" s="229">
        <f>IF(N530="základní",J530,0)</f>
        <v>0</v>
      </c>
      <c r="BF530" s="229">
        <f>IF(N530="snížená",J530,0)</f>
        <v>0</v>
      </c>
      <c r="BG530" s="229">
        <f>IF(N530="zákl. přenesená",J530,0)</f>
        <v>0</v>
      </c>
      <c r="BH530" s="229">
        <f>IF(N530="sníž. přenesená",J530,0)</f>
        <v>0</v>
      </c>
      <c r="BI530" s="229">
        <f>IF(N530="nulová",J530,0)</f>
        <v>0</v>
      </c>
      <c r="BJ530" s="18" t="s">
        <v>81</v>
      </c>
      <c r="BK530" s="229">
        <f>ROUND(I530*H530,2)</f>
        <v>0</v>
      </c>
      <c r="BL530" s="18" t="s">
        <v>157</v>
      </c>
      <c r="BM530" s="228" t="s">
        <v>1027</v>
      </c>
    </row>
    <row r="531" s="2" customFormat="1" ht="37.8" customHeight="1">
      <c r="A531" s="39"/>
      <c r="B531" s="40"/>
      <c r="C531" s="217" t="s">
        <v>663</v>
      </c>
      <c r="D531" s="217" t="s">
        <v>153</v>
      </c>
      <c r="E531" s="218" t="s">
        <v>1807</v>
      </c>
      <c r="F531" s="219" t="s">
        <v>2185</v>
      </c>
      <c r="G531" s="220" t="s">
        <v>185</v>
      </c>
      <c r="H531" s="221">
        <v>1</v>
      </c>
      <c r="I531" s="222"/>
      <c r="J531" s="223">
        <f>ROUND(I531*H531,2)</f>
        <v>0</v>
      </c>
      <c r="K531" s="219" t="s">
        <v>1</v>
      </c>
      <c r="L531" s="45"/>
      <c r="M531" s="224" t="s">
        <v>1</v>
      </c>
      <c r="N531" s="225" t="s">
        <v>38</v>
      </c>
      <c r="O531" s="92"/>
      <c r="P531" s="226">
        <f>O531*H531</f>
        <v>0</v>
      </c>
      <c r="Q531" s="226">
        <v>0</v>
      </c>
      <c r="R531" s="226">
        <f>Q531*H531</f>
        <v>0</v>
      </c>
      <c r="S531" s="226">
        <v>0</v>
      </c>
      <c r="T531" s="227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28" t="s">
        <v>157</v>
      </c>
      <c r="AT531" s="228" t="s">
        <v>153</v>
      </c>
      <c r="AU531" s="228" t="s">
        <v>81</v>
      </c>
      <c r="AY531" s="18" t="s">
        <v>152</v>
      </c>
      <c r="BE531" s="229">
        <f>IF(N531="základní",J531,0)</f>
        <v>0</v>
      </c>
      <c r="BF531" s="229">
        <f>IF(N531="snížená",J531,0)</f>
        <v>0</v>
      </c>
      <c r="BG531" s="229">
        <f>IF(N531="zákl. přenesená",J531,0)</f>
        <v>0</v>
      </c>
      <c r="BH531" s="229">
        <f>IF(N531="sníž. přenesená",J531,0)</f>
        <v>0</v>
      </c>
      <c r="BI531" s="229">
        <f>IF(N531="nulová",J531,0)</f>
        <v>0</v>
      </c>
      <c r="BJ531" s="18" t="s">
        <v>81</v>
      </c>
      <c r="BK531" s="229">
        <f>ROUND(I531*H531,2)</f>
        <v>0</v>
      </c>
      <c r="BL531" s="18" t="s">
        <v>157</v>
      </c>
      <c r="BM531" s="228" t="s">
        <v>1432</v>
      </c>
    </row>
    <row r="532" s="2" customFormat="1" ht="37.8" customHeight="1">
      <c r="A532" s="39"/>
      <c r="B532" s="40"/>
      <c r="C532" s="217" t="s">
        <v>668</v>
      </c>
      <c r="D532" s="217" t="s">
        <v>153</v>
      </c>
      <c r="E532" s="218" t="s">
        <v>1429</v>
      </c>
      <c r="F532" s="219" t="s">
        <v>2186</v>
      </c>
      <c r="G532" s="220" t="s">
        <v>1431</v>
      </c>
      <c r="H532" s="221">
        <v>65</v>
      </c>
      <c r="I532" s="222"/>
      <c r="J532" s="223">
        <f>ROUND(I532*H532,2)</f>
        <v>0</v>
      </c>
      <c r="K532" s="219" t="s">
        <v>1</v>
      </c>
      <c r="L532" s="45"/>
      <c r="M532" s="224" t="s">
        <v>1</v>
      </c>
      <c r="N532" s="225" t="s">
        <v>38</v>
      </c>
      <c r="O532" s="92"/>
      <c r="P532" s="226">
        <f>O532*H532</f>
        <v>0</v>
      </c>
      <c r="Q532" s="226">
        <v>0</v>
      </c>
      <c r="R532" s="226">
        <f>Q532*H532</f>
        <v>0</v>
      </c>
      <c r="S532" s="226">
        <v>0</v>
      </c>
      <c r="T532" s="227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28" t="s">
        <v>157</v>
      </c>
      <c r="AT532" s="228" t="s">
        <v>153</v>
      </c>
      <c r="AU532" s="228" t="s">
        <v>81</v>
      </c>
      <c r="AY532" s="18" t="s">
        <v>152</v>
      </c>
      <c r="BE532" s="229">
        <f>IF(N532="základní",J532,0)</f>
        <v>0</v>
      </c>
      <c r="BF532" s="229">
        <f>IF(N532="snížená",J532,0)</f>
        <v>0</v>
      </c>
      <c r="BG532" s="229">
        <f>IF(N532="zákl. přenesená",J532,0)</f>
        <v>0</v>
      </c>
      <c r="BH532" s="229">
        <f>IF(N532="sníž. přenesená",J532,0)</f>
        <v>0</v>
      </c>
      <c r="BI532" s="229">
        <f>IF(N532="nulová",J532,0)</f>
        <v>0</v>
      </c>
      <c r="BJ532" s="18" t="s">
        <v>81</v>
      </c>
      <c r="BK532" s="229">
        <f>ROUND(I532*H532,2)</f>
        <v>0</v>
      </c>
      <c r="BL532" s="18" t="s">
        <v>157</v>
      </c>
      <c r="BM532" s="228" t="s">
        <v>1435</v>
      </c>
    </row>
    <row r="533" s="2" customFormat="1" ht="37.8" customHeight="1">
      <c r="A533" s="39"/>
      <c r="B533" s="40"/>
      <c r="C533" s="217" t="s">
        <v>673</v>
      </c>
      <c r="D533" s="217" t="s">
        <v>153</v>
      </c>
      <c r="E533" s="218" t="s">
        <v>1433</v>
      </c>
      <c r="F533" s="219" t="s">
        <v>2187</v>
      </c>
      <c r="G533" s="220" t="s">
        <v>1431</v>
      </c>
      <c r="H533" s="221">
        <v>11.300000000000001</v>
      </c>
      <c r="I533" s="222"/>
      <c r="J533" s="223">
        <f>ROUND(I533*H533,2)</f>
        <v>0</v>
      </c>
      <c r="K533" s="219" t="s">
        <v>1</v>
      </c>
      <c r="L533" s="45"/>
      <c r="M533" s="224" t="s">
        <v>1</v>
      </c>
      <c r="N533" s="225" t="s">
        <v>38</v>
      </c>
      <c r="O533" s="92"/>
      <c r="P533" s="226">
        <f>O533*H533</f>
        <v>0</v>
      </c>
      <c r="Q533" s="226">
        <v>0</v>
      </c>
      <c r="R533" s="226">
        <f>Q533*H533</f>
        <v>0</v>
      </c>
      <c r="S533" s="226">
        <v>0</v>
      </c>
      <c r="T533" s="227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28" t="s">
        <v>157</v>
      </c>
      <c r="AT533" s="228" t="s">
        <v>153</v>
      </c>
      <c r="AU533" s="228" t="s">
        <v>81</v>
      </c>
      <c r="AY533" s="18" t="s">
        <v>152</v>
      </c>
      <c r="BE533" s="229">
        <f>IF(N533="základní",J533,0)</f>
        <v>0</v>
      </c>
      <c r="BF533" s="229">
        <f>IF(N533="snížená",J533,0)</f>
        <v>0</v>
      </c>
      <c r="BG533" s="229">
        <f>IF(N533="zákl. přenesená",J533,0)</f>
        <v>0</v>
      </c>
      <c r="BH533" s="229">
        <f>IF(N533="sníž. přenesená",J533,0)</f>
        <v>0</v>
      </c>
      <c r="BI533" s="229">
        <f>IF(N533="nulová",J533,0)</f>
        <v>0</v>
      </c>
      <c r="BJ533" s="18" t="s">
        <v>81</v>
      </c>
      <c r="BK533" s="229">
        <f>ROUND(I533*H533,2)</f>
        <v>0</v>
      </c>
      <c r="BL533" s="18" t="s">
        <v>157</v>
      </c>
      <c r="BM533" s="228" t="s">
        <v>1437</v>
      </c>
    </row>
    <row r="534" s="2" customFormat="1" ht="37.8" customHeight="1">
      <c r="A534" s="39"/>
      <c r="B534" s="40"/>
      <c r="C534" s="217" t="s">
        <v>334</v>
      </c>
      <c r="D534" s="217" t="s">
        <v>153</v>
      </c>
      <c r="E534" s="218" t="s">
        <v>1818</v>
      </c>
      <c r="F534" s="219" t="s">
        <v>2186</v>
      </c>
      <c r="G534" s="220" t="s">
        <v>1431</v>
      </c>
      <c r="H534" s="221">
        <v>23.5</v>
      </c>
      <c r="I534" s="222"/>
      <c r="J534" s="223">
        <f>ROUND(I534*H534,2)</f>
        <v>0</v>
      </c>
      <c r="K534" s="219" t="s">
        <v>1</v>
      </c>
      <c r="L534" s="45"/>
      <c r="M534" s="224" t="s">
        <v>1</v>
      </c>
      <c r="N534" s="225" t="s">
        <v>38</v>
      </c>
      <c r="O534" s="92"/>
      <c r="P534" s="226">
        <f>O534*H534</f>
        <v>0</v>
      </c>
      <c r="Q534" s="226">
        <v>0</v>
      </c>
      <c r="R534" s="226">
        <f>Q534*H534</f>
        <v>0</v>
      </c>
      <c r="S534" s="226">
        <v>0</v>
      </c>
      <c r="T534" s="227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28" t="s">
        <v>157</v>
      </c>
      <c r="AT534" s="228" t="s">
        <v>153</v>
      </c>
      <c r="AU534" s="228" t="s">
        <v>81</v>
      </c>
      <c r="AY534" s="18" t="s">
        <v>152</v>
      </c>
      <c r="BE534" s="229">
        <f>IF(N534="základní",J534,0)</f>
        <v>0</v>
      </c>
      <c r="BF534" s="229">
        <f>IF(N534="snížená",J534,0)</f>
        <v>0</v>
      </c>
      <c r="BG534" s="229">
        <f>IF(N534="zákl. přenesená",J534,0)</f>
        <v>0</v>
      </c>
      <c r="BH534" s="229">
        <f>IF(N534="sníž. přenesená",J534,0)</f>
        <v>0</v>
      </c>
      <c r="BI534" s="229">
        <f>IF(N534="nulová",J534,0)</f>
        <v>0</v>
      </c>
      <c r="BJ534" s="18" t="s">
        <v>81</v>
      </c>
      <c r="BK534" s="229">
        <f>ROUND(I534*H534,2)</f>
        <v>0</v>
      </c>
      <c r="BL534" s="18" t="s">
        <v>157</v>
      </c>
      <c r="BM534" s="228" t="s">
        <v>391</v>
      </c>
    </row>
    <row r="535" s="2" customFormat="1" ht="24.15" customHeight="1">
      <c r="A535" s="39"/>
      <c r="B535" s="40"/>
      <c r="C535" s="217" t="s">
        <v>682</v>
      </c>
      <c r="D535" s="217" t="s">
        <v>153</v>
      </c>
      <c r="E535" s="218" t="s">
        <v>1820</v>
      </c>
      <c r="F535" s="219" t="s">
        <v>2188</v>
      </c>
      <c r="G535" s="220" t="s">
        <v>1431</v>
      </c>
      <c r="H535" s="221">
        <v>5.0999999999999996</v>
      </c>
      <c r="I535" s="222"/>
      <c r="J535" s="223">
        <f>ROUND(I535*H535,2)</f>
        <v>0</v>
      </c>
      <c r="K535" s="219" t="s">
        <v>1</v>
      </c>
      <c r="L535" s="45"/>
      <c r="M535" s="224" t="s">
        <v>1</v>
      </c>
      <c r="N535" s="225" t="s">
        <v>38</v>
      </c>
      <c r="O535" s="92"/>
      <c r="P535" s="226">
        <f>O535*H535</f>
        <v>0</v>
      </c>
      <c r="Q535" s="226">
        <v>0</v>
      </c>
      <c r="R535" s="226">
        <f>Q535*H535</f>
        <v>0</v>
      </c>
      <c r="S535" s="226">
        <v>0</v>
      </c>
      <c r="T535" s="227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28" t="s">
        <v>157</v>
      </c>
      <c r="AT535" s="228" t="s">
        <v>153</v>
      </c>
      <c r="AU535" s="228" t="s">
        <v>81</v>
      </c>
      <c r="AY535" s="18" t="s">
        <v>152</v>
      </c>
      <c r="BE535" s="229">
        <f>IF(N535="základní",J535,0)</f>
        <v>0</v>
      </c>
      <c r="BF535" s="229">
        <f>IF(N535="snížená",J535,0)</f>
        <v>0</v>
      </c>
      <c r="BG535" s="229">
        <f>IF(N535="zákl. přenesená",J535,0)</f>
        <v>0</v>
      </c>
      <c r="BH535" s="229">
        <f>IF(N535="sníž. přenesená",J535,0)</f>
        <v>0</v>
      </c>
      <c r="BI535" s="229">
        <f>IF(N535="nulová",J535,0)</f>
        <v>0</v>
      </c>
      <c r="BJ535" s="18" t="s">
        <v>81</v>
      </c>
      <c r="BK535" s="229">
        <f>ROUND(I535*H535,2)</f>
        <v>0</v>
      </c>
      <c r="BL535" s="18" t="s">
        <v>157</v>
      </c>
      <c r="BM535" s="228" t="s">
        <v>395</v>
      </c>
    </row>
    <row r="536" s="2" customFormat="1" ht="37.8" customHeight="1">
      <c r="A536" s="39"/>
      <c r="B536" s="40"/>
      <c r="C536" s="217" t="s">
        <v>686</v>
      </c>
      <c r="D536" s="217" t="s">
        <v>153</v>
      </c>
      <c r="E536" s="218" t="s">
        <v>1822</v>
      </c>
      <c r="F536" s="219" t="s">
        <v>2189</v>
      </c>
      <c r="G536" s="220" t="s">
        <v>1431</v>
      </c>
      <c r="H536" s="221">
        <v>27</v>
      </c>
      <c r="I536" s="222"/>
      <c r="J536" s="223">
        <f>ROUND(I536*H536,2)</f>
        <v>0</v>
      </c>
      <c r="K536" s="219" t="s">
        <v>1</v>
      </c>
      <c r="L536" s="45"/>
      <c r="M536" s="224" t="s">
        <v>1</v>
      </c>
      <c r="N536" s="225" t="s">
        <v>38</v>
      </c>
      <c r="O536" s="92"/>
      <c r="P536" s="226">
        <f>O536*H536</f>
        <v>0</v>
      </c>
      <c r="Q536" s="226">
        <v>0</v>
      </c>
      <c r="R536" s="226">
        <f>Q536*H536</f>
        <v>0</v>
      </c>
      <c r="S536" s="226">
        <v>0</v>
      </c>
      <c r="T536" s="227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28" t="s">
        <v>157</v>
      </c>
      <c r="AT536" s="228" t="s">
        <v>153</v>
      </c>
      <c r="AU536" s="228" t="s">
        <v>81</v>
      </c>
      <c r="AY536" s="18" t="s">
        <v>152</v>
      </c>
      <c r="BE536" s="229">
        <f>IF(N536="základní",J536,0)</f>
        <v>0</v>
      </c>
      <c r="BF536" s="229">
        <f>IF(N536="snížená",J536,0)</f>
        <v>0</v>
      </c>
      <c r="BG536" s="229">
        <f>IF(N536="zákl. přenesená",J536,0)</f>
        <v>0</v>
      </c>
      <c r="BH536" s="229">
        <f>IF(N536="sníž. přenesená",J536,0)</f>
        <v>0</v>
      </c>
      <c r="BI536" s="229">
        <f>IF(N536="nulová",J536,0)</f>
        <v>0</v>
      </c>
      <c r="BJ536" s="18" t="s">
        <v>81</v>
      </c>
      <c r="BK536" s="229">
        <f>ROUND(I536*H536,2)</f>
        <v>0</v>
      </c>
      <c r="BL536" s="18" t="s">
        <v>157</v>
      </c>
      <c r="BM536" s="228" t="s">
        <v>400</v>
      </c>
    </row>
    <row r="537" s="2" customFormat="1" ht="14.4" customHeight="1">
      <c r="A537" s="39"/>
      <c r="B537" s="40"/>
      <c r="C537" s="217" t="s">
        <v>690</v>
      </c>
      <c r="D537" s="217" t="s">
        <v>153</v>
      </c>
      <c r="E537" s="218" t="s">
        <v>678</v>
      </c>
      <c r="F537" s="219" t="s">
        <v>1436</v>
      </c>
      <c r="G537" s="220" t="s">
        <v>181</v>
      </c>
      <c r="H537" s="221">
        <v>106</v>
      </c>
      <c r="I537" s="222"/>
      <c r="J537" s="223">
        <f>ROUND(I537*H537,2)</f>
        <v>0</v>
      </c>
      <c r="K537" s="219" t="s">
        <v>1</v>
      </c>
      <c r="L537" s="45"/>
      <c r="M537" s="224" t="s">
        <v>1</v>
      </c>
      <c r="N537" s="225" t="s">
        <v>38</v>
      </c>
      <c r="O537" s="92"/>
      <c r="P537" s="226">
        <f>O537*H537</f>
        <v>0</v>
      </c>
      <c r="Q537" s="226">
        <v>0</v>
      </c>
      <c r="R537" s="226">
        <f>Q537*H537</f>
        <v>0</v>
      </c>
      <c r="S537" s="226">
        <v>0</v>
      </c>
      <c r="T537" s="227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28" t="s">
        <v>157</v>
      </c>
      <c r="AT537" s="228" t="s">
        <v>153</v>
      </c>
      <c r="AU537" s="228" t="s">
        <v>81</v>
      </c>
      <c r="AY537" s="18" t="s">
        <v>152</v>
      </c>
      <c r="BE537" s="229">
        <f>IF(N537="základní",J537,0)</f>
        <v>0</v>
      </c>
      <c r="BF537" s="229">
        <f>IF(N537="snížená",J537,0)</f>
        <v>0</v>
      </c>
      <c r="BG537" s="229">
        <f>IF(N537="zákl. přenesená",J537,0)</f>
        <v>0</v>
      </c>
      <c r="BH537" s="229">
        <f>IF(N537="sníž. přenesená",J537,0)</f>
        <v>0</v>
      </c>
      <c r="BI537" s="229">
        <f>IF(N537="nulová",J537,0)</f>
        <v>0</v>
      </c>
      <c r="BJ537" s="18" t="s">
        <v>81</v>
      </c>
      <c r="BK537" s="229">
        <f>ROUND(I537*H537,2)</f>
        <v>0</v>
      </c>
      <c r="BL537" s="18" t="s">
        <v>157</v>
      </c>
      <c r="BM537" s="228" t="s">
        <v>404</v>
      </c>
    </row>
    <row r="538" s="13" customFormat="1">
      <c r="A538" s="13"/>
      <c r="B538" s="230"/>
      <c r="C538" s="231"/>
      <c r="D538" s="232" t="s">
        <v>195</v>
      </c>
      <c r="E538" s="233" t="s">
        <v>1</v>
      </c>
      <c r="F538" s="234" t="s">
        <v>2012</v>
      </c>
      <c r="G538" s="231"/>
      <c r="H538" s="233" t="s">
        <v>1</v>
      </c>
      <c r="I538" s="235"/>
      <c r="J538" s="231"/>
      <c r="K538" s="231"/>
      <c r="L538" s="236"/>
      <c r="M538" s="237"/>
      <c r="N538" s="238"/>
      <c r="O538" s="238"/>
      <c r="P538" s="238"/>
      <c r="Q538" s="238"/>
      <c r="R538" s="238"/>
      <c r="S538" s="238"/>
      <c r="T538" s="239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0" t="s">
        <v>195</v>
      </c>
      <c r="AU538" s="240" t="s">
        <v>81</v>
      </c>
      <c r="AV538" s="13" t="s">
        <v>81</v>
      </c>
      <c r="AW538" s="13" t="s">
        <v>30</v>
      </c>
      <c r="AX538" s="13" t="s">
        <v>73</v>
      </c>
      <c r="AY538" s="240" t="s">
        <v>152</v>
      </c>
    </row>
    <row r="539" s="13" customFormat="1">
      <c r="A539" s="13"/>
      <c r="B539" s="230"/>
      <c r="C539" s="231"/>
      <c r="D539" s="232" t="s">
        <v>195</v>
      </c>
      <c r="E539" s="233" t="s">
        <v>1</v>
      </c>
      <c r="F539" s="234" t="s">
        <v>2028</v>
      </c>
      <c r="G539" s="231"/>
      <c r="H539" s="233" t="s">
        <v>1</v>
      </c>
      <c r="I539" s="235"/>
      <c r="J539" s="231"/>
      <c r="K539" s="231"/>
      <c r="L539" s="236"/>
      <c r="M539" s="237"/>
      <c r="N539" s="238"/>
      <c r="O539" s="238"/>
      <c r="P539" s="238"/>
      <c r="Q539" s="238"/>
      <c r="R539" s="238"/>
      <c r="S539" s="238"/>
      <c r="T539" s="239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0" t="s">
        <v>195</v>
      </c>
      <c r="AU539" s="240" t="s">
        <v>81</v>
      </c>
      <c r="AV539" s="13" t="s">
        <v>81</v>
      </c>
      <c r="AW539" s="13" t="s">
        <v>30</v>
      </c>
      <c r="AX539" s="13" t="s">
        <v>73</v>
      </c>
      <c r="AY539" s="240" t="s">
        <v>152</v>
      </c>
    </row>
    <row r="540" s="14" customFormat="1">
      <c r="A540" s="14"/>
      <c r="B540" s="241"/>
      <c r="C540" s="242"/>
      <c r="D540" s="232" t="s">
        <v>195</v>
      </c>
      <c r="E540" s="243" t="s">
        <v>1</v>
      </c>
      <c r="F540" s="244" t="s">
        <v>2190</v>
      </c>
      <c r="G540" s="242"/>
      <c r="H540" s="245">
        <v>18.899999999999999</v>
      </c>
      <c r="I540" s="246"/>
      <c r="J540" s="242"/>
      <c r="K540" s="242"/>
      <c r="L540" s="247"/>
      <c r="M540" s="248"/>
      <c r="N540" s="249"/>
      <c r="O540" s="249"/>
      <c r="P540" s="249"/>
      <c r="Q540" s="249"/>
      <c r="R540" s="249"/>
      <c r="S540" s="249"/>
      <c r="T540" s="250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1" t="s">
        <v>195</v>
      </c>
      <c r="AU540" s="251" t="s">
        <v>81</v>
      </c>
      <c r="AV540" s="14" t="s">
        <v>83</v>
      </c>
      <c r="AW540" s="14" t="s">
        <v>30</v>
      </c>
      <c r="AX540" s="14" t="s">
        <v>73</v>
      </c>
      <c r="AY540" s="251" t="s">
        <v>152</v>
      </c>
    </row>
    <row r="541" s="13" customFormat="1">
      <c r="A541" s="13"/>
      <c r="B541" s="230"/>
      <c r="C541" s="231"/>
      <c r="D541" s="232" t="s">
        <v>195</v>
      </c>
      <c r="E541" s="233" t="s">
        <v>1</v>
      </c>
      <c r="F541" s="234" t="s">
        <v>2031</v>
      </c>
      <c r="G541" s="231"/>
      <c r="H541" s="233" t="s">
        <v>1</v>
      </c>
      <c r="I541" s="235"/>
      <c r="J541" s="231"/>
      <c r="K541" s="231"/>
      <c r="L541" s="236"/>
      <c r="M541" s="237"/>
      <c r="N541" s="238"/>
      <c r="O541" s="238"/>
      <c r="P541" s="238"/>
      <c r="Q541" s="238"/>
      <c r="R541" s="238"/>
      <c r="S541" s="238"/>
      <c r="T541" s="239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0" t="s">
        <v>195</v>
      </c>
      <c r="AU541" s="240" t="s">
        <v>81</v>
      </c>
      <c r="AV541" s="13" t="s">
        <v>81</v>
      </c>
      <c r="AW541" s="13" t="s">
        <v>30</v>
      </c>
      <c r="AX541" s="13" t="s">
        <v>73</v>
      </c>
      <c r="AY541" s="240" t="s">
        <v>152</v>
      </c>
    </row>
    <row r="542" s="14" customFormat="1">
      <c r="A542" s="14"/>
      <c r="B542" s="241"/>
      <c r="C542" s="242"/>
      <c r="D542" s="232" t="s">
        <v>195</v>
      </c>
      <c r="E542" s="243" t="s">
        <v>1</v>
      </c>
      <c r="F542" s="244" t="s">
        <v>2191</v>
      </c>
      <c r="G542" s="242"/>
      <c r="H542" s="245">
        <v>24.300000000000001</v>
      </c>
      <c r="I542" s="246"/>
      <c r="J542" s="242"/>
      <c r="K542" s="242"/>
      <c r="L542" s="247"/>
      <c r="M542" s="248"/>
      <c r="N542" s="249"/>
      <c r="O542" s="249"/>
      <c r="P542" s="249"/>
      <c r="Q542" s="249"/>
      <c r="R542" s="249"/>
      <c r="S542" s="249"/>
      <c r="T542" s="250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1" t="s">
        <v>195</v>
      </c>
      <c r="AU542" s="251" t="s">
        <v>81</v>
      </c>
      <c r="AV542" s="14" t="s">
        <v>83</v>
      </c>
      <c r="AW542" s="14" t="s">
        <v>30</v>
      </c>
      <c r="AX542" s="14" t="s">
        <v>73</v>
      </c>
      <c r="AY542" s="251" t="s">
        <v>152</v>
      </c>
    </row>
    <row r="543" s="13" customFormat="1">
      <c r="A543" s="13"/>
      <c r="B543" s="230"/>
      <c r="C543" s="231"/>
      <c r="D543" s="232" t="s">
        <v>195</v>
      </c>
      <c r="E543" s="233" t="s">
        <v>1</v>
      </c>
      <c r="F543" s="234" t="s">
        <v>2034</v>
      </c>
      <c r="G543" s="231"/>
      <c r="H543" s="233" t="s">
        <v>1</v>
      </c>
      <c r="I543" s="235"/>
      <c r="J543" s="231"/>
      <c r="K543" s="231"/>
      <c r="L543" s="236"/>
      <c r="M543" s="237"/>
      <c r="N543" s="238"/>
      <c r="O543" s="238"/>
      <c r="P543" s="238"/>
      <c r="Q543" s="238"/>
      <c r="R543" s="238"/>
      <c r="S543" s="238"/>
      <c r="T543" s="239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0" t="s">
        <v>195</v>
      </c>
      <c r="AU543" s="240" t="s">
        <v>81</v>
      </c>
      <c r="AV543" s="13" t="s">
        <v>81</v>
      </c>
      <c r="AW543" s="13" t="s">
        <v>30</v>
      </c>
      <c r="AX543" s="13" t="s">
        <v>73</v>
      </c>
      <c r="AY543" s="240" t="s">
        <v>152</v>
      </c>
    </row>
    <row r="544" s="14" customFormat="1">
      <c r="A544" s="14"/>
      <c r="B544" s="241"/>
      <c r="C544" s="242"/>
      <c r="D544" s="232" t="s">
        <v>195</v>
      </c>
      <c r="E544" s="243" t="s">
        <v>1</v>
      </c>
      <c r="F544" s="244" t="s">
        <v>2192</v>
      </c>
      <c r="G544" s="242"/>
      <c r="H544" s="245">
        <v>12.550000000000001</v>
      </c>
      <c r="I544" s="246"/>
      <c r="J544" s="242"/>
      <c r="K544" s="242"/>
      <c r="L544" s="247"/>
      <c r="M544" s="248"/>
      <c r="N544" s="249"/>
      <c r="O544" s="249"/>
      <c r="P544" s="249"/>
      <c r="Q544" s="249"/>
      <c r="R544" s="249"/>
      <c r="S544" s="249"/>
      <c r="T544" s="250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1" t="s">
        <v>195</v>
      </c>
      <c r="AU544" s="251" t="s">
        <v>81</v>
      </c>
      <c r="AV544" s="14" t="s">
        <v>83</v>
      </c>
      <c r="AW544" s="14" t="s">
        <v>30</v>
      </c>
      <c r="AX544" s="14" t="s">
        <v>73</v>
      </c>
      <c r="AY544" s="251" t="s">
        <v>152</v>
      </c>
    </row>
    <row r="545" s="13" customFormat="1">
      <c r="A545" s="13"/>
      <c r="B545" s="230"/>
      <c r="C545" s="231"/>
      <c r="D545" s="232" t="s">
        <v>195</v>
      </c>
      <c r="E545" s="233" t="s">
        <v>1</v>
      </c>
      <c r="F545" s="234" t="s">
        <v>2037</v>
      </c>
      <c r="G545" s="231"/>
      <c r="H545" s="233" t="s">
        <v>1</v>
      </c>
      <c r="I545" s="235"/>
      <c r="J545" s="231"/>
      <c r="K545" s="231"/>
      <c r="L545" s="236"/>
      <c r="M545" s="237"/>
      <c r="N545" s="238"/>
      <c r="O545" s="238"/>
      <c r="P545" s="238"/>
      <c r="Q545" s="238"/>
      <c r="R545" s="238"/>
      <c r="S545" s="238"/>
      <c r="T545" s="239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0" t="s">
        <v>195</v>
      </c>
      <c r="AU545" s="240" t="s">
        <v>81</v>
      </c>
      <c r="AV545" s="13" t="s">
        <v>81</v>
      </c>
      <c r="AW545" s="13" t="s">
        <v>30</v>
      </c>
      <c r="AX545" s="13" t="s">
        <v>73</v>
      </c>
      <c r="AY545" s="240" t="s">
        <v>152</v>
      </c>
    </row>
    <row r="546" s="14" customFormat="1">
      <c r="A546" s="14"/>
      <c r="B546" s="241"/>
      <c r="C546" s="242"/>
      <c r="D546" s="232" t="s">
        <v>195</v>
      </c>
      <c r="E546" s="243" t="s">
        <v>1</v>
      </c>
      <c r="F546" s="244" t="s">
        <v>2193</v>
      </c>
      <c r="G546" s="242"/>
      <c r="H546" s="245">
        <v>50.25</v>
      </c>
      <c r="I546" s="246"/>
      <c r="J546" s="242"/>
      <c r="K546" s="242"/>
      <c r="L546" s="247"/>
      <c r="M546" s="248"/>
      <c r="N546" s="249"/>
      <c r="O546" s="249"/>
      <c r="P546" s="249"/>
      <c r="Q546" s="249"/>
      <c r="R546" s="249"/>
      <c r="S546" s="249"/>
      <c r="T546" s="250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1" t="s">
        <v>195</v>
      </c>
      <c r="AU546" s="251" t="s">
        <v>81</v>
      </c>
      <c r="AV546" s="14" t="s">
        <v>83</v>
      </c>
      <c r="AW546" s="14" t="s">
        <v>30</v>
      </c>
      <c r="AX546" s="14" t="s">
        <v>73</v>
      </c>
      <c r="AY546" s="251" t="s">
        <v>152</v>
      </c>
    </row>
    <row r="547" s="15" customFormat="1">
      <c r="A547" s="15"/>
      <c r="B547" s="252"/>
      <c r="C547" s="253"/>
      <c r="D547" s="232" t="s">
        <v>195</v>
      </c>
      <c r="E547" s="254" t="s">
        <v>1</v>
      </c>
      <c r="F547" s="255" t="s">
        <v>218</v>
      </c>
      <c r="G547" s="253"/>
      <c r="H547" s="256">
        <v>106</v>
      </c>
      <c r="I547" s="257"/>
      <c r="J547" s="253"/>
      <c r="K547" s="253"/>
      <c r="L547" s="258"/>
      <c r="M547" s="259"/>
      <c r="N547" s="260"/>
      <c r="O547" s="260"/>
      <c r="P547" s="260"/>
      <c r="Q547" s="260"/>
      <c r="R547" s="260"/>
      <c r="S547" s="260"/>
      <c r="T547" s="261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62" t="s">
        <v>195</v>
      </c>
      <c r="AU547" s="262" t="s">
        <v>81</v>
      </c>
      <c r="AV547" s="15" t="s">
        <v>157</v>
      </c>
      <c r="AW547" s="15" t="s">
        <v>30</v>
      </c>
      <c r="AX547" s="15" t="s">
        <v>81</v>
      </c>
      <c r="AY547" s="262" t="s">
        <v>152</v>
      </c>
    </row>
    <row r="548" s="2" customFormat="1" ht="14.4" customHeight="1">
      <c r="A548" s="39"/>
      <c r="B548" s="40"/>
      <c r="C548" s="217" t="s">
        <v>694</v>
      </c>
      <c r="D548" s="217" t="s">
        <v>153</v>
      </c>
      <c r="E548" s="218" t="s">
        <v>683</v>
      </c>
      <c r="F548" s="219" t="s">
        <v>1442</v>
      </c>
      <c r="G548" s="220" t="s">
        <v>181</v>
      </c>
      <c r="H548" s="221">
        <v>152.05000000000001</v>
      </c>
      <c r="I548" s="222"/>
      <c r="J548" s="223">
        <f>ROUND(I548*H548,2)</f>
        <v>0</v>
      </c>
      <c r="K548" s="219" t="s">
        <v>1</v>
      </c>
      <c r="L548" s="45"/>
      <c r="M548" s="224" t="s">
        <v>1</v>
      </c>
      <c r="N548" s="225" t="s">
        <v>38</v>
      </c>
      <c r="O548" s="92"/>
      <c r="P548" s="226">
        <f>O548*H548</f>
        <v>0</v>
      </c>
      <c r="Q548" s="226">
        <v>0</v>
      </c>
      <c r="R548" s="226">
        <f>Q548*H548</f>
        <v>0</v>
      </c>
      <c r="S548" s="226">
        <v>0</v>
      </c>
      <c r="T548" s="227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28" t="s">
        <v>157</v>
      </c>
      <c r="AT548" s="228" t="s">
        <v>153</v>
      </c>
      <c r="AU548" s="228" t="s">
        <v>81</v>
      </c>
      <c r="AY548" s="18" t="s">
        <v>152</v>
      </c>
      <c r="BE548" s="229">
        <f>IF(N548="základní",J548,0)</f>
        <v>0</v>
      </c>
      <c r="BF548" s="229">
        <f>IF(N548="snížená",J548,0)</f>
        <v>0</v>
      </c>
      <c r="BG548" s="229">
        <f>IF(N548="zákl. přenesená",J548,0)</f>
        <v>0</v>
      </c>
      <c r="BH548" s="229">
        <f>IF(N548="sníž. přenesená",J548,0)</f>
        <v>0</v>
      </c>
      <c r="BI548" s="229">
        <f>IF(N548="nulová",J548,0)</f>
        <v>0</v>
      </c>
      <c r="BJ548" s="18" t="s">
        <v>81</v>
      </c>
      <c r="BK548" s="229">
        <f>ROUND(I548*H548,2)</f>
        <v>0</v>
      </c>
      <c r="BL548" s="18" t="s">
        <v>157</v>
      </c>
      <c r="BM548" s="228" t="s">
        <v>1452</v>
      </c>
    </row>
    <row r="549" s="13" customFormat="1">
      <c r="A549" s="13"/>
      <c r="B549" s="230"/>
      <c r="C549" s="231"/>
      <c r="D549" s="232" t="s">
        <v>195</v>
      </c>
      <c r="E549" s="233" t="s">
        <v>1</v>
      </c>
      <c r="F549" s="234" t="s">
        <v>2012</v>
      </c>
      <c r="G549" s="231"/>
      <c r="H549" s="233" t="s">
        <v>1</v>
      </c>
      <c r="I549" s="235"/>
      <c r="J549" s="231"/>
      <c r="K549" s="231"/>
      <c r="L549" s="236"/>
      <c r="M549" s="237"/>
      <c r="N549" s="238"/>
      <c r="O549" s="238"/>
      <c r="P549" s="238"/>
      <c r="Q549" s="238"/>
      <c r="R549" s="238"/>
      <c r="S549" s="238"/>
      <c r="T549" s="239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0" t="s">
        <v>195</v>
      </c>
      <c r="AU549" s="240" t="s">
        <v>81</v>
      </c>
      <c r="AV549" s="13" t="s">
        <v>81</v>
      </c>
      <c r="AW549" s="13" t="s">
        <v>30</v>
      </c>
      <c r="AX549" s="13" t="s">
        <v>73</v>
      </c>
      <c r="AY549" s="240" t="s">
        <v>152</v>
      </c>
    </row>
    <row r="550" s="14" customFormat="1">
      <c r="A550" s="14"/>
      <c r="B550" s="241"/>
      <c r="C550" s="242"/>
      <c r="D550" s="232" t="s">
        <v>195</v>
      </c>
      <c r="E550" s="243" t="s">
        <v>1</v>
      </c>
      <c r="F550" s="244" t="s">
        <v>2194</v>
      </c>
      <c r="G550" s="242"/>
      <c r="H550" s="245">
        <v>152.05000000000001</v>
      </c>
      <c r="I550" s="246"/>
      <c r="J550" s="242"/>
      <c r="K550" s="242"/>
      <c r="L550" s="247"/>
      <c r="M550" s="248"/>
      <c r="N550" s="249"/>
      <c r="O550" s="249"/>
      <c r="P550" s="249"/>
      <c r="Q550" s="249"/>
      <c r="R550" s="249"/>
      <c r="S550" s="249"/>
      <c r="T550" s="250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1" t="s">
        <v>195</v>
      </c>
      <c r="AU550" s="251" t="s">
        <v>81</v>
      </c>
      <c r="AV550" s="14" t="s">
        <v>83</v>
      </c>
      <c r="AW550" s="14" t="s">
        <v>30</v>
      </c>
      <c r="AX550" s="14" t="s">
        <v>73</v>
      </c>
      <c r="AY550" s="251" t="s">
        <v>152</v>
      </c>
    </row>
    <row r="551" s="15" customFormat="1">
      <c r="A551" s="15"/>
      <c r="B551" s="252"/>
      <c r="C551" s="253"/>
      <c r="D551" s="232" t="s">
        <v>195</v>
      </c>
      <c r="E551" s="254" t="s">
        <v>1</v>
      </c>
      <c r="F551" s="255" t="s">
        <v>218</v>
      </c>
      <c r="G551" s="253"/>
      <c r="H551" s="256">
        <v>152.05000000000001</v>
      </c>
      <c r="I551" s="257"/>
      <c r="J551" s="253"/>
      <c r="K551" s="253"/>
      <c r="L551" s="258"/>
      <c r="M551" s="259"/>
      <c r="N551" s="260"/>
      <c r="O551" s="260"/>
      <c r="P551" s="260"/>
      <c r="Q551" s="260"/>
      <c r="R551" s="260"/>
      <c r="S551" s="260"/>
      <c r="T551" s="261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62" t="s">
        <v>195</v>
      </c>
      <c r="AU551" s="262" t="s">
        <v>81</v>
      </c>
      <c r="AV551" s="15" t="s">
        <v>157</v>
      </c>
      <c r="AW551" s="15" t="s">
        <v>30</v>
      </c>
      <c r="AX551" s="15" t="s">
        <v>81</v>
      </c>
      <c r="AY551" s="262" t="s">
        <v>152</v>
      </c>
    </row>
    <row r="552" s="2" customFormat="1" ht="14.4" customHeight="1">
      <c r="A552" s="39"/>
      <c r="B552" s="40"/>
      <c r="C552" s="217" t="s">
        <v>698</v>
      </c>
      <c r="D552" s="217" t="s">
        <v>153</v>
      </c>
      <c r="E552" s="218" t="s">
        <v>2195</v>
      </c>
      <c r="F552" s="219" t="s">
        <v>2196</v>
      </c>
      <c r="G552" s="220" t="s">
        <v>202</v>
      </c>
      <c r="H552" s="221">
        <v>5.0599999999999996</v>
      </c>
      <c r="I552" s="222"/>
      <c r="J552" s="223">
        <f>ROUND(I552*H552,2)</f>
        <v>0</v>
      </c>
      <c r="K552" s="219" t="s">
        <v>1</v>
      </c>
      <c r="L552" s="45"/>
      <c r="M552" s="224" t="s">
        <v>1</v>
      </c>
      <c r="N552" s="225" t="s">
        <v>38</v>
      </c>
      <c r="O552" s="92"/>
      <c r="P552" s="226">
        <f>O552*H552</f>
        <v>0</v>
      </c>
      <c r="Q552" s="226">
        <v>0</v>
      </c>
      <c r="R552" s="226">
        <f>Q552*H552</f>
        <v>0</v>
      </c>
      <c r="S552" s="226">
        <v>0</v>
      </c>
      <c r="T552" s="227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28" t="s">
        <v>157</v>
      </c>
      <c r="AT552" s="228" t="s">
        <v>153</v>
      </c>
      <c r="AU552" s="228" t="s">
        <v>81</v>
      </c>
      <c r="AY552" s="18" t="s">
        <v>152</v>
      </c>
      <c r="BE552" s="229">
        <f>IF(N552="základní",J552,0)</f>
        <v>0</v>
      </c>
      <c r="BF552" s="229">
        <f>IF(N552="snížená",J552,0)</f>
        <v>0</v>
      </c>
      <c r="BG552" s="229">
        <f>IF(N552="zákl. přenesená",J552,0)</f>
        <v>0</v>
      </c>
      <c r="BH552" s="229">
        <f>IF(N552="sníž. přenesená",J552,0)</f>
        <v>0</v>
      </c>
      <c r="BI552" s="229">
        <f>IF(N552="nulová",J552,0)</f>
        <v>0</v>
      </c>
      <c r="BJ552" s="18" t="s">
        <v>81</v>
      </c>
      <c r="BK552" s="229">
        <f>ROUND(I552*H552,2)</f>
        <v>0</v>
      </c>
      <c r="BL552" s="18" t="s">
        <v>157</v>
      </c>
      <c r="BM552" s="228" t="s">
        <v>1455</v>
      </c>
    </row>
    <row r="553" s="14" customFormat="1">
      <c r="A553" s="14"/>
      <c r="B553" s="241"/>
      <c r="C553" s="242"/>
      <c r="D553" s="232" t="s">
        <v>195</v>
      </c>
      <c r="E553" s="243" t="s">
        <v>1</v>
      </c>
      <c r="F553" s="244" t="s">
        <v>2197</v>
      </c>
      <c r="G553" s="242"/>
      <c r="H553" s="245">
        <v>5.0599999999999996</v>
      </c>
      <c r="I553" s="246"/>
      <c r="J553" s="242"/>
      <c r="K553" s="242"/>
      <c r="L553" s="247"/>
      <c r="M553" s="248"/>
      <c r="N553" s="249"/>
      <c r="O553" s="249"/>
      <c r="P553" s="249"/>
      <c r="Q553" s="249"/>
      <c r="R553" s="249"/>
      <c r="S553" s="249"/>
      <c r="T553" s="250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1" t="s">
        <v>195</v>
      </c>
      <c r="AU553" s="251" t="s">
        <v>81</v>
      </c>
      <c r="AV553" s="14" t="s">
        <v>83</v>
      </c>
      <c r="AW553" s="14" t="s">
        <v>30</v>
      </c>
      <c r="AX553" s="14" t="s">
        <v>73</v>
      </c>
      <c r="AY553" s="251" t="s">
        <v>152</v>
      </c>
    </row>
    <row r="554" s="15" customFormat="1">
      <c r="A554" s="15"/>
      <c r="B554" s="252"/>
      <c r="C554" s="253"/>
      <c r="D554" s="232" t="s">
        <v>195</v>
      </c>
      <c r="E554" s="254" t="s">
        <v>1</v>
      </c>
      <c r="F554" s="255" t="s">
        <v>218</v>
      </c>
      <c r="G554" s="253"/>
      <c r="H554" s="256">
        <v>5.0599999999999996</v>
      </c>
      <c r="I554" s="257"/>
      <c r="J554" s="253"/>
      <c r="K554" s="253"/>
      <c r="L554" s="258"/>
      <c r="M554" s="259"/>
      <c r="N554" s="260"/>
      <c r="O554" s="260"/>
      <c r="P554" s="260"/>
      <c r="Q554" s="260"/>
      <c r="R554" s="260"/>
      <c r="S554" s="260"/>
      <c r="T554" s="261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62" t="s">
        <v>195</v>
      </c>
      <c r="AU554" s="262" t="s">
        <v>81</v>
      </c>
      <c r="AV554" s="15" t="s">
        <v>157</v>
      </c>
      <c r="AW554" s="15" t="s">
        <v>30</v>
      </c>
      <c r="AX554" s="15" t="s">
        <v>81</v>
      </c>
      <c r="AY554" s="262" t="s">
        <v>152</v>
      </c>
    </row>
    <row r="555" s="2" customFormat="1" ht="24.15" customHeight="1">
      <c r="A555" s="39"/>
      <c r="B555" s="40"/>
      <c r="C555" s="217" t="s">
        <v>340</v>
      </c>
      <c r="D555" s="217" t="s">
        <v>153</v>
      </c>
      <c r="E555" s="218" t="s">
        <v>1140</v>
      </c>
      <c r="F555" s="219" t="s">
        <v>1446</v>
      </c>
      <c r="G555" s="220" t="s">
        <v>539</v>
      </c>
      <c r="H555" s="263"/>
      <c r="I555" s="222"/>
      <c r="J555" s="223">
        <f>ROUND(I555*H555,2)</f>
        <v>0</v>
      </c>
      <c r="K555" s="219" t="s">
        <v>160</v>
      </c>
      <c r="L555" s="45"/>
      <c r="M555" s="224" t="s">
        <v>1</v>
      </c>
      <c r="N555" s="225" t="s">
        <v>38</v>
      </c>
      <c r="O555" s="92"/>
      <c r="P555" s="226">
        <f>O555*H555</f>
        <v>0</v>
      </c>
      <c r="Q555" s="226">
        <v>0</v>
      </c>
      <c r="R555" s="226">
        <f>Q555*H555</f>
        <v>0</v>
      </c>
      <c r="S555" s="226">
        <v>0</v>
      </c>
      <c r="T555" s="227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28" t="s">
        <v>157</v>
      </c>
      <c r="AT555" s="228" t="s">
        <v>153</v>
      </c>
      <c r="AU555" s="228" t="s">
        <v>81</v>
      </c>
      <c r="AY555" s="18" t="s">
        <v>152</v>
      </c>
      <c r="BE555" s="229">
        <f>IF(N555="základní",J555,0)</f>
        <v>0</v>
      </c>
      <c r="BF555" s="229">
        <f>IF(N555="snížená",J555,0)</f>
        <v>0</v>
      </c>
      <c r="BG555" s="229">
        <f>IF(N555="zákl. přenesená",J555,0)</f>
        <v>0</v>
      </c>
      <c r="BH555" s="229">
        <f>IF(N555="sníž. přenesená",J555,0)</f>
        <v>0</v>
      </c>
      <c r="BI555" s="229">
        <f>IF(N555="nulová",J555,0)</f>
        <v>0</v>
      </c>
      <c r="BJ555" s="18" t="s">
        <v>81</v>
      </c>
      <c r="BK555" s="229">
        <f>ROUND(I555*H555,2)</f>
        <v>0</v>
      </c>
      <c r="BL555" s="18" t="s">
        <v>157</v>
      </c>
      <c r="BM555" s="228" t="s">
        <v>194</v>
      </c>
    </row>
    <row r="556" s="12" customFormat="1" ht="25.92" customHeight="1">
      <c r="A556" s="12"/>
      <c r="B556" s="203"/>
      <c r="C556" s="204"/>
      <c r="D556" s="205" t="s">
        <v>72</v>
      </c>
      <c r="E556" s="206" t="s">
        <v>713</v>
      </c>
      <c r="F556" s="206" t="s">
        <v>1447</v>
      </c>
      <c r="G556" s="204"/>
      <c r="H556" s="204"/>
      <c r="I556" s="207"/>
      <c r="J556" s="208">
        <f>BK556</f>
        <v>0</v>
      </c>
      <c r="K556" s="204"/>
      <c r="L556" s="209"/>
      <c r="M556" s="210"/>
      <c r="N556" s="211"/>
      <c r="O556" s="211"/>
      <c r="P556" s="212">
        <f>SUM(P557:P562)</f>
        <v>0</v>
      </c>
      <c r="Q556" s="211"/>
      <c r="R556" s="212">
        <f>SUM(R557:R562)</f>
        <v>0</v>
      </c>
      <c r="S556" s="211"/>
      <c r="T556" s="213">
        <f>SUM(T557:T562)</f>
        <v>0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214" t="s">
        <v>81</v>
      </c>
      <c r="AT556" s="215" t="s">
        <v>72</v>
      </c>
      <c r="AU556" s="215" t="s">
        <v>73</v>
      </c>
      <c r="AY556" s="214" t="s">
        <v>152</v>
      </c>
      <c r="BK556" s="216">
        <f>SUM(BK557:BK562)</f>
        <v>0</v>
      </c>
    </row>
    <row r="557" s="2" customFormat="1" ht="24.15" customHeight="1">
      <c r="A557" s="39"/>
      <c r="B557" s="40"/>
      <c r="C557" s="217" t="s">
        <v>705</v>
      </c>
      <c r="D557" s="217" t="s">
        <v>153</v>
      </c>
      <c r="E557" s="218" t="s">
        <v>1448</v>
      </c>
      <c r="F557" s="219" t="s">
        <v>792</v>
      </c>
      <c r="G557" s="220" t="s">
        <v>210</v>
      </c>
      <c r="H557" s="221">
        <v>1</v>
      </c>
      <c r="I557" s="222"/>
      <c r="J557" s="223">
        <f>ROUND(I557*H557,2)</f>
        <v>0</v>
      </c>
      <c r="K557" s="219" t="s">
        <v>1</v>
      </c>
      <c r="L557" s="45"/>
      <c r="M557" s="224" t="s">
        <v>1</v>
      </c>
      <c r="N557" s="225" t="s">
        <v>38</v>
      </c>
      <c r="O557" s="92"/>
      <c r="P557" s="226">
        <f>O557*H557</f>
        <v>0</v>
      </c>
      <c r="Q557" s="226">
        <v>0</v>
      </c>
      <c r="R557" s="226">
        <f>Q557*H557</f>
        <v>0</v>
      </c>
      <c r="S557" s="226">
        <v>0</v>
      </c>
      <c r="T557" s="227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28" t="s">
        <v>157</v>
      </c>
      <c r="AT557" s="228" t="s">
        <v>153</v>
      </c>
      <c r="AU557" s="228" t="s">
        <v>81</v>
      </c>
      <c r="AY557" s="18" t="s">
        <v>152</v>
      </c>
      <c r="BE557" s="229">
        <f>IF(N557="základní",J557,0)</f>
        <v>0</v>
      </c>
      <c r="BF557" s="229">
        <f>IF(N557="snížená",J557,0)</f>
        <v>0</v>
      </c>
      <c r="BG557" s="229">
        <f>IF(N557="zákl. přenesená",J557,0)</f>
        <v>0</v>
      </c>
      <c r="BH557" s="229">
        <f>IF(N557="sníž. přenesená",J557,0)</f>
        <v>0</v>
      </c>
      <c r="BI557" s="229">
        <f>IF(N557="nulová",J557,0)</f>
        <v>0</v>
      </c>
      <c r="BJ557" s="18" t="s">
        <v>81</v>
      </c>
      <c r="BK557" s="229">
        <f>ROUND(I557*H557,2)</f>
        <v>0</v>
      </c>
      <c r="BL557" s="18" t="s">
        <v>157</v>
      </c>
      <c r="BM557" s="228" t="s">
        <v>203</v>
      </c>
    </row>
    <row r="558" s="2" customFormat="1" ht="37.8" customHeight="1">
      <c r="A558" s="39"/>
      <c r="B558" s="40"/>
      <c r="C558" s="217" t="s">
        <v>709</v>
      </c>
      <c r="D558" s="217" t="s">
        <v>153</v>
      </c>
      <c r="E558" s="218" t="s">
        <v>1450</v>
      </c>
      <c r="F558" s="219" t="s">
        <v>2198</v>
      </c>
      <c r="G558" s="220" t="s">
        <v>1431</v>
      </c>
      <c r="H558" s="221">
        <v>12.5</v>
      </c>
      <c r="I558" s="222"/>
      <c r="J558" s="223">
        <f>ROUND(I558*H558,2)</f>
        <v>0</v>
      </c>
      <c r="K558" s="219" t="s">
        <v>1</v>
      </c>
      <c r="L558" s="45"/>
      <c r="M558" s="224" t="s">
        <v>1</v>
      </c>
      <c r="N558" s="225" t="s">
        <v>38</v>
      </c>
      <c r="O558" s="92"/>
      <c r="P558" s="226">
        <f>O558*H558</f>
        <v>0</v>
      </c>
      <c r="Q558" s="226">
        <v>0</v>
      </c>
      <c r="R558" s="226">
        <f>Q558*H558</f>
        <v>0</v>
      </c>
      <c r="S558" s="226">
        <v>0</v>
      </c>
      <c r="T558" s="227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28" t="s">
        <v>157</v>
      </c>
      <c r="AT558" s="228" t="s">
        <v>153</v>
      </c>
      <c r="AU558" s="228" t="s">
        <v>81</v>
      </c>
      <c r="AY558" s="18" t="s">
        <v>152</v>
      </c>
      <c r="BE558" s="229">
        <f>IF(N558="základní",J558,0)</f>
        <v>0</v>
      </c>
      <c r="BF558" s="229">
        <f>IF(N558="snížená",J558,0)</f>
        <v>0</v>
      </c>
      <c r="BG558" s="229">
        <f>IF(N558="zákl. přenesená",J558,0)</f>
        <v>0</v>
      </c>
      <c r="BH558" s="229">
        <f>IF(N558="sníž. přenesená",J558,0)</f>
        <v>0</v>
      </c>
      <c r="BI558" s="229">
        <f>IF(N558="nulová",J558,0)</f>
        <v>0</v>
      </c>
      <c r="BJ558" s="18" t="s">
        <v>81</v>
      </c>
      <c r="BK558" s="229">
        <f>ROUND(I558*H558,2)</f>
        <v>0</v>
      </c>
      <c r="BL558" s="18" t="s">
        <v>157</v>
      </c>
      <c r="BM558" s="228" t="s">
        <v>428</v>
      </c>
    </row>
    <row r="559" s="2" customFormat="1" ht="37.8" customHeight="1">
      <c r="A559" s="39"/>
      <c r="B559" s="40"/>
      <c r="C559" s="217" t="s">
        <v>715</v>
      </c>
      <c r="D559" s="217" t="s">
        <v>153</v>
      </c>
      <c r="E559" s="218" t="s">
        <v>1959</v>
      </c>
      <c r="F559" s="219" t="s">
        <v>2199</v>
      </c>
      <c r="G559" s="220" t="s">
        <v>185</v>
      </c>
      <c r="H559" s="221">
        <v>1</v>
      </c>
      <c r="I559" s="222"/>
      <c r="J559" s="223">
        <f>ROUND(I559*H559,2)</f>
        <v>0</v>
      </c>
      <c r="K559" s="219" t="s">
        <v>1</v>
      </c>
      <c r="L559" s="45"/>
      <c r="M559" s="224" t="s">
        <v>1</v>
      </c>
      <c r="N559" s="225" t="s">
        <v>38</v>
      </c>
      <c r="O559" s="92"/>
      <c r="P559" s="226">
        <f>O559*H559</f>
        <v>0</v>
      </c>
      <c r="Q559" s="226">
        <v>0</v>
      </c>
      <c r="R559" s="226">
        <f>Q559*H559</f>
        <v>0</v>
      </c>
      <c r="S559" s="226">
        <v>0</v>
      </c>
      <c r="T559" s="227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28" t="s">
        <v>157</v>
      </c>
      <c r="AT559" s="228" t="s">
        <v>153</v>
      </c>
      <c r="AU559" s="228" t="s">
        <v>81</v>
      </c>
      <c r="AY559" s="18" t="s">
        <v>152</v>
      </c>
      <c r="BE559" s="229">
        <f>IF(N559="základní",J559,0)</f>
        <v>0</v>
      </c>
      <c r="BF559" s="229">
        <f>IF(N559="snížená",J559,0)</f>
        <v>0</v>
      </c>
      <c r="BG559" s="229">
        <f>IF(N559="zákl. přenesená",J559,0)</f>
        <v>0</v>
      </c>
      <c r="BH559" s="229">
        <f>IF(N559="sníž. přenesená",J559,0)</f>
        <v>0</v>
      </c>
      <c r="BI559" s="229">
        <f>IF(N559="nulová",J559,0)</f>
        <v>0</v>
      </c>
      <c r="BJ559" s="18" t="s">
        <v>81</v>
      </c>
      <c r="BK559" s="229">
        <f>ROUND(I559*H559,2)</f>
        <v>0</v>
      </c>
      <c r="BL559" s="18" t="s">
        <v>157</v>
      </c>
      <c r="BM559" s="228" t="s">
        <v>432</v>
      </c>
    </row>
    <row r="560" s="2" customFormat="1" ht="14.4" customHeight="1">
      <c r="A560" s="39"/>
      <c r="B560" s="40"/>
      <c r="C560" s="217" t="s">
        <v>719</v>
      </c>
      <c r="D560" s="217" t="s">
        <v>153</v>
      </c>
      <c r="E560" s="218" t="s">
        <v>1453</v>
      </c>
      <c r="F560" s="219" t="s">
        <v>1458</v>
      </c>
      <c r="G560" s="220" t="s">
        <v>185</v>
      </c>
      <c r="H560" s="221">
        <v>9</v>
      </c>
      <c r="I560" s="222"/>
      <c r="J560" s="223">
        <f>ROUND(I560*H560,2)</f>
        <v>0</v>
      </c>
      <c r="K560" s="219" t="s">
        <v>1</v>
      </c>
      <c r="L560" s="45"/>
      <c r="M560" s="224" t="s">
        <v>1</v>
      </c>
      <c r="N560" s="225" t="s">
        <v>38</v>
      </c>
      <c r="O560" s="92"/>
      <c r="P560" s="226">
        <f>O560*H560</f>
        <v>0</v>
      </c>
      <c r="Q560" s="226">
        <v>0</v>
      </c>
      <c r="R560" s="226">
        <f>Q560*H560</f>
        <v>0</v>
      </c>
      <c r="S560" s="226">
        <v>0</v>
      </c>
      <c r="T560" s="227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28" t="s">
        <v>157</v>
      </c>
      <c r="AT560" s="228" t="s">
        <v>153</v>
      </c>
      <c r="AU560" s="228" t="s">
        <v>81</v>
      </c>
      <c r="AY560" s="18" t="s">
        <v>152</v>
      </c>
      <c r="BE560" s="229">
        <f>IF(N560="základní",J560,0)</f>
        <v>0</v>
      </c>
      <c r="BF560" s="229">
        <f>IF(N560="snížená",J560,0)</f>
        <v>0</v>
      </c>
      <c r="BG560" s="229">
        <f>IF(N560="zákl. přenesená",J560,0)</f>
        <v>0</v>
      </c>
      <c r="BH560" s="229">
        <f>IF(N560="sníž. přenesená",J560,0)</f>
        <v>0</v>
      </c>
      <c r="BI560" s="229">
        <f>IF(N560="nulová",J560,0)</f>
        <v>0</v>
      </c>
      <c r="BJ560" s="18" t="s">
        <v>81</v>
      </c>
      <c r="BK560" s="229">
        <f>ROUND(I560*H560,2)</f>
        <v>0</v>
      </c>
      <c r="BL560" s="18" t="s">
        <v>157</v>
      </c>
      <c r="BM560" s="228" t="s">
        <v>436</v>
      </c>
    </row>
    <row r="561" s="2" customFormat="1" ht="14.4" customHeight="1">
      <c r="A561" s="39"/>
      <c r="B561" s="40"/>
      <c r="C561" s="217" t="s">
        <v>723</v>
      </c>
      <c r="D561" s="217" t="s">
        <v>153</v>
      </c>
      <c r="E561" s="218" t="s">
        <v>1456</v>
      </c>
      <c r="F561" s="219" t="s">
        <v>1454</v>
      </c>
      <c r="G561" s="220" t="s">
        <v>185</v>
      </c>
      <c r="H561" s="221">
        <v>1</v>
      </c>
      <c r="I561" s="222"/>
      <c r="J561" s="223">
        <f>ROUND(I561*H561,2)</f>
        <v>0</v>
      </c>
      <c r="K561" s="219" t="s">
        <v>1</v>
      </c>
      <c r="L561" s="45"/>
      <c r="M561" s="224" t="s">
        <v>1</v>
      </c>
      <c r="N561" s="225" t="s">
        <v>38</v>
      </c>
      <c r="O561" s="92"/>
      <c r="P561" s="226">
        <f>O561*H561</f>
        <v>0</v>
      </c>
      <c r="Q561" s="226">
        <v>0</v>
      </c>
      <c r="R561" s="226">
        <f>Q561*H561</f>
        <v>0</v>
      </c>
      <c r="S561" s="226">
        <v>0</v>
      </c>
      <c r="T561" s="227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28" t="s">
        <v>157</v>
      </c>
      <c r="AT561" s="228" t="s">
        <v>153</v>
      </c>
      <c r="AU561" s="228" t="s">
        <v>81</v>
      </c>
      <c r="AY561" s="18" t="s">
        <v>152</v>
      </c>
      <c r="BE561" s="229">
        <f>IF(N561="základní",J561,0)</f>
        <v>0</v>
      </c>
      <c r="BF561" s="229">
        <f>IF(N561="snížená",J561,0)</f>
        <v>0</v>
      </c>
      <c r="BG561" s="229">
        <f>IF(N561="zákl. přenesená",J561,0)</f>
        <v>0</v>
      </c>
      <c r="BH561" s="229">
        <f>IF(N561="sníž. přenesená",J561,0)</f>
        <v>0</v>
      </c>
      <c r="BI561" s="229">
        <f>IF(N561="nulová",J561,0)</f>
        <v>0</v>
      </c>
      <c r="BJ561" s="18" t="s">
        <v>81</v>
      </c>
      <c r="BK561" s="229">
        <f>ROUND(I561*H561,2)</f>
        <v>0</v>
      </c>
      <c r="BL561" s="18" t="s">
        <v>157</v>
      </c>
      <c r="BM561" s="228" t="s">
        <v>440</v>
      </c>
    </row>
    <row r="562" s="2" customFormat="1" ht="24.15" customHeight="1">
      <c r="A562" s="39"/>
      <c r="B562" s="40"/>
      <c r="C562" s="217" t="s">
        <v>727</v>
      </c>
      <c r="D562" s="217" t="s">
        <v>153</v>
      </c>
      <c r="E562" s="218" t="s">
        <v>1161</v>
      </c>
      <c r="F562" s="219" t="s">
        <v>1459</v>
      </c>
      <c r="G562" s="220" t="s">
        <v>539</v>
      </c>
      <c r="H562" s="263"/>
      <c r="I562" s="222"/>
      <c r="J562" s="223">
        <f>ROUND(I562*H562,2)</f>
        <v>0</v>
      </c>
      <c r="K562" s="219" t="s">
        <v>160</v>
      </c>
      <c r="L562" s="45"/>
      <c r="M562" s="224" t="s">
        <v>1</v>
      </c>
      <c r="N562" s="225" t="s">
        <v>38</v>
      </c>
      <c r="O562" s="92"/>
      <c r="P562" s="226">
        <f>O562*H562</f>
        <v>0</v>
      </c>
      <c r="Q562" s="226">
        <v>0</v>
      </c>
      <c r="R562" s="226">
        <f>Q562*H562</f>
        <v>0</v>
      </c>
      <c r="S562" s="226">
        <v>0</v>
      </c>
      <c r="T562" s="227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28" t="s">
        <v>157</v>
      </c>
      <c r="AT562" s="228" t="s">
        <v>153</v>
      </c>
      <c r="AU562" s="228" t="s">
        <v>81</v>
      </c>
      <c r="AY562" s="18" t="s">
        <v>152</v>
      </c>
      <c r="BE562" s="229">
        <f>IF(N562="základní",J562,0)</f>
        <v>0</v>
      </c>
      <c r="BF562" s="229">
        <f>IF(N562="snížená",J562,0)</f>
        <v>0</v>
      </c>
      <c r="BG562" s="229">
        <f>IF(N562="zákl. přenesená",J562,0)</f>
        <v>0</v>
      </c>
      <c r="BH562" s="229">
        <f>IF(N562="sníž. přenesená",J562,0)</f>
        <v>0</v>
      </c>
      <c r="BI562" s="229">
        <f>IF(N562="nulová",J562,0)</f>
        <v>0</v>
      </c>
      <c r="BJ562" s="18" t="s">
        <v>81</v>
      </c>
      <c r="BK562" s="229">
        <f>ROUND(I562*H562,2)</f>
        <v>0</v>
      </c>
      <c r="BL562" s="18" t="s">
        <v>157</v>
      </c>
      <c r="BM562" s="228" t="s">
        <v>444</v>
      </c>
    </row>
    <row r="563" s="12" customFormat="1" ht="25.92" customHeight="1">
      <c r="A563" s="12"/>
      <c r="B563" s="203"/>
      <c r="C563" s="204"/>
      <c r="D563" s="205" t="s">
        <v>72</v>
      </c>
      <c r="E563" s="206" t="s">
        <v>767</v>
      </c>
      <c r="F563" s="206" t="s">
        <v>2200</v>
      </c>
      <c r="G563" s="204"/>
      <c r="H563" s="204"/>
      <c r="I563" s="207"/>
      <c r="J563" s="208">
        <f>BK563</f>
        <v>0</v>
      </c>
      <c r="K563" s="204"/>
      <c r="L563" s="209"/>
      <c r="M563" s="210"/>
      <c r="N563" s="211"/>
      <c r="O563" s="211"/>
      <c r="P563" s="212">
        <f>SUM(P564:P603)</f>
        <v>0</v>
      </c>
      <c r="Q563" s="211"/>
      <c r="R563" s="212">
        <f>SUM(R564:R603)</f>
        <v>0.13942499999999999</v>
      </c>
      <c r="S563" s="211"/>
      <c r="T563" s="213">
        <f>SUM(T564:T603)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14" t="s">
        <v>81</v>
      </c>
      <c r="AT563" s="215" t="s">
        <v>72</v>
      </c>
      <c r="AU563" s="215" t="s">
        <v>73</v>
      </c>
      <c r="AY563" s="214" t="s">
        <v>152</v>
      </c>
      <c r="BK563" s="216">
        <f>SUM(BK564:BK603)</f>
        <v>0</v>
      </c>
    </row>
    <row r="564" s="2" customFormat="1" ht="24.15" customHeight="1">
      <c r="A564" s="39"/>
      <c r="B564" s="40"/>
      <c r="C564" s="217" t="s">
        <v>731</v>
      </c>
      <c r="D564" s="217" t="s">
        <v>153</v>
      </c>
      <c r="E564" s="218" t="s">
        <v>817</v>
      </c>
      <c r="F564" s="219" t="s">
        <v>818</v>
      </c>
      <c r="G564" s="220" t="s">
        <v>175</v>
      </c>
      <c r="H564" s="221">
        <v>697.125</v>
      </c>
      <c r="I564" s="222"/>
      <c r="J564" s="223">
        <f>ROUND(I564*H564,2)</f>
        <v>0</v>
      </c>
      <c r="K564" s="219" t="s">
        <v>160</v>
      </c>
      <c r="L564" s="45"/>
      <c r="M564" s="224" t="s">
        <v>1</v>
      </c>
      <c r="N564" s="225" t="s">
        <v>38</v>
      </c>
      <c r="O564" s="92"/>
      <c r="P564" s="226">
        <f>O564*H564</f>
        <v>0</v>
      </c>
      <c r="Q564" s="226">
        <v>0.00020000000000000001</v>
      </c>
      <c r="R564" s="226">
        <f>Q564*H564</f>
        <v>0.13942499999999999</v>
      </c>
      <c r="S564" s="226">
        <v>0</v>
      </c>
      <c r="T564" s="227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28" t="s">
        <v>176</v>
      </c>
      <c r="AT564" s="228" t="s">
        <v>153</v>
      </c>
      <c r="AU564" s="228" t="s">
        <v>81</v>
      </c>
      <c r="AY564" s="18" t="s">
        <v>152</v>
      </c>
      <c r="BE564" s="229">
        <f>IF(N564="základní",J564,0)</f>
        <v>0</v>
      </c>
      <c r="BF564" s="229">
        <f>IF(N564="snížená",J564,0)</f>
        <v>0</v>
      </c>
      <c r="BG564" s="229">
        <f>IF(N564="zákl. přenesená",J564,0)</f>
        <v>0</v>
      </c>
      <c r="BH564" s="229">
        <f>IF(N564="sníž. přenesená",J564,0)</f>
        <v>0</v>
      </c>
      <c r="BI564" s="229">
        <f>IF(N564="nulová",J564,0)</f>
        <v>0</v>
      </c>
      <c r="BJ564" s="18" t="s">
        <v>81</v>
      </c>
      <c r="BK564" s="229">
        <f>ROUND(I564*H564,2)</f>
        <v>0</v>
      </c>
      <c r="BL564" s="18" t="s">
        <v>176</v>
      </c>
      <c r="BM564" s="228" t="s">
        <v>2201</v>
      </c>
    </row>
    <row r="565" s="2" customFormat="1" ht="24.15" customHeight="1">
      <c r="A565" s="39"/>
      <c r="B565" s="40"/>
      <c r="C565" s="217" t="s">
        <v>347</v>
      </c>
      <c r="D565" s="217" t="s">
        <v>153</v>
      </c>
      <c r="E565" s="218" t="s">
        <v>1461</v>
      </c>
      <c r="F565" s="219" t="s">
        <v>2202</v>
      </c>
      <c r="G565" s="220" t="s">
        <v>185</v>
      </c>
      <c r="H565" s="221">
        <v>24</v>
      </c>
      <c r="I565" s="222"/>
      <c r="J565" s="223">
        <f>ROUND(I565*H565,2)</f>
        <v>0</v>
      </c>
      <c r="K565" s="219" t="s">
        <v>1</v>
      </c>
      <c r="L565" s="45"/>
      <c r="M565" s="224" t="s">
        <v>1</v>
      </c>
      <c r="N565" s="225" t="s">
        <v>38</v>
      </c>
      <c r="O565" s="92"/>
      <c r="P565" s="226">
        <f>O565*H565</f>
        <v>0</v>
      </c>
      <c r="Q565" s="226">
        <v>0</v>
      </c>
      <c r="R565" s="226">
        <f>Q565*H565</f>
        <v>0</v>
      </c>
      <c r="S565" s="226">
        <v>0</v>
      </c>
      <c r="T565" s="227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28" t="s">
        <v>157</v>
      </c>
      <c r="AT565" s="228" t="s">
        <v>153</v>
      </c>
      <c r="AU565" s="228" t="s">
        <v>81</v>
      </c>
      <c r="AY565" s="18" t="s">
        <v>152</v>
      </c>
      <c r="BE565" s="229">
        <f>IF(N565="základní",J565,0)</f>
        <v>0</v>
      </c>
      <c r="BF565" s="229">
        <f>IF(N565="snížená",J565,0)</f>
        <v>0</v>
      </c>
      <c r="BG565" s="229">
        <f>IF(N565="zákl. přenesená",J565,0)</f>
        <v>0</v>
      </c>
      <c r="BH565" s="229">
        <f>IF(N565="sníž. přenesená",J565,0)</f>
        <v>0</v>
      </c>
      <c r="BI565" s="229">
        <f>IF(N565="nulová",J565,0)</f>
        <v>0</v>
      </c>
      <c r="BJ565" s="18" t="s">
        <v>81</v>
      </c>
      <c r="BK565" s="229">
        <f>ROUND(I565*H565,2)</f>
        <v>0</v>
      </c>
      <c r="BL565" s="18" t="s">
        <v>157</v>
      </c>
      <c r="BM565" s="228" t="s">
        <v>448</v>
      </c>
    </row>
    <row r="566" s="2" customFormat="1" ht="24.15" customHeight="1">
      <c r="A566" s="39"/>
      <c r="B566" s="40"/>
      <c r="C566" s="217" t="s">
        <v>738</v>
      </c>
      <c r="D566" s="217" t="s">
        <v>153</v>
      </c>
      <c r="E566" s="218" t="s">
        <v>1471</v>
      </c>
      <c r="F566" s="219" t="s">
        <v>2202</v>
      </c>
      <c r="G566" s="220" t="s">
        <v>185</v>
      </c>
      <c r="H566" s="221">
        <v>2</v>
      </c>
      <c r="I566" s="222"/>
      <c r="J566" s="223">
        <f>ROUND(I566*H566,2)</f>
        <v>0</v>
      </c>
      <c r="K566" s="219" t="s">
        <v>1</v>
      </c>
      <c r="L566" s="45"/>
      <c r="M566" s="224" t="s">
        <v>1</v>
      </c>
      <c r="N566" s="225" t="s">
        <v>38</v>
      </c>
      <c r="O566" s="92"/>
      <c r="P566" s="226">
        <f>O566*H566</f>
        <v>0</v>
      </c>
      <c r="Q566" s="226">
        <v>0</v>
      </c>
      <c r="R566" s="226">
        <f>Q566*H566</f>
        <v>0</v>
      </c>
      <c r="S566" s="226">
        <v>0</v>
      </c>
      <c r="T566" s="227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28" t="s">
        <v>157</v>
      </c>
      <c r="AT566" s="228" t="s">
        <v>153</v>
      </c>
      <c r="AU566" s="228" t="s">
        <v>81</v>
      </c>
      <c r="AY566" s="18" t="s">
        <v>152</v>
      </c>
      <c r="BE566" s="229">
        <f>IF(N566="základní",J566,0)</f>
        <v>0</v>
      </c>
      <c r="BF566" s="229">
        <f>IF(N566="snížená",J566,0)</f>
        <v>0</v>
      </c>
      <c r="BG566" s="229">
        <f>IF(N566="zákl. přenesená",J566,0)</f>
        <v>0</v>
      </c>
      <c r="BH566" s="229">
        <f>IF(N566="sníž. přenesená",J566,0)</f>
        <v>0</v>
      </c>
      <c r="BI566" s="229">
        <f>IF(N566="nulová",J566,0)</f>
        <v>0</v>
      </c>
      <c r="BJ566" s="18" t="s">
        <v>81</v>
      </c>
      <c r="BK566" s="229">
        <f>ROUND(I566*H566,2)</f>
        <v>0</v>
      </c>
      <c r="BL566" s="18" t="s">
        <v>157</v>
      </c>
      <c r="BM566" s="228" t="s">
        <v>452</v>
      </c>
    </row>
    <row r="567" s="2" customFormat="1" ht="24.15" customHeight="1">
      <c r="A567" s="39"/>
      <c r="B567" s="40"/>
      <c r="C567" s="217" t="s">
        <v>351</v>
      </c>
      <c r="D567" s="217" t="s">
        <v>153</v>
      </c>
      <c r="E567" s="218" t="s">
        <v>1463</v>
      </c>
      <c r="F567" s="219" t="s">
        <v>2203</v>
      </c>
      <c r="G567" s="220" t="s">
        <v>185</v>
      </c>
      <c r="H567" s="221">
        <v>1</v>
      </c>
      <c r="I567" s="222"/>
      <c r="J567" s="223">
        <f>ROUND(I567*H567,2)</f>
        <v>0</v>
      </c>
      <c r="K567" s="219" t="s">
        <v>1</v>
      </c>
      <c r="L567" s="45"/>
      <c r="M567" s="224" t="s">
        <v>1</v>
      </c>
      <c r="N567" s="225" t="s">
        <v>38</v>
      </c>
      <c r="O567" s="92"/>
      <c r="P567" s="226">
        <f>O567*H567</f>
        <v>0</v>
      </c>
      <c r="Q567" s="226">
        <v>0</v>
      </c>
      <c r="R567" s="226">
        <f>Q567*H567</f>
        <v>0</v>
      </c>
      <c r="S567" s="226">
        <v>0</v>
      </c>
      <c r="T567" s="227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28" t="s">
        <v>157</v>
      </c>
      <c r="AT567" s="228" t="s">
        <v>153</v>
      </c>
      <c r="AU567" s="228" t="s">
        <v>81</v>
      </c>
      <c r="AY567" s="18" t="s">
        <v>152</v>
      </c>
      <c r="BE567" s="229">
        <f>IF(N567="základní",J567,0)</f>
        <v>0</v>
      </c>
      <c r="BF567" s="229">
        <f>IF(N567="snížená",J567,0)</f>
        <v>0</v>
      </c>
      <c r="BG567" s="229">
        <f>IF(N567="zákl. přenesená",J567,0)</f>
        <v>0</v>
      </c>
      <c r="BH567" s="229">
        <f>IF(N567="sníž. přenesená",J567,0)</f>
        <v>0</v>
      </c>
      <c r="BI567" s="229">
        <f>IF(N567="nulová",J567,0)</f>
        <v>0</v>
      </c>
      <c r="BJ567" s="18" t="s">
        <v>81</v>
      </c>
      <c r="BK567" s="229">
        <f>ROUND(I567*H567,2)</f>
        <v>0</v>
      </c>
      <c r="BL567" s="18" t="s">
        <v>157</v>
      </c>
      <c r="BM567" s="228" t="s">
        <v>456</v>
      </c>
    </row>
    <row r="568" s="2" customFormat="1" ht="24.15" customHeight="1">
      <c r="A568" s="39"/>
      <c r="B568" s="40"/>
      <c r="C568" s="217" t="s">
        <v>745</v>
      </c>
      <c r="D568" s="217" t="s">
        <v>153</v>
      </c>
      <c r="E568" s="218" t="s">
        <v>1465</v>
      </c>
      <c r="F568" s="219" t="s">
        <v>2204</v>
      </c>
      <c r="G568" s="220" t="s">
        <v>185</v>
      </c>
      <c r="H568" s="221">
        <v>1</v>
      </c>
      <c r="I568" s="222"/>
      <c r="J568" s="223">
        <f>ROUND(I568*H568,2)</f>
        <v>0</v>
      </c>
      <c r="K568" s="219" t="s">
        <v>1</v>
      </c>
      <c r="L568" s="45"/>
      <c r="M568" s="224" t="s">
        <v>1</v>
      </c>
      <c r="N568" s="225" t="s">
        <v>38</v>
      </c>
      <c r="O568" s="92"/>
      <c r="P568" s="226">
        <f>O568*H568</f>
        <v>0</v>
      </c>
      <c r="Q568" s="226">
        <v>0</v>
      </c>
      <c r="R568" s="226">
        <f>Q568*H568</f>
        <v>0</v>
      </c>
      <c r="S568" s="226">
        <v>0</v>
      </c>
      <c r="T568" s="227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28" t="s">
        <v>157</v>
      </c>
      <c r="AT568" s="228" t="s">
        <v>153</v>
      </c>
      <c r="AU568" s="228" t="s">
        <v>81</v>
      </c>
      <c r="AY568" s="18" t="s">
        <v>152</v>
      </c>
      <c r="BE568" s="229">
        <f>IF(N568="základní",J568,0)</f>
        <v>0</v>
      </c>
      <c r="BF568" s="229">
        <f>IF(N568="snížená",J568,0)</f>
        <v>0</v>
      </c>
      <c r="BG568" s="229">
        <f>IF(N568="zákl. přenesená",J568,0)</f>
        <v>0</v>
      </c>
      <c r="BH568" s="229">
        <f>IF(N568="sníž. přenesená",J568,0)</f>
        <v>0</v>
      </c>
      <c r="BI568" s="229">
        <f>IF(N568="nulová",J568,0)</f>
        <v>0</v>
      </c>
      <c r="BJ568" s="18" t="s">
        <v>81</v>
      </c>
      <c r="BK568" s="229">
        <f>ROUND(I568*H568,2)</f>
        <v>0</v>
      </c>
      <c r="BL568" s="18" t="s">
        <v>157</v>
      </c>
      <c r="BM568" s="228" t="s">
        <v>459</v>
      </c>
    </row>
    <row r="569" s="2" customFormat="1" ht="24.15" customHeight="1">
      <c r="A569" s="39"/>
      <c r="B569" s="40"/>
      <c r="C569" s="217" t="s">
        <v>749</v>
      </c>
      <c r="D569" s="217" t="s">
        <v>153</v>
      </c>
      <c r="E569" s="218" t="s">
        <v>1467</v>
      </c>
      <c r="F569" s="219" t="s">
        <v>2205</v>
      </c>
      <c r="G569" s="220" t="s">
        <v>185</v>
      </c>
      <c r="H569" s="221">
        <v>1</v>
      </c>
      <c r="I569" s="222"/>
      <c r="J569" s="223">
        <f>ROUND(I569*H569,2)</f>
        <v>0</v>
      </c>
      <c r="K569" s="219" t="s">
        <v>1</v>
      </c>
      <c r="L569" s="45"/>
      <c r="M569" s="224" t="s">
        <v>1</v>
      </c>
      <c r="N569" s="225" t="s">
        <v>38</v>
      </c>
      <c r="O569" s="92"/>
      <c r="P569" s="226">
        <f>O569*H569</f>
        <v>0</v>
      </c>
      <c r="Q569" s="226">
        <v>0</v>
      </c>
      <c r="R569" s="226">
        <f>Q569*H569</f>
        <v>0</v>
      </c>
      <c r="S569" s="226">
        <v>0</v>
      </c>
      <c r="T569" s="227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28" t="s">
        <v>157</v>
      </c>
      <c r="AT569" s="228" t="s">
        <v>153</v>
      </c>
      <c r="AU569" s="228" t="s">
        <v>81</v>
      </c>
      <c r="AY569" s="18" t="s">
        <v>152</v>
      </c>
      <c r="BE569" s="229">
        <f>IF(N569="základní",J569,0)</f>
        <v>0</v>
      </c>
      <c r="BF569" s="229">
        <f>IF(N569="snížená",J569,0)</f>
        <v>0</v>
      </c>
      <c r="BG569" s="229">
        <f>IF(N569="zákl. přenesená",J569,0)</f>
        <v>0</v>
      </c>
      <c r="BH569" s="229">
        <f>IF(N569="sníž. přenesená",J569,0)</f>
        <v>0</v>
      </c>
      <c r="BI569" s="229">
        <f>IF(N569="nulová",J569,0)</f>
        <v>0</v>
      </c>
      <c r="BJ569" s="18" t="s">
        <v>81</v>
      </c>
      <c r="BK569" s="229">
        <f>ROUND(I569*H569,2)</f>
        <v>0</v>
      </c>
      <c r="BL569" s="18" t="s">
        <v>157</v>
      </c>
      <c r="BM569" s="228" t="s">
        <v>463</v>
      </c>
    </row>
    <row r="570" s="2" customFormat="1" ht="24.15" customHeight="1">
      <c r="A570" s="39"/>
      <c r="B570" s="40"/>
      <c r="C570" s="217" t="s">
        <v>760</v>
      </c>
      <c r="D570" s="217" t="s">
        <v>153</v>
      </c>
      <c r="E570" s="218" t="s">
        <v>1469</v>
      </c>
      <c r="F570" s="219" t="s">
        <v>2206</v>
      </c>
      <c r="G570" s="220" t="s">
        <v>185</v>
      </c>
      <c r="H570" s="221">
        <v>1</v>
      </c>
      <c r="I570" s="222"/>
      <c r="J570" s="223">
        <f>ROUND(I570*H570,2)</f>
        <v>0</v>
      </c>
      <c r="K570" s="219" t="s">
        <v>1</v>
      </c>
      <c r="L570" s="45"/>
      <c r="M570" s="224" t="s">
        <v>1</v>
      </c>
      <c r="N570" s="225" t="s">
        <v>38</v>
      </c>
      <c r="O570" s="92"/>
      <c r="P570" s="226">
        <f>O570*H570</f>
        <v>0</v>
      </c>
      <c r="Q570" s="226">
        <v>0</v>
      </c>
      <c r="R570" s="226">
        <f>Q570*H570</f>
        <v>0</v>
      </c>
      <c r="S570" s="226">
        <v>0</v>
      </c>
      <c r="T570" s="227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28" t="s">
        <v>157</v>
      </c>
      <c r="AT570" s="228" t="s">
        <v>153</v>
      </c>
      <c r="AU570" s="228" t="s">
        <v>81</v>
      </c>
      <c r="AY570" s="18" t="s">
        <v>152</v>
      </c>
      <c r="BE570" s="229">
        <f>IF(N570="základní",J570,0)</f>
        <v>0</v>
      </c>
      <c r="BF570" s="229">
        <f>IF(N570="snížená",J570,0)</f>
        <v>0</v>
      </c>
      <c r="BG570" s="229">
        <f>IF(N570="zákl. přenesená",J570,0)</f>
        <v>0</v>
      </c>
      <c r="BH570" s="229">
        <f>IF(N570="sníž. přenesená",J570,0)</f>
        <v>0</v>
      </c>
      <c r="BI570" s="229">
        <f>IF(N570="nulová",J570,0)</f>
        <v>0</v>
      </c>
      <c r="BJ570" s="18" t="s">
        <v>81</v>
      </c>
      <c r="BK570" s="229">
        <f>ROUND(I570*H570,2)</f>
        <v>0</v>
      </c>
      <c r="BL570" s="18" t="s">
        <v>157</v>
      </c>
      <c r="BM570" s="228" t="s">
        <v>467</v>
      </c>
    </row>
    <row r="571" s="2" customFormat="1" ht="24.15" customHeight="1">
      <c r="A571" s="39"/>
      <c r="B571" s="40"/>
      <c r="C571" s="217" t="s">
        <v>356</v>
      </c>
      <c r="D571" s="217" t="s">
        <v>153</v>
      </c>
      <c r="E571" s="218" t="s">
        <v>1473</v>
      </c>
      <c r="F571" s="219" t="s">
        <v>2207</v>
      </c>
      <c r="G571" s="220" t="s">
        <v>185</v>
      </c>
      <c r="H571" s="221">
        <v>1</v>
      </c>
      <c r="I571" s="222"/>
      <c r="J571" s="223">
        <f>ROUND(I571*H571,2)</f>
        <v>0</v>
      </c>
      <c r="K571" s="219" t="s">
        <v>1</v>
      </c>
      <c r="L571" s="45"/>
      <c r="M571" s="224" t="s">
        <v>1</v>
      </c>
      <c r="N571" s="225" t="s">
        <v>38</v>
      </c>
      <c r="O571" s="92"/>
      <c r="P571" s="226">
        <f>O571*H571</f>
        <v>0</v>
      </c>
      <c r="Q571" s="226">
        <v>0</v>
      </c>
      <c r="R571" s="226">
        <f>Q571*H571</f>
        <v>0</v>
      </c>
      <c r="S571" s="226">
        <v>0</v>
      </c>
      <c r="T571" s="227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28" t="s">
        <v>157</v>
      </c>
      <c r="AT571" s="228" t="s">
        <v>153</v>
      </c>
      <c r="AU571" s="228" t="s">
        <v>81</v>
      </c>
      <c r="AY571" s="18" t="s">
        <v>152</v>
      </c>
      <c r="BE571" s="229">
        <f>IF(N571="základní",J571,0)</f>
        <v>0</v>
      </c>
      <c r="BF571" s="229">
        <f>IF(N571="snížená",J571,0)</f>
        <v>0</v>
      </c>
      <c r="BG571" s="229">
        <f>IF(N571="zákl. přenesená",J571,0)</f>
        <v>0</v>
      </c>
      <c r="BH571" s="229">
        <f>IF(N571="sníž. přenesená",J571,0)</f>
        <v>0</v>
      </c>
      <c r="BI571" s="229">
        <f>IF(N571="nulová",J571,0)</f>
        <v>0</v>
      </c>
      <c r="BJ571" s="18" t="s">
        <v>81</v>
      </c>
      <c r="BK571" s="229">
        <f>ROUND(I571*H571,2)</f>
        <v>0</v>
      </c>
      <c r="BL571" s="18" t="s">
        <v>157</v>
      </c>
      <c r="BM571" s="228" t="s">
        <v>471</v>
      </c>
    </row>
    <row r="572" s="2" customFormat="1" ht="24.15" customHeight="1">
      <c r="A572" s="39"/>
      <c r="B572" s="40"/>
      <c r="C572" s="217" t="s">
        <v>769</v>
      </c>
      <c r="D572" s="217" t="s">
        <v>153</v>
      </c>
      <c r="E572" s="218" t="s">
        <v>1890</v>
      </c>
      <c r="F572" s="219" t="s">
        <v>2208</v>
      </c>
      <c r="G572" s="220" t="s">
        <v>185</v>
      </c>
      <c r="H572" s="221">
        <v>2</v>
      </c>
      <c r="I572" s="222"/>
      <c r="J572" s="223">
        <f>ROUND(I572*H572,2)</f>
        <v>0</v>
      </c>
      <c r="K572" s="219" t="s">
        <v>1</v>
      </c>
      <c r="L572" s="45"/>
      <c r="M572" s="224" t="s">
        <v>1</v>
      </c>
      <c r="N572" s="225" t="s">
        <v>38</v>
      </c>
      <c r="O572" s="92"/>
      <c r="P572" s="226">
        <f>O572*H572</f>
        <v>0</v>
      </c>
      <c r="Q572" s="226">
        <v>0</v>
      </c>
      <c r="R572" s="226">
        <f>Q572*H572</f>
        <v>0</v>
      </c>
      <c r="S572" s="226">
        <v>0</v>
      </c>
      <c r="T572" s="227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28" t="s">
        <v>157</v>
      </c>
      <c r="AT572" s="228" t="s">
        <v>153</v>
      </c>
      <c r="AU572" s="228" t="s">
        <v>81</v>
      </c>
      <c r="AY572" s="18" t="s">
        <v>152</v>
      </c>
      <c r="BE572" s="229">
        <f>IF(N572="základní",J572,0)</f>
        <v>0</v>
      </c>
      <c r="BF572" s="229">
        <f>IF(N572="snížená",J572,0)</f>
        <v>0</v>
      </c>
      <c r="BG572" s="229">
        <f>IF(N572="zákl. přenesená",J572,0)</f>
        <v>0</v>
      </c>
      <c r="BH572" s="229">
        <f>IF(N572="sníž. přenesená",J572,0)</f>
        <v>0</v>
      </c>
      <c r="BI572" s="229">
        <f>IF(N572="nulová",J572,0)</f>
        <v>0</v>
      </c>
      <c r="BJ572" s="18" t="s">
        <v>81</v>
      </c>
      <c r="BK572" s="229">
        <f>ROUND(I572*H572,2)</f>
        <v>0</v>
      </c>
      <c r="BL572" s="18" t="s">
        <v>157</v>
      </c>
      <c r="BM572" s="228" t="s">
        <v>475</v>
      </c>
    </row>
    <row r="573" s="2" customFormat="1" ht="24.15" customHeight="1">
      <c r="A573" s="39"/>
      <c r="B573" s="40"/>
      <c r="C573" s="217" t="s">
        <v>773</v>
      </c>
      <c r="D573" s="217" t="s">
        <v>153</v>
      </c>
      <c r="E573" s="218" t="s">
        <v>1476</v>
      </c>
      <c r="F573" s="219" t="s">
        <v>2209</v>
      </c>
      <c r="G573" s="220" t="s">
        <v>185</v>
      </c>
      <c r="H573" s="221">
        <v>2</v>
      </c>
      <c r="I573" s="222"/>
      <c r="J573" s="223">
        <f>ROUND(I573*H573,2)</f>
        <v>0</v>
      </c>
      <c r="K573" s="219" t="s">
        <v>1</v>
      </c>
      <c r="L573" s="45"/>
      <c r="M573" s="224" t="s">
        <v>1</v>
      </c>
      <c r="N573" s="225" t="s">
        <v>38</v>
      </c>
      <c r="O573" s="92"/>
      <c r="P573" s="226">
        <f>O573*H573</f>
        <v>0</v>
      </c>
      <c r="Q573" s="226">
        <v>0</v>
      </c>
      <c r="R573" s="226">
        <f>Q573*H573</f>
        <v>0</v>
      </c>
      <c r="S573" s="226">
        <v>0</v>
      </c>
      <c r="T573" s="227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28" t="s">
        <v>157</v>
      </c>
      <c r="AT573" s="228" t="s">
        <v>153</v>
      </c>
      <c r="AU573" s="228" t="s">
        <v>81</v>
      </c>
      <c r="AY573" s="18" t="s">
        <v>152</v>
      </c>
      <c r="BE573" s="229">
        <f>IF(N573="základní",J573,0)</f>
        <v>0</v>
      </c>
      <c r="BF573" s="229">
        <f>IF(N573="snížená",J573,0)</f>
        <v>0</v>
      </c>
      <c r="BG573" s="229">
        <f>IF(N573="zákl. přenesená",J573,0)</f>
        <v>0</v>
      </c>
      <c r="BH573" s="229">
        <f>IF(N573="sníž. přenesená",J573,0)</f>
        <v>0</v>
      </c>
      <c r="BI573" s="229">
        <f>IF(N573="nulová",J573,0)</f>
        <v>0</v>
      </c>
      <c r="BJ573" s="18" t="s">
        <v>81</v>
      </c>
      <c r="BK573" s="229">
        <f>ROUND(I573*H573,2)</f>
        <v>0</v>
      </c>
      <c r="BL573" s="18" t="s">
        <v>157</v>
      </c>
      <c r="BM573" s="228" t="s">
        <v>479</v>
      </c>
    </row>
    <row r="574" s="2" customFormat="1" ht="24.15" customHeight="1">
      <c r="A574" s="39"/>
      <c r="B574" s="40"/>
      <c r="C574" s="217" t="s">
        <v>777</v>
      </c>
      <c r="D574" s="217" t="s">
        <v>153</v>
      </c>
      <c r="E574" s="218" t="s">
        <v>1477</v>
      </c>
      <c r="F574" s="219" t="s">
        <v>2210</v>
      </c>
      <c r="G574" s="220" t="s">
        <v>185</v>
      </c>
      <c r="H574" s="221">
        <v>4</v>
      </c>
      <c r="I574" s="222"/>
      <c r="J574" s="223">
        <f>ROUND(I574*H574,2)</f>
        <v>0</v>
      </c>
      <c r="K574" s="219" t="s">
        <v>1</v>
      </c>
      <c r="L574" s="45"/>
      <c r="M574" s="224" t="s">
        <v>1</v>
      </c>
      <c r="N574" s="225" t="s">
        <v>38</v>
      </c>
      <c r="O574" s="92"/>
      <c r="P574" s="226">
        <f>O574*H574</f>
        <v>0</v>
      </c>
      <c r="Q574" s="226">
        <v>0</v>
      </c>
      <c r="R574" s="226">
        <f>Q574*H574</f>
        <v>0</v>
      </c>
      <c r="S574" s="226">
        <v>0</v>
      </c>
      <c r="T574" s="227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28" t="s">
        <v>157</v>
      </c>
      <c r="AT574" s="228" t="s">
        <v>153</v>
      </c>
      <c r="AU574" s="228" t="s">
        <v>81</v>
      </c>
      <c r="AY574" s="18" t="s">
        <v>152</v>
      </c>
      <c r="BE574" s="229">
        <f>IF(N574="základní",J574,0)</f>
        <v>0</v>
      </c>
      <c r="BF574" s="229">
        <f>IF(N574="snížená",J574,0)</f>
        <v>0</v>
      </c>
      <c r="BG574" s="229">
        <f>IF(N574="zákl. přenesená",J574,0)</f>
        <v>0</v>
      </c>
      <c r="BH574" s="229">
        <f>IF(N574="sníž. přenesená",J574,0)</f>
        <v>0</v>
      </c>
      <c r="BI574" s="229">
        <f>IF(N574="nulová",J574,0)</f>
        <v>0</v>
      </c>
      <c r="BJ574" s="18" t="s">
        <v>81</v>
      </c>
      <c r="BK574" s="229">
        <f>ROUND(I574*H574,2)</f>
        <v>0</v>
      </c>
      <c r="BL574" s="18" t="s">
        <v>157</v>
      </c>
      <c r="BM574" s="228" t="s">
        <v>484</v>
      </c>
    </row>
    <row r="575" s="2" customFormat="1" ht="24.15" customHeight="1">
      <c r="A575" s="39"/>
      <c r="B575" s="40"/>
      <c r="C575" s="217" t="s">
        <v>783</v>
      </c>
      <c r="D575" s="217" t="s">
        <v>153</v>
      </c>
      <c r="E575" s="218" t="s">
        <v>1479</v>
      </c>
      <c r="F575" s="219" t="s">
        <v>2211</v>
      </c>
      <c r="G575" s="220" t="s">
        <v>185</v>
      </c>
      <c r="H575" s="221">
        <v>1</v>
      </c>
      <c r="I575" s="222"/>
      <c r="J575" s="223">
        <f>ROUND(I575*H575,2)</f>
        <v>0</v>
      </c>
      <c r="K575" s="219" t="s">
        <v>1</v>
      </c>
      <c r="L575" s="45"/>
      <c r="M575" s="224" t="s">
        <v>1</v>
      </c>
      <c r="N575" s="225" t="s">
        <v>38</v>
      </c>
      <c r="O575" s="92"/>
      <c r="P575" s="226">
        <f>O575*H575</f>
        <v>0</v>
      </c>
      <c r="Q575" s="226">
        <v>0</v>
      </c>
      <c r="R575" s="226">
        <f>Q575*H575</f>
        <v>0</v>
      </c>
      <c r="S575" s="226">
        <v>0</v>
      </c>
      <c r="T575" s="227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28" t="s">
        <v>157</v>
      </c>
      <c r="AT575" s="228" t="s">
        <v>153</v>
      </c>
      <c r="AU575" s="228" t="s">
        <v>81</v>
      </c>
      <c r="AY575" s="18" t="s">
        <v>152</v>
      </c>
      <c r="BE575" s="229">
        <f>IF(N575="základní",J575,0)</f>
        <v>0</v>
      </c>
      <c r="BF575" s="229">
        <f>IF(N575="snížená",J575,0)</f>
        <v>0</v>
      </c>
      <c r="BG575" s="229">
        <f>IF(N575="zákl. přenesená",J575,0)</f>
        <v>0</v>
      </c>
      <c r="BH575" s="229">
        <f>IF(N575="sníž. přenesená",J575,0)</f>
        <v>0</v>
      </c>
      <c r="BI575" s="229">
        <f>IF(N575="nulová",J575,0)</f>
        <v>0</v>
      </c>
      <c r="BJ575" s="18" t="s">
        <v>81</v>
      </c>
      <c r="BK575" s="229">
        <f>ROUND(I575*H575,2)</f>
        <v>0</v>
      </c>
      <c r="BL575" s="18" t="s">
        <v>157</v>
      </c>
      <c r="BM575" s="228" t="s">
        <v>490</v>
      </c>
    </row>
    <row r="576" s="2" customFormat="1" ht="24.15" customHeight="1">
      <c r="A576" s="39"/>
      <c r="B576" s="40"/>
      <c r="C576" s="217" t="s">
        <v>790</v>
      </c>
      <c r="D576" s="217" t="s">
        <v>153</v>
      </c>
      <c r="E576" s="218" t="s">
        <v>1895</v>
      </c>
      <c r="F576" s="219" t="s">
        <v>1891</v>
      </c>
      <c r="G576" s="220" t="s">
        <v>185</v>
      </c>
      <c r="H576" s="221">
        <v>4</v>
      </c>
      <c r="I576" s="222"/>
      <c r="J576" s="223">
        <f>ROUND(I576*H576,2)</f>
        <v>0</v>
      </c>
      <c r="K576" s="219" t="s">
        <v>1</v>
      </c>
      <c r="L576" s="45"/>
      <c r="M576" s="224" t="s">
        <v>1</v>
      </c>
      <c r="N576" s="225" t="s">
        <v>38</v>
      </c>
      <c r="O576" s="92"/>
      <c r="P576" s="226">
        <f>O576*H576</f>
        <v>0</v>
      </c>
      <c r="Q576" s="226">
        <v>0</v>
      </c>
      <c r="R576" s="226">
        <f>Q576*H576</f>
        <v>0</v>
      </c>
      <c r="S576" s="226">
        <v>0</v>
      </c>
      <c r="T576" s="227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28" t="s">
        <v>157</v>
      </c>
      <c r="AT576" s="228" t="s">
        <v>153</v>
      </c>
      <c r="AU576" s="228" t="s">
        <v>81</v>
      </c>
      <c r="AY576" s="18" t="s">
        <v>152</v>
      </c>
      <c r="BE576" s="229">
        <f>IF(N576="základní",J576,0)</f>
        <v>0</v>
      </c>
      <c r="BF576" s="229">
        <f>IF(N576="snížená",J576,0)</f>
        <v>0</v>
      </c>
      <c r="BG576" s="229">
        <f>IF(N576="zákl. přenesená",J576,0)</f>
        <v>0</v>
      </c>
      <c r="BH576" s="229">
        <f>IF(N576="sníž. přenesená",J576,0)</f>
        <v>0</v>
      </c>
      <c r="BI576" s="229">
        <f>IF(N576="nulová",J576,0)</f>
        <v>0</v>
      </c>
      <c r="BJ576" s="18" t="s">
        <v>81</v>
      </c>
      <c r="BK576" s="229">
        <f>ROUND(I576*H576,2)</f>
        <v>0</v>
      </c>
      <c r="BL576" s="18" t="s">
        <v>157</v>
      </c>
      <c r="BM576" s="228" t="s">
        <v>1493</v>
      </c>
    </row>
    <row r="577" s="2" customFormat="1" ht="24.15" customHeight="1">
      <c r="A577" s="39"/>
      <c r="B577" s="40"/>
      <c r="C577" s="217" t="s">
        <v>362</v>
      </c>
      <c r="D577" s="217" t="s">
        <v>153</v>
      </c>
      <c r="E577" s="218" t="s">
        <v>1897</v>
      </c>
      <c r="F577" s="219" t="s">
        <v>2212</v>
      </c>
      <c r="G577" s="220" t="s">
        <v>185</v>
      </c>
      <c r="H577" s="221">
        <v>1</v>
      </c>
      <c r="I577" s="222"/>
      <c r="J577" s="223">
        <f>ROUND(I577*H577,2)</f>
        <v>0</v>
      </c>
      <c r="K577" s="219" t="s">
        <v>1</v>
      </c>
      <c r="L577" s="45"/>
      <c r="M577" s="224" t="s">
        <v>1</v>
      </c>
      <c r="N577" s="225" t="s">
        <v>38</v>
      </c>
      <c r="O577" s="92"/>
      <c r="P577" s="226">
        <f>O577*H577</f>
        <v>0</v>
      </c>
      <c r="Q577" s="226">
        <v>0</v>
      </c>
      <c r="R577" s="226">
        <f>Q577*H577</f>
        <v>0</v>
      </c>
      <c r="S577" s="226">
        <v>0</v>
      </c>
      <c r="T577" s="227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28" t="s">
        <v>157</v>
      </c>
      <c r="AT577" s="228" t="s">
        <v>153</v>
      </c>
      <c r="AU577" s="228" t="s">
        <v>81</v>
      </c>
      <c r="AY577" s="18" t="s">
        <v>152</v>
      </c>
      <c r="BE577" s="229">
        <f>IF(N577="základní",J577,0)</f>
        <v>0</v>
      </c>
      <c r="BF577" s="229">
        <f>IF(N577="snížená",J577,0)</f>
        <v>0</v>
      </c>
      <c r="BG577" s="229">
        <f>IF(N577="zákl. přenesená",J577,0)</f>
        <v>0</v>
      </c>
      <c r="BH577" s="229">
        <f>IF(N577="sníž. přenesená",J577,0)</f>
        <v>0</v>
      </c>
      <c r="BI577" s="229">
        <f>IF(N577="nulová",J577,0)</f>
        <v>0</v>
      </c>
      <c r="BJ577" s="18" t="s">
        <v>81</v>
      </c>
      <c r="BK577" s="229">
        <f>ROUND(I577*H577,2)</f>
        <v>0</v>
      </c>
      <c r="BL577" s="18" t="s">
        <v>157</v>
      </c>
      <c r="BM577" s="228" t="s">
        <v>1496</v>
      </c>
    </row>
    <row r="578" s="2" customFormat="1" ht="24.15" customHeight="1">
      <c r="A578" s="39"/>
      <c r="B578" s="40"/>
      <c r="C578" s="217" t="s">
        <v>804</v>
      </c>
      <c r="D578" s="217" t="s">
        <v>153</v>
      </c>
      <c r="E578" s="218" t="s">
        <v>1899</v>
      </c>
      <c r="F578" s="219" t="s">
        <v>2213</v>
      </c>
      <c r="G578" s="220" t="s">
        <v>185</v>
      </c>
      <c r="H578" s="221">
        <v>2</v>
      </c>
      <c r="I578" s="222"/>
      <c r="J578" s="223">
        <f>ROUND(I578*H578,2)</f>
        <v>0</v>
      </c>
      <c r="K578" s="219" t="s">
        <v>1</v>
      </c>
      <c r="L578" s="45"/>
      <c r="M578" s="224" t="s">
        <v>1</v>
      </c>
      <c r="N578" s="225" t="s">
        <v>38</v>
      </c>
      <c r="O578" s="92"/>
      <c r="P578" s="226">
        <f>O578*H578</f>
        <v>0</v>
      </c>
      <c r="Q578" s="226">
        <v>0</v>
      </c>
      <c r="R578" s="226">
        <f>Q578*H578</f>
        <v>0</v>
      </c>
      <c r="S578" s="226">
        <v>0</v>
      </c>
      <c r="T578" s="227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28" t="s">
        <v>157</v>
      </c>
      <c r="AT578" s="228" t="s">
        <v>153</v>
      </c>
      <c r="AU578" s="228" t="s">
        <v>81</v>
      </c>
      <c r="AY578" s="18" t="s">
        <v>152</v>
      </c>
      <c r="BE578" s="229">
        <f>IF(N578="základní",J578,0)</f>
        <v>0</v>
      </c>
      <c r="BF578" s="229">
        <f>IF(N578="snížená",J578,0)</f>
        <v>0</v>
      </c>
      <c r="BG578" s="229">
        <f>IF(N578="zákl. přenesená",J578,0)</f>
        <v>0</v>
      </c>
      <c r="BH578" s="229">
        <f>IF(N578="sníž. přenesená",J578,0)</f>
        <v>0</v>
      </c>
      <c r="BI578" s="229">
        <f>IF(N578="nulová",J578,0)</f>
        <v>0</v>
      </c>
      <c r="BJ578" s="18" t="s">
        <v>81</v>
      </c>
      <c r="BK578" s="229">
        <f>ROUND(I578*H578,2)</f>
        <v>0</v>
      </c>
      <c r="BL578" s="18" t="s">
        <v>157</v>
      </c>
      <c r="BM578" s="228" t="s">
        <v>1499</v>
      </c>
    </row>
    <row r="579" s="2" customFormat="1" ht="24.15" customHeight="1">
      <c r="A579" s="39"/>
      <c r="B579" s="40"/>
      <c r="C579" s="217" t="s">
        <v>366</v>
      </c>
      <c r="D579" s="217" t="s">
        <v>153</v>
      </c>
      <c r="E579" s="218" t="s">
        <v>1901</v>
      </c>
      <c r="F579" s="219" t="s">
        <v>2214</v>
      </c>
      <c r="G579" s="220" t="s">
        <v>185</v>
      </c>
      <c r="H579" s="221">
        <v>1</v>
      </c>
      <c r="I579" s="222"/>
      <c r="J579" s="223">
        <f>ROUND(I579*H579,2)</f>
        <v>0</v>
      </c>
      <c r="K579" s="219" t="s">
        <v>1</v>
      </c>
      <c r="L579" s="45"/>
      <c r="M579" s="224" t="s">
        <v>1</v>
      </c>
      <c r="N579" s="225" t="s">
        <v>38</v>
      </c>
      <c r="O579" s="92"/>
      <c r="P579" s="226">
        <f>O579*H579</f>
        <v>0</v>
      </c>
      <c r="Q579" s="226">
        <v>0</v>
      </c>
      <c r="R579" s="226">
        <f>Q579*H579</f>
        <v>0</v>
      </c>
      <c r="S579" s="226">
        <v>0</v>
      </c>
      <c r="T579" s="227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28" t="s">
        <v>157</v>
      </c>
      <c r="AT579" s="228" t="s">
        <v>153</v>
      </c>
      <c r="AU579" s="228" t="s">
        <v>81</v>
      </c>
      <c r="AY579" s="18" t="s">
        <v>152</v>
      </c>
      <c r="BE579" s="229">
        <f>IF(N579="základní",J579,0)</f>
        <v>0</v>
      </c>
      <c r="BF579" s="229">
        <f>IF(N579="snížená",J579,0)</f>
        <v>0</v>
      </c>
      <c r="BG579" s="229">
        <f>IF(N579="zákl. přenesená",J579,0)</f>
        <v>0</v>
      </c>
      <c r="BH579" s="229">
        <f>IF(N579="sníž. přenesená",J579,0)</f>
        <v>0</v>
      </c>
      <c r="BI579" s="229">
        <f>IF(N579="nulová",J579,0)</f>
        <v>0</v>
      </c>
      <c r="BJ579" s="18" t="s">
        <v>81</v>
      </c>
      <c r="BK579" s="229">
        <f>ROUND(I579*H579,2)</f>
        <v>0</v>
      </c>
      <c r="BL579" s="18" t="s">
        <v>157</v>
      </c>
      <c r="BM579" s="228" t="s">
        <v>1065</v>
      </c>
    </row>
    <row r="580" s="2" customFormat="1" ht="14.4" customHeight="1">
      <c r="A580" s="39"/>
      <c r="B580" s="40"/>
      <c r="C580" s="217" t="s">
        <v>816</v>
      </c>
      <c r="D580" s="217" t="s">
        <v>153</v>
      </c>
      <c r="E580" s="218" t="s">
        <v>1481</v>
      </c>
      <c r="F580" s="219" t="s">
        <v>1482</v>
      </c>
      <c r="G580" s="220" t="s">
        <v>185</v>
      </c>
      <c r="H580" s="221">
        <v>26</v>
      </c>
      <c r="I580" s="222"/>
      <c r="J580" s="223">
        <f>ROUND(I580*H580,2)</f>
        <v>0</v>
      </c>
      <c r="K580" s="219" t="s">
        <v>1</v>
      </c>
      <c r="L580" s="45"/>
      <c r="M580" s="224" t="s">
        <v>1</v>
      </c>
      <c r="N580" s="225" t="s">
        <v>38</v>
      </c>
      <c r="O580" s="92"/>
      <c r="P580" s="226">
        <f>O580*H580</f>
        <v>0</v>
      </c>
      <c r="Q580" s="226">
        <v>0</v>
      </c>
      <c r="R580" s="226">
        <f>Q580*H580</f>
        <v>0</v>
      </c>
      <c r="S580" s="226">
        <v>0</v>
      </c>
      <c r="T580" s="227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28" t="s">
        <v>157</v>
      </c>
      <c r="AT580" s="228" t="s">
        <v>153</v>
      </c>
      <c r="AU580" s="228" t="s">
        <v>81</v>
      </c>
      <c r="AY580" s="18" t="s">
        <v>152</v>
      </c>
      <c r="BE580" s="229">
        <f>IF(N580="základní",J580,0)</f>
        <v>0</v>
      </c>
      <c r="BF580" s="229">
        <f>IF(N580="snížená",J580,0)</f>
        <v>0</v>
      </c>
      <c r="BG580" s="229">
        <f>IF(N580="zákl. přenesená",J580,0)</f>
        <v>0</v>
      </c>
      <c r="BH580" s="229">
        <f>IF(N580="sníž. přenesená",J580,0)</f>
        <v>0</v>
      </c>
      <c r="BI580" s="229">
        <f>IF(N580="nulová",J580,0)</f>
        <v>0</v>
      </c>
      <c r="BJ580" s="18" t="s">
        <v>81</v>
      </c>
      <c r="BK580" s="229">
        <f>ROUND(I580*H580,2)</f>
        <v>0</v>
      </c>
      <c r="BL580" s="18" t="s">
        <v>157</v>
      </c>
      <c r="BM580" s="228" t="s">
        <v>1066</v>
      </c>
    </row>
    <row r="581" s="2" customFormat="1" ht="14.4" customHeight="1">
      <c r="A581" s="39"/>
      <c r="B581" s="40"/>
      <c r="C581" s="217" t="s">
        <v>823</v>
      </c>
      <c r="D581" s="217" t="s">
        <v>153</v>
      </c>
      <c r="E581" s="218" t="s">
        <v>1483</v>
      </c>
      <c r="F581" s="219" t="s">
        <v>1486</v>
      </c>
      <c r="G581" s="220" t="s">
        <v>185</v>
      </c>
      <c r="H581" s="221">
        <v>1</v>
      </c>
      <c r="I581" s="222"/>
      <c r="J581" s="223">
        <f>ROUND(I581*H581,2)</f>
        <v>0</v>
      </c>
      <c r="K581" s="219" t="s">
        <v>1</v>
      </c>
      <c r="L581" s="45"/>
      <c r="M581" s="224" t="s">
        <v>1</v>
      </c>
      <c r="N581" s="225" t="s">
        <v>38</v>
      </c>
      <c r="O581" s="92"/>
      <c r="P581" s="226">
        <f>O581*H581</f>
        <v>0</v>
      </c>
      <c r="Q581" s="226">
        <v>0</v>
      </c>
      <c r="R581" s="226">
        <f>Q581*H581</f>
        <v>0</v>
      </c>
      <c r="S581" s="226">
        <v>0</v>
      </c>
      <c r="T581" s="227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28" t="s">
        <v>157</v>
      </c>
      <c r="AT581" s="228" t="s">
        <v>153</v>
      </c>
      <c r="AU581" s="228" t="s">
        <v>81</v>
      </c>
      <c r="AY581" s="18" t="s">
        <v>152</v>
      </c>
      <c r="BE581" s="229">
        <f>IF(N581="základní",J581,0)</f>
        <v>0</v>
      </c>
      <c r="BF581" s="229">
        <f>IF(N581="snížená",J581,0)</f>
        <v>0</v>
      </c>
      <c r="BG581" s="229">
        <f>IF(N581="zákl. přenesená",J581,0)</f>
        <v>0</v>
      </c>
      <c r="BH581" s="229">
        <f>IF(N581="sníž. přenesená",J581,0)</f>
        <v>0</v>
      </c>
      <c r="BI581" s="229">
        <f>IF(N581="nulová",J581,0)</f>
        <v>0</v>
      </c>
      <c r="BJ581" s="18" t="s">
        <v>81</v>
      </c>
      <c r="BK581" s="229">
        <f>ROUND(I581*H581,2)</f>
        <v>0</v>
      </c>
      <c r="BL581" s="18" t="s">
        <v>157</v>
      </c>
      <c r="BM581" s="228" t="s">
        <v>1503</v>
      </c>
    </row>
    <row r="582" s="2" customFormat="1" ht="14.4" customHeight="1">
      <c r="A582" s="39"/>
      <c r="B582" s="40"/>
      <c r="C582" s="217" t="s">
        <v>830</v>
      </c>
      <c r="D582" s="217" t="s">
        <v>153</v>
      </c>
      <c r="E582" s="218" t="s">
        <v>1489</v>
      </c>
      <c r="F582" s="219" t="s">
        <v>2215</v>
      </c>
      <c r="G582" s="220" t="s">
        <v>185</v>
      </c>
      <c r="H582" s="221">
        <v>1</v>
      </c>
      <c r="I582" s="222"/>
      <c r="J582" s="223">
        <f>ROUND(I582*H582,2)</f>
        <v>0</v>
      </c>
      <c r="K582" s="219" t="s">
        <v>1</v>
      </c>
      <c r="L582" s="45"/>
      <c r="M582" s="224" t="s">
        <v>1</v>
      </c>
      <c r="N582" s="225" t="s">
        <v>38</v>
      </c>
      <c r="O582" s="92"/>
      <c r="P582" s="226">
        <f>O582*H582</f>
        <v>0</v>
      </c>
      <c r="Q582" s="226">
        <v>0</v>
      </c>
      <c r="R582" s="226">
        <f>Q582*H582</f>
        <v>0</v>
      </c>
      <c r="S582" s="226">
        <v>0</v>
      </c>
      <c r="T582" s="227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28" t="s">
        <v>157</v>
      </c>
      <c r="AT582" s="228" t="s">
        <v>153</v>
      </c>
      <c r="AU582" s="228" t="s">
        <v>81</v>
      </c>
      <c r="AY582" s="18" t="s">
        <v>152</v>
      </c>
      <c r="BE582" s="229">
        <f>IF(N582="základní",J582,0)</f>
        <v>0</v>
      </c>
      <c r="BF582" s="229">
        <f>IF(N582="snížená",J582,0)</f>
        <v>0</v>
      </c>
      <c r="BG582" s="229">
        <f>IF(N582="zákl. přenesená",J582,0)</f>
        <v>0</v>
      </c>
      <c r="BH582" s="229">
        <f>IF(N582="sníž. přenesená",J582,0)</f>
        <v>0</v>
      </c>
      <c r="BI582" s="229">
        <f>IF(N582="nulová",J582,0)</f>
        <v>0</v>
      </c>
      <c r="BJ582" s="18" t="s">
        <v>81</v>
      </c>
      <c r="BK582" s="229">
        <f>ROUND(I582*H582,2)</f>
        <v>0</v>
      </c>
      <c r="BL582" s="18" t="s">
        <v>157</v>
      </c>
      <c r="BM582" s="228" t="s">
        <v>507</v>
      </c>
    </row>
    <row r="583" s="2" customFormat="1" ht="14.4" customHeight="1">
      <c r="A583" s="39"/>
      <c r="B583" s="40"/>
      <c r="C583" s="217" t="s">
        <v>835</v>
      </c>
      <c r="D583" s="217" t="s">
        <v>153</v>
      </c>
      <c r="E583" s="218" t="s">
        <v>1491</v>
      </c>
      <c r="F583" s="219" t="s">
        <v>2216</v>
      </c>
      <c r="G583" s="220" t="s">
        <v>185</v>
      </c>
      <c r="H583" s="221">
        <v>1</v>
      </c>
      <c r="I583" s="222"/>
      <c r="J583" s="223">
        <f>ROUND(I583*H583,2)</f>
        <v>0</v>
      </c>
      <c r="K583" s="219" t="s">
        <v>1</v>
      </c>
      <c r="L583" s="45"/>
      <c r="M583" s="224" t="s">
        <v>1</v>
      </c>
      <c r="N583" s="225" t="s">
        <v>38</v>
      </c>
      <c r="O583" s="92"/>
      <c r="P583" s="226">
        <f>O583*H583</f>
        <v>0</v>
      </c>
      <c r="Q583" s="226">
        <v>0</v>
      </c>
      <c r="R583" s="226">
        <f>Q583*H583</f>
        <v>0</v>
      </c>
      <c r="S583" s="226">
        <v>0</v>
      </c>
      <c r="T583" s="227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28" t="s">
        <v>157</v>
      </c>
      <c r="AT583" s="228" t="s">
        <v>153</v>
      </c>
      <c r="AU583" s="228" t="s">
        <v>81</v>
      </c>
      <c r="AY583" s="18" t="s">
        <v>152</v>
      </c>
      <c r="BE583" s="229">
        <f>IF(N583="základní",J583,0)</f>
        <v>0</v>
      </c>
      <c r="BF583" s="229">
        <f>IF(N583="snížená",J583,0)</f>
        <v>0</v>
      </c>
      <c r="BG583" s="229">
        <f>IF(N583="zákl. přenesená",J583,0)</f>
        <v>0</v>
      </c>
      <c r="BH583" s="229">
        <f>IF(N583="sníž. přenesená",J583,0)</f>
        <v>0</v>
      </c>
      <c r="BI583" s="229">
        <f>IF(N583="nulová",J583,0)</f>
        <v>0</v>
      </c>
      <c r="BJ583" s="18" t="s">
        <v>81</v>
      </c>
      <c r="BK583" s="229">
        <f>ROUND(I583*H583,2)</f>
        <v>0</v>
      </c>
      <c r="BL583" s="18" t="s">
        <v>157</v>
      </c>
      <c r="BM583" s="228" t="s">
        <v>1069</v>
      </c>
    </row>
    <row r="584" s="2" customFormat="1" ht="14.4" customHeight="1">
      <c r="A584" s="39"/>
      <c r="B584" s="40"/>
      <c r="C584" s="217" t="s">
        <v>840</v>
      </c>
      <c r="D584" s="217" t="s">
        <v>153</v>
      </c>
      <c r="E584" s="218" t="s">
        <v>1926</v>
      </c>
      <c r="F584" s="219" t="s">
        <v>1492</v>
      </c>
      <c r="G584" s="220" t="s">
        <v>185</v>
      </c>
      <c r="H584" s="221">
        <v>2</v>
      </c>
      <c r="I584" s="222"/>
      <c r="J584" s="223">
        <f>ROUND(I584*H584,2)</f>
        <v>0</v>
      </c>
      <c r="K584" s="219" t="s">
        <v>1</v>
      </c>
      <c r="L584" s="45"/>
      <c r="M584" s="224" t="s">
        <v>1</v>
      </c>
      <c r="N584" s="225" t="s">
        <v>38</v>
      </c>
      <c r="O584" s="92"/>
      <c r="P584" s="226">
        <f>O584*H584</f>
        <v>0</v>
      </c>
      <c r="Q584" s="226">
        <v>0</v>
      </c>
      <c r="R584" s="226">
        <f>Q584*H584</f>
        <v>0</v>
      </c>
      <c r="S584" s="226">
        <v>0</v>
      </c>
      <c r="T584" s="227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28" t="s">
        <v>157</v>
      </c>
      <c r="AT584" s="228" t="s">
        <v>153</v>
      </c>
      <c r="AU584" s="228" t="s">
        <v>81</v>
      </c>
      <c r="AY584" s="18" t="s">
        <v>152</v>
      </c>
      <c r="BE584" s="229">
        <f>IF(N584="základní",J584,0)</f>
        <v>0</v>
      </c>
      <c r="BF584" s="229">
        <f>IF(N584="snížená",J584,0)</f>
        <v>0</v>
      </c>
      <c r="BG584" s="229">
        <f>IF(N584="zákl. přenesená",J584,0)</f>
        <v>0</v>
      </c>
      <c r="BH584" s="229">
        <f>IF(N584="sníž. přenesená",J584,0)</f>
        <v>0</v>
      </c>
      <c r="BI584" s="229">
        <f>IF(N584="nulová",J584,0)</f>
        <v>0</v>
      </c>
      <c r="BJ584" s="18" t="s">
        <v>81</v>
      </c>
      <c r="BK584" s="229">
        <f>ROUND(I584*H584,2)</f>
        <v>0</v>
      </c>
      <c r="BL584" s="18" t="s">
        <v>157</v>
      </c>
      <c r="BM584" s="228" t="s">
        <v>1076</v>
      </c>
    </row>
    <row r="585" s="2" customFormat="1" ht="14.4" customHeight="1">
      <c r="A585" s="39"/>
      <c r="B585" s="40"/>
      <c r="C585" s="217" t="s">
        <v>844</v>
      </c>
      <c r="D585" s="217" t="s">
        <v>153</v>
      </c>
      <c r="E585" s="218" t="s">
        <v>1494</v>
      </c>
      <c r="F585" s="219" t="s">
        <v>2217</v>
      </c>
      <c r="G585" s="220" t="s">
        <v>185</v>
      </c>
      <c r="H585" s="221">
        <v>2</v>
      </c>
      <c r="I585" s="222"/>
      <c r="J585" s="223">
        <f>ROUND(I585*H585,2)</f>
        <v>0</v>
      </c>
      <c r="K585" s="219" t="s">
        <v>1</v>
      </c>
      <c r="L585" s="45"/>
      <c r="M585" s="224" t="s">
        <v>1</v>
      </c>
      <c r="N585" s="225" t="s">
        <v>38</v>
      </c>
      <c r="O585" s="92"/>
      <c r="P585" s="226">
        <f>O585*H585</f>
        <v>0</v>
      </c>
      <c r="Q585" s="226">
        <v>0</v>
      </c>
      <c r="R585" s="226">
        <f>Q585*H585</f>
        <v>0</v>
      </c>
      <c r="S585" s="226">
        <v>0</v>
      </c>
      <c r="T585" s="227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28" t="s">
        <v>157</v>
      </c>
      <c r="AT585" s="228" t="s">
        <v>153</v>
      </c>
      <c r="AU585" s="228" t="s">
        <v>81</v>
      </c>
      <c r="AY585" s="18" t="s">
        <v>152</v>
      </c>
      <c r="BE585" s="229">
        <f>IF(N585="základní",J585,0)</f>
        <v>0</v>
      </c>
      <c r="BF585" s="229">
        <f>IF(N585="snížená",J585,0)</f>
        <v>0</v>
      </c>
      <c r="BG585" s="229">
        <f>IF(N585="zákl. přenesená",J585,0)</f>
        <v>0</v>
      </c>
      <c r="BH585" s="229">
        <f>IF(N585="sníž. přenesená",J585,0)</f>
        <v>0</v>
      </c>
      <c r="BI585" s="229">
        <f>IF(N585="nulová",J585,0)</f>
        <v>0</v>
      </c>
      <c r="BJ585" s="18" t="s">
        <v>81</v>
      </c>
      <c r="BK585" s="229">
        <f>ROUND(I585*H585,2)</f>
        <v>0</v>
      </c>
      <c r="BL585" s="18" t="s">
        <v>157</v>
      </c>
      <c r="BM585" s="228" t="s">
        <v>1072</v>
      </c>
    </row>
    <row r="586" s="2" customFormat="1" ht="14.4" customHeight="1">
      <c r="A586" s="39"/>
      <c r="B586" s="40"/>
      <c r="C586" s="217" t="s">
        <v>848</v>
      </c>
      <c r="D586" s="217" t="s">
        <v>153</v>
      </c>
      <c r="E586" s="218" t="s">
        <v>1497</v>
      </c>
      <c r="F586" s="219" t="s">
        <v>2218</v>
      </c>
      <c r="G586" s="220" t="s">
        <v>185</v>
      </c>
      <c r="H586" s="221">
        <v>4</v>
      </c>
      <c r="I586" s="222"/>
      <c r="J586" s="223">
        <f>ROUND(I586*H586,2)</f>
        <v>0</v>
      </c>
      <c r="K586" s="219" t="s">
        <v>1</v>
      </c>
      <c r="L586" s="45"/>
      <c r="M586" s="224" t="s">
        <v>1</v>
      </c>
      <c r="N586" s="225" t="s">
        <v>38</v>
      </c>
      <c r="O586" s="92"/>
      <c r="P586" s="226">
        <f>O586*H586</f>
        <v>0</v>
      </c>
      <c r="Q586" s="226">
        <v>0</v>
      </c>
      <c r="R586" s="226">
        <f>Q586*H586</f>
        <v>0</v>
      </c>
      <c r="S586" s="226">
        <v>0</v>
      </c>
      <c r="T586" s="227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28" t="s">
        <v>157</v>
      </c>
      <c r="AT586" s="228" t="s">
        <v>153</v>
      </c>
      <c r="AU586" s="228" t="s">
        <v>81</v>
      </c>
      <c r="AY586" s="18" t="s">
        <v>152</v>
      </c>
      <c r="BE586" s="229">
        <f>IF(N586="základní",J586,0)</f>
        <v>0</v>
      </c>
      <c r="BF586" s="229">
        <f>IF(N586="snížená",J586,0)</f>
        <v>0</v>
      </c>
      <c r="BG586" s="229">
        <f>IF(N586="zákl. přenesená",J586,0)</f>
        <v>0</v>
      </c>
      <c r="BH586" s="229">
        <f>IF(N586="sníž. přenesená",J586,0)</f>
        <v>0</v>
      </c>
      <c r="BI586" s="229">
        <f>IF(N586="nulová",J586,0)</f>
        <v>0</v>
      </c>
      <c r="BJ586" s="18" t="s">
        <v>81</v>
      </c>
      <c r="BK586" s="229">
        <f>ROUND(I586*H586,2)</f>
        <v>0</v>
      </c>
      <c r="BL586" s="18" t="s">
        <v>157</v>
      </c>
      <c r="BM586" s="228" t="s">
        <v>2219</v>
      </c>
    </row>
    <row r="587" s="2" customFormat="1" ht="14.4" customHeight="1">
      <c r="A587" s="39"/>
      <c r="B587" s="40"/>
      <c r="C587" s="217" t="s">
        <v>852</v>
      </c>
      <c r="D587" s="217" t="s">
        <v>153</v>
      </c>
      <c r="E587" s="218" t="s">
        <v>1500</v>
      </c>
      <c r="F587" s="219" t="s">
        <v>2217</v>
      </c>
      <c r="G587" s="220" t="s">
        <v>185</v>
      </c>
      <c r="H587" s="221">
        <v>1</v>
      </c>
      <c r="I587" s="222"/>
      <c r="J587" s="223">
        <f>ROUND(I587*H587,2)</f>
        <v>0</v>
      </c>
      <c r="K587" s="219" t="s">
        <v>1</v>
      </c>
      <c r="L587" s="45"/>
      <c r="M587" s="224" t="s">
        <v>1</v>
      </c>
      <c r="N587" s="225" t="s">
        <v>38</v>
      </c>
      <c r="O587" s="92"/>
      <c r="P587" s="226">
        <f>O587*H587</f>
        <v>0</v>
      </c>
      <c r="Q587" s="226">
        <v>0</v>
      </c>
      <c r="R587" s="226">
        <f>Q587*H587</f>
        <v>0</v>
      </c>
      <c r="S587" s="226">
        <v>0</v>
      </c>
      <c r="T587" s="227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28" t="s">
        <v>157</v>
      </c>
      <c r="AT587" s="228" t="s">
        <v>153</v>
      </c>
      <c r="AU587" s="228" t="s">
        <v>81</v>
      </c>
      <c r="AY587" s="18" t="s">
        <v>152</v>
      </c>
      <c r="BE587" s="229">
        <f>IF(N587="základní",J587,0)</f>
        <v>0</v>
      </c>
      <c r="BF587" s="229">
        <f>IF(N587="snížená",J587,0)</f>
        <v>0</v>
      </c>
      <c r="BG587" s="229">
        <f>IF(N587="zákl. přenesená",J587,0)</f>
        <v>0</v>
      </c>
      <c r="BH587" s="229">
        <f>IF(N587="sníž. přenesená",J587,0)</f>
        <v>0</v>
      </c>
      <c r="BI587" s="229">
        <f>IF(N587="nulová",J587,0)</f>
        <v>0</v>
      </c>
      <c r="BJ587" s="18" t="s">
        <v>81</v>
      </c>
      <c r="BK587" s="229">
        <f>ROUND(I587*H587,2)</f>
        <v>0</v>
      </c>
      <c r="BL587" s="18" t="s">
        <v>157</v>
      </c>
      <c r="BM587" s="228" t="s">
        <v>2220</v>
      </c>
    </row>
    <row r="588" s="2" customFormat="1" ht="14.4" customHeight="1">
      <c r="A588" s="39"/>
      <c r="B588" s="40"/>
      <c r="C588" s="217" t="s">
        <v>858</v>
      </c>
      <c r="D588" s="217" t="s">
        <v>153</v>
      </c>
      <c r="E588" s="218" t="s">
        <v>1932</v>
      </c>
      <c r="F588" s="219" t="s">
        <v>1925</v>
      </c>
      <c r="G588" s="220" t="s">
        <v>185</v>
      </c>
      <c r="H588" s="221">
        <v>4</v>
      </c>
      <c r="I588" s="222"/>
      <c r="J588" s="223">
        <f>ROUND(I588*H588,2)</f>
        <v>0</v>
      </c>
      <c r="K588" s="219" t="s">
        <v>1</v>
      </c>
      <c r="L588" s="45"/>
      <c r="M588" s="224" t="s">
        <v>1</v>
      </c>
      <c r="N588" s="225" t="s">
        <v>38</v>
      </c>
      <c r="O588" s="92"/>
      <c r="P588" s="226">
        <f>O588*H588</f>
        <v>0</v>
      </c>
      <c r="Q588" s="226">
        <v>0</v>
      </c>
      <c r="R588" s="226">
        <f>Q588*H588</f>
        <v>0</v>
      </c>
      <c r="S588" s="226">
        <v>0</v>
      </c>
      <c r="T588" s="227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28" t="s">
        <v>157</v>
      </c>
      <c r="AT588" s="228" t="s">
        <v>153</v>
      </c>
      <c r="AU588" s="228" t="s">
        <v>81</v>
      </c>
      <c r="AY588" s="18" t="s">
        <v>152</v>
      </c>
      <c r="BE588" s="229">
        <f>IF(N588="základní",J588,0)</f>
        <v>0</v>
      </c>
      <c r="BF588" s="229">
        <f>IF(N588="snížená",J588,0)</f>
        <v>0</v>
      </c>
      <c r="BG588" s="229">
        <f>IF(N588="zákl. přenesená",J588,0)</f>
        <v>0</v>
      </c>
      <c r="BH588" s="229">
        <f>IF(N588="sníž. přenesená",J588,0)</f>
        <v>0</v>
      </c>
      <c r="BI588" s="229">
        <f>IF(N588="nulová",J588,0)</f>
        <v>0</v>
      </c>
      <c r="BJ588" s="18" t="s">
        <v>81</v>
      </c>
      <c r="BK588" s="229">
        <f>ROUND(I588*H588,2)</f>
        <v>0</v>
      </c>
      <c r="BL588" s="18" t="s">
        <v>157</v>
      </c>
      <c r="BM588" s="228" t="s">
        <v>2221</v>
      </c>
    </row>
    <row r="589" s="2" customFormat="1" ht="14.4" customHeight="1">
      <c r="A589" s="39"/>
      <c r="B589" s="40"/>
      <c r="C589" s="217" t="s">
        <v>862</v>
      </c>
      <c r="D589" s="217" t="s">
        <v>153</v>
      </c>
      <c r="E589" s="218" t="s">
        <v>1934</v>
      </c>
      <c r="F589" s="219" t="s">
        <v>1931</v>
      </c>
      <c r="G589" s="220" t="s">
        <v>185</v>
      </c>
      <c r="H589" s="221">
        <v>1</v>
      </c>
      <c r="I589" s="222"/>
      <c r="J589" s="223">
        <f>ROUND(I589*H589,2)</f>
        <v>0</v>
      </c>
      <c r="K589" s="219" t="s">
        <v>1</v>
      </c>
      <c r="L589" s="45"/>
      <c r="M589" s="224" t="s">
        <v>1</v>
      </c>
      <c r="N589" s="225" t="s">
        <v>38</v>
      </c>
      <c r="O589" s="92"/>
      <c r="P589" s="226">
        <f>O589*H589</f>
        <v>0</v>
      </c>
      <c r="Q589" s="226">
        <v>0</v>
      </c>
      <c r="R589" s="226">
        <f>Q589*H589</f>
        <v>0</v>
      </c>
      <c r="S589" s="226">
        <v>0</v>
      </c>
      <c r="T589" s="227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28" t="s">
        <v>157</v>
      </c>
      <c r="AT589" s="228" t="s">
        <v>153</v>
      </c>
      <c r="AU589" s="228" t="s">
        <v>81</v>
      </c>
      <c r="AY589" s="18" t="s">
        <v>152</v>
      </c>
      <c r="BE589" s="229">
        <f>IF(N589="základní",J589,0)</f>
        <v>0</v>
      </c>
      <c r="BF589" s="229">
        <f>IF(N589="snížená",J589,0)</f>
        <v>0</v>
      </c>
      <c r="BG589" s="229">
        <f>IF(N589="zákl. přenesená",J589,0)</f>
        <v>0</v>
      </c>
      <c r="BH589" s="229">
        <f>IF(N589="sníž. přenesená",J589,0)</f>
        <v>0</v>
      </c>
      <c r="BI589" s="229">
        <f>IF(N589="nulová",J589,0)</f>
        <v>0</v>
      </c>
      <c r="BJ589" s="18" t="s">
        <v>81</v>
      </c>
      <c r="BK589" s="229">
        <f>ROUND(I589*H589,2)</f>
        <v>0</v>
      </c>
      <c r="BL589" s="18" t="s">
        <v>157</v>
      </c>
      <c r="BM589" s="228" t="s">
        <v>2222</v>
      </c>
    </row>
    <row r="590" s="2" customFormat="1" ht="14.4" customHeight="1">
      <c r="A590" s="39"/>
      <c r="B590" s="40"/>
      <c r="C590" s="217" t="s">
        <v>866</v>
      </c>
      <c r="D590" s="217" t="s">
        <v>153</v>
      </c>
      <c r="E590" s="218" t="s">
        <v>1936</v>
      </c>
      <c r="F590" s="219" t="s">
        <v>1492</v>
      </c>
      <c r="G590" s="220" t="s">
        <v>185</v>
      </c>
      <c r="H590" s="221">
        <v>2</v>
      </c>
      <c r="I590" s="222"/>
      <c r="J590" s="223">
        <f>ROUND(I590*H590,2)</f>
        <v>0</v>
      </c>
      <c r="K590" s="219" t="s">
        <v>1</v>
      </c>
      <c r="L590" s="45"/>
      <c r="M590" s="224" t="s">
        <v>1</v>
      </c>
      <c r="N590" s="225" t="s">
        <v>38</v>
      </c>
      <c r="O590" s="92"/>
      <c r="P590" s="226">
        <f>O590*H590</f>
        <v>0</v>
      </c>
      <c r="Q590" s="226">
        <v>0</v>
      </c>
      <c r="R590" s="226">
        <f>Q590*H590</f>
        <v>0</v>
      </c>
      <c r="S590" s="226">
        <v>0</v>
      </c>
      <c r="T590" s="227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28" t="s">
        <v>157</v>
      </c>
      <c r="AT590" s="228" t="s">
        <v>153</v>
      </c>
      <c r="AU590" s="228" t="s">
        <v>81</v>
      </c>
      <c r="AY590" s="18" t="s">
        <v>152</v>
      </c>
      <c r="BE590" s="229">
        <f>IF(N590="základní",J590,0)</f>
        <v>0</v>
      </c>
      <c r="BF590" s="229">
        <f>IF(N590="snížená",J590,0)</f>
        <v>0</v>
      </c>
      <c r="BG590" s="229">
        <f>IF(N590="zákl. přenesená",J590,0)</f>
        <v>0</v>
      </c>
      <c r="BH590" s="229">
        <f>IF(N590="sníž. přenesená",J590,0)</f>
        <v>0</v>
      </c>
      <c r="BI590" s="229">
        <f>IF(N590="nulová",J590,0)</f>
        <v>0</v>
      </c>
      <c r="BJ590" s="18" t="s">
        <v>81</v>
      </c>
      <c r="BK590" s="229">
        <f>ROUND(I590*H590,2)</f>
        <v>0</v>
      </c>
      <c r="BL590" s="18" t="s">
        <v>157</v>
      </c>
      <c r="BM590" s="228" t="s">
        <v>2223</v>
      </c>
    </row>
    <row r="591" s="2" customFormat="1" ht="14.4" customHeight="1">
      <c r="A591" s="39"/>
      <c r="B591" s="40"/>
      <c r="C591" s="217" t="s">
        <v>1424</v>
      </c>
      <c r="D591" s="217" t="s">
        <v>153</v>
      </c>
      <c r="E591" s="218" t="s">
        <v>1939</v>
      </c>
      <c r="F591" s="219" t="s">
        <v>1492</v>
      </c>
      <c r="G591" s="220" t="s">
        <v>185</v>
      </c>
      <c r="H591" s="221">
        <v>1</v>
      </c>
      <c r="I591" s="222"/>
      <c r="J591" s="223">
        <f>ROUND(I591*H591,2)</f>
        <v>0</v>
      </c>
      <c r="K591" s="219" t="s">
        <v>1</v>
      </c>
      <c r="L591" s="45"/>
      <c r="M591" s="224" t="s">
        <v>1</v>
      </c>
      <c r="N591" s="225" t="s">
        <v>38</v>
      </c>
      <c r="O591" s="92"/>
      <c r="P591" s="226">
        <f>O591*H591</f>
        <v>0</v>
      </c>
      <c r="Q591" s="226">
        <v>0</v>
      </c>
      <c r="R591" s="226">
        <f>Q591*H591</f>
        <v>0</v>
      </c>
      <c r="S591" s="226">
        <v>0</v>
      </c>
      <c r="T591" s="227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28" t="s">
        <v>157</v>
      </c>
      <c r="AT591" s="228" t="s">
        <v>153</v>
      </c>
      <c r="AU591" s="228" t="s">
        <v>81</v>
      </c>
      <c r="AY591" s="18" t="s">
        <v>152</v>
      </c>
      <c r="BE591" s="229">
        <f>IF(N591="základní",J591,0)</f>
        <v>0</v>
      </c>
      <c r="BF591" s="229">
        <f>IF(N591="snížená",J591,0)</f>
        <v>0</v>
      </c>
      <c r="BG591" s="229">
        <f>IF(N591="zákl. přenesená",J591,0)</f>
        <v>0</v>
      </c>
      <c r="BH591" s="229">
        <f>IF(N591="sníž. přenesená",J591,0)</f>
        <v>0</v>
      </c>
      <c r="BI591" s="229">
        <f>IF(N591="nulová",J591,0)</f>
        <v>0</v>
      </c>
      <c r="BJ591" s="18" t="s">
        <v>81</v>
      </c>
      <c r="BK591" s="229">
        <f>ROUND(I591*H591,2)</f>
        <v>0</v>
      </c>
      <c r="BL591" s="18" t="s">
        <v>157</v>
      </c>
      <c r="BM591" s="228" t="s">
        <v>2224</v>
      </c>
    </row>
    <row r="592" s="2" customFormat="1" ht="14.4" customHeight="1">
      <c r="A592" s="39"/>
      <c r="B592" s="40"/>
      <c r="C592" s="217" t="s">
        <v>1915</v>
      </c>
      <c r="D592" s="217" t="s">
        <v>153</v>
      </c>
      <c r="E592" s="218" t="s">
        <v>1501</v>
      </c>
      <c r="F592" s="219" t="s">
        <v>762</v>
      </c>
      <c r="G592" s="220" t="s">
        <v>202</v>
      </c>
      <c r="H592" s="221">
        <v>102.8</v>
      </c>
      <c r="I592" s="222"/>
      <c r="J592" s="223">
        <f>ROUND(I592*H592,2)</f>
        <v>0</v>
      </c>
      <c r="K592" s="219" t="s">
        <v>1</v>
      </c>
      <c r="L592" s="45"/>
      <c r="M592" s="224" t="s">
        <v>1</v>
      </c>
      <c r="N592" s="225" t="s">
        <v>38</v>
      </c>
      <c r="O592" s="92"/>
      <c r="P592" s="226">
        <f>O592*H592</f>
        <v>0</v>
      </c>
      <c r="Q592" s="226">
        <v>0</v>
      </c>
      <c r="R592" s="226">
        <f>Q592*H592</f>
        <v>0</v>
      </c>
      <c r="S592" s="226">
        <v>0</v>
      </c>
      <c r="T592" s="227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28" t="s">
        <v>157</v>
      </c>
      <c r="AT592" s="228" t="s">
        <v>153</v>
      </c>
      <c r="AU592" s="228" t="s">
        <v>81</v>
      </c>
      <c r="AY592" s="18" t="s">
        <v>152</v>
      </c>
      <c r="BE592" s="229">
        <f>IF(N592="základní",J592,0)</f>
        <v>0</v>
      </c>
      <c r="BF592" s="229">
        <f>IF(N592="snížená",J592,0)</f>
        <v>0</v>
      </c>
      <c r="BG592" s="229">
        <f>IF(N592="zákl. přenesená",J592,0)</f>
        <v>0</v>
      </c>
      <c r="BH592" s="229">
        <f>IF(N592="sníž. přenesená",J592,0)</f>
        <v>0</v>
      </c>
      <c r="BI592" s="229">
        <f>IF(N592="nulová",J592,0)</f>
        <v>0</v>
      </c>
      <c r="BJ592" s="18" t="s">
        <v>81</v>
      </c>
      <c r="BK592" s="229">
        <f>ROUND(I592*H592,2)</f>
        <v>0</v>
      </c>
      <c r="BL592" s="18" t="s">
        <v>157</v>
      </c>
      <c r="BM592" s="228" t="s">
        <v>1510</v>
      </c>
    </row>
    <row r="593" s="13" customFormat="1">
      <c r="A593" s="13"/>
      <c r="B593" s="230"/>
      <c r="C593" s="231"/>
      <c r="D593" s="232" t="s">
        <v>195</v>
      </c>
      <c r="E593" s="233" t="s">
        <v>1</v>
      </c>
      <c r="F593" s="234" t="s">
        <v>2012</v>
      </c>
      <c r="G593" s="231"/>
      <c r="H593" s="233" t="s">
        <v>1</v>
      </c>
      <c r="I593" s="235"/>
      <c r="J593" s="231"/>
      <c r="K593" s="231"/>
      <c r="L593" s="236"/>
      <c r="M593" s="237"/>
      <c r="N593" s="238"/>
      <c r="O593" s="238"/>
      <c r="P593" s="238"/>
      <c r="Q593" s="238"/>
      <c r="R593" s="238"/>
      <c r="S593" s="238"/>
      <c r="T593" s="239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0" t="s">
        <v>195</v>
      </c>
      <c r="AU593" s="240" t="s">
        <v>81</v>
      </c>
      <c r="AV593" s="13" t="s">
        <v>81</v>
      </c>
      <c r="AW593" s="13" t="s">
        <v>30</v>
      </c>
      <c r="AX593" s="13" t="s">
        <v>73</v>
      </c>
      <c r="AY593" s="240" t="s">
        <v>152</v>
      </c>
    </row>
    <row r="594" s="13" customFormat="1">
      <c r="A594" s="13"/>
      <c r="B594" s="230"/>
      <c r="C594" s="231"/>
      <c r="D594" s="232" t="s">
        <v>195</v>
      </c>
      <c r="E594" s="233" t="s">
        <v>1</v>
      </c>
      <c r="F594" s="234" t="s">
        <v>2028</v>
      </c>
      <c r="G594" s="231"/>
      <c r="H594" s="233" t="s">
        <v>1</v>
      </c>
      <c r="I594" s="235"/>
      <c r="J594" s="231"/>
      <c r="K594" s="231"/>
      <c r="L594" s="236"/>
      <c r="M594" s="237"/>
      <c r="N594" s="238"/>
      <c r="O594" s="238"/>
      <c r="P594" s="238"/>
      <c r="Q594" s="238"/>
      <c r="R594" s="238"/>
      <c r="S594" s="238"/>
      <c r="T594" s="239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0" t="s">
        <v>195</v>
      </c>
      <c r="AU594" s="240" t="s">
        <v>81</v>
      </c>
      <c r="AV594" s="13" t="s">
        <v>81</v>
      </c>
      <c r="AW594" s="13" t="s">
        <v>30</v>
      </c>
      <c r="AX594" s="13" t="s">
        <v>73</v>
      </c>
      <c r="AY594" s="240" t="s">
        <v>152</v>
      </c>
    </row>
    <row r="595" s="14" customFormat="1">
      <c r="A595" s="14"/>
      <c r="B595" s="241"/>
      <c r="C595" s="242"/>
      <c r="D595" s="232" t="s">
        <v>195</v>
      </c>
      <c r="E595" s="243" t="s">
        <v>1</v>
      </c>
      <c r="F595" s="244" t="s">
        <v>2225</v>
      </c>
      <c r="G595" s="242"/>
      <c r="H595" s="245">
        <v>18.899999999999999</v>
      </c>
      <c r="I595" s="246"/>
      <c r="J595" s="242"/>
      <c r="K595" s="242"/>
      <c r="L595" s="247"/>
      <c r="M595" s="248"/>
      <c r="N595" s="249"/>
      <c r="O595" s="249"/>
      <c r="P595" s="249"/>
      <c r="Q595" s="249"/>
      <c r="R595" s="249"/>
      <c r="S595" s="249"/>
      <c r="T595" s="250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1" t="s">
        <v>195</v>
      </c>
      <c r="AU595" s="251" t="s">
        <v>81</v>
      </c>
      <c r="AV595" s="14" t="s">
        <v>83</v>
      </c>
      <c r="AW595" s="14" t="s">
        <v>30</v>
      </c>
      <c r="AX595" s="14" t="s">
        <v>73</v>
      </c>
      <c r="AY595" s="251" t="s">
        <v>152</v>
      </c>
    </row>
    <row r="596" s="13" customFormat="1">
      <c r="A596" s="13"/>
      <c r="B596" s="230"/>
      <c r="C596" s="231"/>
      <c r="D596" s="232" t="s">
        <v>195</v>
      </c>
      <c r="E596" s="233" t="s">
        <v>1</v>
      </c>
      <c r="F596" s="234" t="s">
        <v>2031</v>
      </c>
      <c r="G596" s="231"/>
      <c r="H596" s="233" t="s">
        <v>1</v>
      </c>
      <c r="I596" s="235"/>
      <c r="J596" s="231"/>
      <c r="K596" s="231"/>
      <c r="L596" s="236"/>
      <c r="M596" s="237"/>
      <c r="N596" s="238"/>
      <c r="O596" s="238"/>
      <c r="P596" s="238"/>
      <c r="Q596" s="238"/>
      <c r="R596" s="238"/>
      <c r="S596" s="238"/>
      <c r="T596" s="239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0" t="s">
        <v>195</v>
      </c>
      <c r="AU596" s="240" t="s">
        <v>81</v>
      </c>
      <c r="AV596" s="13" t="s">
        <v>81</v>
      </c>
      <c r="AW596" s="13" t="s">
        <v>30</v>
      </c>
      <c r="AX596" s="13" t="s">
        <v>73</v>
      </c>
      <c r="AY596" s="240" t="s">
        <v>152</v>
      </c>
    </row>
    <row r="597" s="14" customFormat="1">
      <c r="A597" s="14"/>
      <c r="B597" s="241"/>
      <c r="C597" s="242"/>
      <c r="D597" s="232" t="s">
        <v>195</v>
      </c>
      <c r="E597" s="243" t="s">
        <v>1</v>
      </c>
      <c r="F597" s="244" t="s">
        <v>2226</v>
      </c>
      <c r="G597" s="242"/>
      <c r="H597" s="245">
        <v>24.300000000000001</v>
      </c>
      <c r="I597" s="246"/>
      <c r="J597" s="242"/>
      <c r="K597" s="242"/>
      <c r="L597" s="247"/>
      <c r="M597" s="248"/>
      <c r="N597" s="249"/>
      <c r="O597" s="249"/>
      <c r="P597" s="249"/>
      <c r="Q597" s="249"/>
      <c r="R597" s="249"/>
      <c r="S597" s="249"/>
      <c r="T597" s="250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1" t="s">
        <v>195</v>
      </c>
      <c r="AU597" s="251" t="s">
        <v>81</v>
      </c>
      <c r="AV597" s="14" t="s">
        <v>83</v>
      </c>
      <c r="AW597" s="14" t="s">
        <v>30</v>
      </c>
      <c r="AX597" s="14" t="s">
        <v>73</v>
      </c>
      <c r="AY597" s="251" t="s">
        <v>152</v>
      </c>
    </row>
    <row r="598" s="13" customFormat="1">
      <c r="A598" s="13"/>
      <c r="B598" s="230"/>
      <c r="C598" s="231"/>
      <c r="D598" s="232" t="s">
        <v>195</v>
      </c>
      <c r="E598" s="233" t="s">
        <v>1</v>
      </c>
      <c r="F598" s="234" t="s">
        <v>2034</v>
      </c>
      <c r="G598" s="231"/>
      <c r="H598" s="233" t="s">
        <v>1</v>
      </c>
      <c r="I598" s="235"/>
      <c r="J598" s="231"/>
      <c r="K598" s="231"/>
      <c r="L598" s="236"/>
      <c r="M598" s="237"/>
      <c r="N598" s="238"/>
      <c r="O598" s="238"/>
      <c r="P598" s="238"/>
      <c r="Q598" s="238"/>
      <c r="R598" s="238"/>
      <c r="S598" s="238"/>
      <c r="T598" s="239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0" t="s">
        <v>195</v>
      </c>
      <c r="AU598" s="240" t="s">
        <v>81</v>
      </c>
      <c r="AV598" s="13" t="s">
        <v>81</v>
      </c>
      <c r="AW598" s="13" t="s">
        <v>30</v>
      </c>
      <c r="AX598" s="13" t="s">
        <v>73</v>
      </c>
      <c r="AY598" s="240" t="s">
        <v>152</v>
      </c>
    </row>
    <row r="599" s="14" customFormat="1">
      <c r="A599" s="14"/>
      <c r="B599" s="241"/>
      <c r="C599" s="242"/>
      <c r="D599" s="232" t="s">
        <v>195</v>
      </c>
      <c r="E599" s="243" t="s">
        <v>1</v>
      </c>
      <c r="F599" s="244" t="s">
        <v>2192</v>
      </c>
      <c r="G599" s="242"/>
      <c r="H599" s="245">
        <v>12.550000000000001</v>
      </c>
      <c r="I599" s="246"/>
      <c r="J599" s="242"/>
      <c r="K599" s="242"/>
      <c r="L599" s="247"/>
      <c r="M599" s="248"/>
      <c r="N599" s="249"/>
      <c r="O599" s="249"/>
      <c r="P599" s="249"/>
      <c r="Q599" s="249"/>
      <c r="R599" s="249"/>
      <c r="S599" s="249"/>
      <c r="T599" s="250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1" t="s">
        <v>195</v>
      </c>
      <c r="AU599" s="251" t="s">
        <v>81</v>
      </c>
      <c r="AV599" s="14" t="s">
        <v>83</v>
      </c>
      <c r="AW599" s="14" t="s">
        <v>30</v>
      </c>
      <c r="AX599" s="14" t="s">
        <v>73</v>
      </c>
      <c r="AY599" s="251" t="s">
        <v>152</v>
      </c>
    </row>
    <row r="600" s="13" customFormat="1">
      <c r="A600" s="13"/>
      <c r="B600" s="230"/>
      <c r="C600" s="231"/>
      <c r="D600" s="232" t="s">
        <v>195</v>
      </c>
      <c r="E600" s="233" t="s">
        <v>1</v>
      </c>
      <c r="F600" s="234" t="s">
        <v>2037</v>
      </c>
      <c r="G600" s="231"/>
      <c r="H600" s="233" t="s">
        <v>1</v>
      </c>
      <c r="I600" s="235"/>
      <c r="J600" s="231"/>
      <c r="K600" s="231"/>
      <c r="L600" s="236"/>
      <c r="M600" s="237"/>
      <c r="N600" s="238"/>
      <c r="O600" s="238"/>
      <c r="P600" s="238"/>
      <c r="Q600" s="238"/>
      <c r="R600" s="238"/>
      <c r="S600" s="238"/>
      <c r="T600" s="239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0" t="s">
        <v>195</v>
      </c>
      <c r="AU600" s="240" t="s">
        <v>81</v>
      </c>
      <c r="AV600" s="13" t="s">
        <v>81</v>
      </c>
      <c r="AW600" s="13" t="s">
        <v>30</v>
      </c>
      <c r="AX600" s="13" t="s">
        <v>73</v>
      </c>
      <c r="AY600" s="240" t="s">
        <v>152</v>
      </c>
    </row>
    <row r="601" s="14" customFormat="1">
      <c r="A601" s="14"/>
      <c r="B601" s="241"/>
      <c r="C601" s="242"/>
      <c r="D601" s="232" t="s">
        <v>195</v>
      </c>
      <c r="E601" s="243" t="s">
        <v>1</v>
      </c>
      <c r="F601" s="244" t="s">
        <v>2227</v>
      </c>
      <c r="G601" s="242"/>
      <c r="H601" s="245">
        <v>47.049999999999997</v>
      </c>
      <c r="I601" s="246"/>
      <c r="J601" s="242"/>
      <c r="K601" s="242"/>
      <c r="L601" s="247"/>
      <c r="M601" s="248"/>
      <c r="N601" s="249"/>
      <c r="O601" s="249"/>
      <c r="P601" s="249"/>
      <c r="Q601" s="249"/>
      <c r="R601" s="249"/>
      <c r="S601" s="249"/>
      <c r="T601" s="250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1" t="s">
        <v>195</v>
      </c>
      <c r="AU601" s="251" t="s">
        <v>81</v>
      </c>
      <c r="AV601" s="14" t="s">
        <v>83</v>
      </c>
      <c r="AW601" s="14" t="s">
        <v>30</v>
      </c>
      <c r="AX601" s="14" t="s">
        <v>73</v>
      </c>
      <c r="AY601" s="251" t="s">
        <v>152</v>
      </c>
    </row>
    <row r="602" s="15" customFormat="1">
      <c r="A602" s="15"/>
      <c r="B602" s="252"/>
      <c r="C602" s="253"/>
      <c r="D602" s="232" t="s">
        <v>195</v>
      </c>
      <c r="E602" s="254" t="s">
        <v>1</v>
      </c>
      <c r="F602" s="255" t="s">
        <v>218</v>
      </c>
      <c r="G602" s="253"/>
      <c r="H602" s="256">
        <v>102.8</v>
      </c>
      <c r="I602" s="257"/>
      <c r="J602" s="253"/>
      <c r="K602" s="253"/>
      <c r="L602" s="258"/>
      <c r="M602" s="259"/>
      <c r="N602" s="260"/>
      <c r="O602" s="260"/>
      <c r="P602" s="260"/>
      <c r="Q602" s="260"/>
      <c r="R602" s="260"/>
      <c r="S602" s="260"/>
      <c r="T602" s="261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62" t="s">
        <v>195</v>
      </c>
      <c r="AU602" s="262" t="s">
        <v>81</v>
      </c>
      <c r="AV602" s="15" t="s">
        <v>157</v>
      </c>
      <c r="AW602" s="15" t="s">
        <v>30</v>
      </c>
      <c r="AX602" s="15" t="s">
        <v>81</v>
      </c>
      <c r="AY602" s="262" t="s">
        <v>152</v>
      </c>
    </row>
    <row r="603" s="2" customFormat="1" ht="24.15" customHeight="1">
      <c r="A603" s="39"/>
      <c r="B603" s="40"/>
      <c r="C603" s="217" t="s">
        <v>1427</v>
      </c>
      <c r="D603" s="217" t="s">
        <v>153</v>
      </c>
      <c r="E603" s="218" t="s">
        <v>1151</v>
      </c>
      <c r="F603" s="219" t="s">
        <v>1502</v>
      </c>
      <c r="G603" s="220" t="s">
        <v>539</v>
      </c>
      <c r="H603" s="263"/>
      <c r="I603" s="222"/>
      <c r="J603" s="223">
        <f>ROUND(I603*H603,2)</f>
        <v>0</v>
      </c>
      <c r="K603" s="219" t="s">
        <v>160</v>
      </c>
      <c r="L603" s="45"/>
      <c r="M603" s="224" t="s">
        <v>1</v>
      </c>
      <c r="N603" s="225" t="s">
        <v>38</v>
      </c>
      <c r="O603" s="92"/>
      <c r="P603" s="226">
        <f>O603*H603</f>
        <v>0</v>
      </c>
      <c r="Q603" s="226">
        <v>0</v>
      </c>
      <c r="R603" s="226">
        <f>Q603*H603</f>
        <v>0</v>
      </c>
      <c r="S603" s="226">
        <v>0</v>
      </c>
      <c r="T603" s="227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28" t="s">
        <v>157</v>
      </c>
      <c r="AT603" s="228" t="s">
        <v>153</v>
      </c>
      <c r="AU603" s="228" t="s">
        <v>81</v>
      </c>
      <c r="AY603" s="18" t="s">
        <v>152</v>
      </c>
      <c r="BE603" s="229">
        <f>IF(N603="základní",J603,0)</f>
        <v>0</v>
      </c>
      <c r="BF603" s="229">
        <f>IF(N603="snížená",J603,0)</f>
        <v>0</v>
      </c>
      <c r="BG603" s="229">
        <f>IF(N603="zákl. přenesená",J603,0)</f>
        <v>0</v>
      </c>
      <c r="BH603" s="229">
        <f>IF(N603="sníž. přenesená",J603,0)</f>
        <v>0</v>
      </c>
      <c r="BI603" s="229">
        <f>IF(N603="nulová",J603,0)</f>
        <v>0</v>
      </c>
      <c r="BJ603" s="18" t="s">
        <v>81</v>
      </c>
      <c r="BK603" s="229">
        <f>ROUND(I603*H603,2)</f>
        <v>0</v>
      </c>
      <c r="BL603" s="18" t="s">
        <v>157</v>
      </c>
      <c r="BM603" s="228" t="s">
        <v>1512</v>
      </c>
    </row>
    <row r="604" s="12" customFormat="1" ht="25.92" customHeight="1">
      <c r="A604" s="12"/>
      <c r="B604" s="203"/>
      <c r="C604" s="204"/>
      <c r="D604" s="205" t="s">
        <v>72</v>
      </c>
      <c r="E604" s="206" t="s">
        <v>794</v>
      </c>
      <c r="F604" s="206" t="s">
        <v>1504</v>
      </c>
      <c r="G604" s="204"/>
      <c r="H604" s="204"/>
      <c r="I604" s="207"/>
      <c r="J604" s="208">
        <f>BK604</f>
        <v>0</v>
      </c>
      <c r="K604" s="204"/>
      <c r="L604" s="209"/>
      <c r="M604" s="210"/>
      <c r="N604" s="211"/>
      <c r="O604" s="211"/>
      <c r="P604" s="212">
        <f>SUM(P605:P607)</f>
        <v>0</v>
      </c>
      <c r="Q604" s="211"/>
      <c r="R604" s="212">
        <f>SUM(R605:R607)</f>
        <v>0</v>
      </c>
      <c r="S604" s="211"/>
      <c r="T604" s="213">
        <f>SUM(T605:T607)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214" t="s">
        <v>81</v>
      </c>
      <c r="AT604" s="215" t="s">
        <v>72</v>
      </c>
      <c r="AU604" s="215" t="s">
        <v>73</v>
      </c>
      <c r="AY604" s="214" t="s">
        <v>152</v>
      </c>
      <c r="BK604" s="216">
        <f>SUM(BK605:BK607)</f>
        <v>0</v>
      </c>
    </row>
    <row r="605" s="2" customFormat="1" ht="24.15" customHeight="1">
      <c r="A605" s="39"/>
      <c r="B605" s="40"/>
      <c r="C605" s="217" t="s">
        <v>1919</v>
      </c>
      <c r="D605" s="217" t="s">
        <v>153</v>
      </c>
      <c r="E605" s="218" t="s">
        <v>796</v>
      </c>
      <c r="F605" s="219" t="s">
        <v>797</v>
      </c>
      <c r="G605" s="220" t="s">
        <v>193</v>
      </c>
      <c r="H605" s="221">
        <v>8.1400000000000006</v>
      </c>
      <c r="I605" s="222"/>
      <c r="J605" s="223">
        <f>ROUND(I605*H605,2)</f>
        <v>0</v>
      </c>
      <c r="K605" s="219" t="s">
        <v>1</v>
      </c>
      <c r="L605" s="45"/>
      <c r="M605" s="224" t="s">
        <v>1</v>
      </c>
      <c r="N605" s="225" t="s">
        <v>38</v>
      </c>
      <c r="O605" s="92"/>
      <c r="P605" s="226">
        <f>O605*H605</f>
        <v>0</v>
      </c>
      <c r="Q605" s="226">
        <v>0</v>
      </c>
      <c r="R605" s="226">
        <f>Q605*H605</f>
        <v>0</v>
      </c>
      <c r="S605" s="226">
        <v>0</v>
      </c>
      <c r="T605" s="227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28" t="s">
        <v>157</v>
      </c>
      <c r="AT605" s="228" t="s">
        <v>153</v>
      </c>
      <c r="AU605" s="228" t="s">
        <v>81</v>
      </c>
      <c r="AY605" s="18" t="s">
        <v>152</v>
      </c>
      <c r="BE605" s="229">
        <f>IF(N605="základní",J605,0)</f>
        <v>0</v>
      </c>
      <c r="BF605" s="229">
        <f>IF(N605="snížená",J605,0)</f>
        <v>0</v>
      </c>
      <c r="BG605" s="229">
        <f>IF(N605="zákl. přenesená",J605,0)</f>
        <v>0</v>
      </c>
      <c r="BH605" s="229">
        <f>IF(N605="sníž. přenesená",J605,0)</f>
        <v>0</v>
      </c>
      <c r="BI605" s="229">
        <f>IF(N605="nulová",J605,0)</f>
        <v>0</v>
      </c>
      <c r="BJ605" s="18" t="s">
        <v>81</v>
      </c>
      <c r="BK605" s="229">
        <f>ROUND(I605*H605,2)</f>
        <v>0</v>
      </c>
      <c r="BL605" s="18" t="s">
        <v>157</v>
      </c>
      <c r="BM605" s="228" t="s">
        <v>517</v>
      </c>
    </row>
    <row r="606" s="14" customFormat="1">
      <c r="A606" s="14"/>
      <c r="B606" s="241"/>
      <c r="C606" s="242"/>
      <c r="D606" s="232" t="s">
        <v>195</v>
      </c>
      <c r="E606" s="243" t="s">
        <v>1</v>
      </c>
      <c r="F606" s="244" t="s">
        <v>2228</v>
      </c>
      <c r="G606" s="242"/>
      <c r="H606" s="245">
        <v>8.1400000000000006</v>
      </c>
      <c r="I606" s="246"/>
      <c r="J606" s="242"/>
      <c r="K606" s="242"/>
      <c r="L606" s="247"/>
      <c r="M606" s="248"/>
      <c r="N606" s="249"/>
      <c r="O606" s="249"/>
      <c r="P606" s="249"/>
      <c r="Q606" s="249"/>
      <c r="R606" s="249"/>
      <c r="S606" s="249"/>
      <c r="T606" s="250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1" t="s">
        <v>195</v>
      </c>
      <c r="AU606" s="251" t="s">
        <v>81</v>
      </c>
      <c r="AV606" s="14" t="s">
        <v>83</v>
      </c>
      <c r="AW606" s="14" t="s">
        <v>30</v>
      </c>
      <c r="AX606" s="14" t="s">
        <v>73</v>
      </c>
      <c r="AY606" s="251" t="s">
        <v>152</v>
      </c>
    </row>
    <row r="607" s="15" customFormat="1">
      <c r="A607" s="15"/>
      <c r="B607" s="252"/>
      <c r="C607" s="253"/>
      <c r="D607" s="232" t="s">
        <v>195</v>
      </c>
      <c r="E607" s="254" t="s">
        <v>1</v>
      </c>
      <c r="F607" s="255" t="s">
        <v>218</v>
      </c>
      <c r="G607" s="253"/>
      <c r="H607" s="256">
        <v>8.1400000000000006</v>
      </c>
      <c r="I607" s="257"/>
      <c r="J607" s="253"/>
      <c r="K607" s="253"/>
      <c r="L607" s="258"/>
      <c r="M607" s="259"/>
      <c r="N607" s="260"/>
      <c r="O607" s="260"/>
      <c r="P607" s="260"/>
      <c r="Q607" s="260"/>
      <c r="R607" s="260"/>
      <c r="S607" s="260"/>
      <c r="T607" s="261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62" t="s">
        <v>195</v>
      </c>
      <c r="AU607" s="262" t="s">
        <v>81</v>
      </c>
      <c r="AV607" s="15" t="s">
        <v>157</v>
      </c>
      <c r="AW607" s="15" t="s">
        <v>30</v>
      </c>
      <c r="AX607" s="15" t="s">
        <v>81</v>
      </c>
      <c r="AY607" s="262" t="s">
        <v>152</v>
      </c>
    </row>
    <row r="608" s="12" customFormat="1" ht="25.92" customHeight="1">
      <c r="A608" s="12"/>
      <c r="B608" s="203"/>
      <c r="C608" s="204"/>
      <c r="D608" s="205" t="s">
        <v>72</v>
      </c>
      <c r="E608" s="206" t="s">
        <v>802</v>
      </c>
      <c r="F608" s="206" t="s">
        <v>1506</v>
      </c>
      <c r="G608" s="204"/>
      <c r="H608" s="204"/>
      <c r="I608" s="207"/>
      <c r="J608" s="208">
        <f>BK608</f>
        <v>0</v>
      </c>
      <c r="K608" s="204"/>
      <c r="L608" s="209"/>
      <c r="M608" s="210"/>
      <c r="N608" s="211"/>
      <c r="O608" s="211"/>
      <c r="P608" s="212">
        <f>P609+SUM(P610:P612)</f>
        <v>0</v>
      </c>
      <c r="Q608" s="211"/>
      <c r="R608" s="212">
        <f>R609+SUM(R610:R612)</f>
        <v>0.11953219999999999</v>
      </c>
      <c r="S608" s="211"/>
      <c r="T608" s="213">
        <f>T609+SUM(T610:T612)</f>
        <v>0</v>
      </c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R608" s="214" t="s">
        <v>81</v>
      </c>
      <c r="AT608" s="215" t="s">
        <v>72</v>
      </c>
      <c r="AU608" s="215" t="s">
        <v>73</v>
      </c>
      <c r="AY608" s="214" t="s">
        <v>152</v>
      </c>
      <c r="BK608" s="216">
        <f>BK609+SUM(BK610:BK612)</f>
        <v>0</v>
      </c>
    </row>
    <row r="609" s="2" customFormat="1" ht="24.15" customHeight="1">
      <c r="A609" s="39"/>
      <c r="B609" s="40"/>
      <c r="C609" s="217" t="s">
        <v>1027</v>
      </c>
      <c r="D609" s="217" t="s">
        <v>153</v>
      </c>
      <c r="E609" s="218" t="s">
        <v>805</v>
      </c>
      <c r="F609" s="219" t="s">
        <v>1507</v>
      </c>
      <c r="G609" s="220" t="s">
        <v>175</v>
      </c>
      <c r="H609" s="221">
        <v>598.66099999999994</v>
      </c>
      <c r="I609" s="222"/>
      <c r="J609" s="223">
        <f>ROUND(I609*H609,2)</f>
        <v>0</v>
      </c>
      <c r="K609" s="219" t="s">
        <v>1</v>
      </c>
      <c r="L609" s="45"/>
      <c r="M609" s="224" t="s">
        <v>1</v>
      </c>
      <c r="N609" s="225" t="s">
        <v>38</v>
      </c>
      <c r="O609" s="92"/>
      <c r="P609" s="226">
        <f>O609*H609</f>
        <v>0</v>
      </c>
      <c r="Q609" s="226">
        <v>0</v>
      </c>
      <c r="R609" s="226">
        <f>Q609*H609</f>
        <v>0</v>
      </c>
      <c r="S609" s="226">
        <v>0</v>
      </c>
      <c r="T609" s="227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28" t="s">
        <v>157</v>
      </c>
      <c r="AT609" s="228" t="s">
        <v>153</v>
      </c>
      <c r="AU609" s="228" t="s">
        <v>81</v>
      </c>
      <c r="AY609" s="18" t="s">
        <v>152</v>
      </c>
      <c r="BE609" s="229">
        <f>IF(N609="základní",J609,0)</f>
        <v>0</v>
      </c>
      <c r="BF609" s="229">
        <f>IF(N609="snížená",J609,0)</f>
        <v>0</v>
      </c>
      <c r="BG609" s="229">
        <f>IF(N609="zákl. přenesená",J609,0)</f>
        <v>0</v>
      </c>
      <c r="BH609" s="229">
        <f>IF(N609="sníž. přenesená",J609,0)</f>
        <v>0</v>
      </c>
      <c r="BI609" s="229">
        <f>IF(N609="nulová",J609,0)</f>
        <v>0</v>
      </c>
      <c r="BJ609" s="18" t="s">
        <v>81</v>
      </c>
      <c r="BK609" s="229">
        <f>ROUND(I609*H609,2)</f>
        <v>0</v>
      </c>
      <c r="BL609" s="18" t="s">
        <v>157</v>
      </c>
      <c r="BM609" s="228" t="s">
        <v>520</v>
      </c>
    </row>
    <row r="610" s="2" customFormat="1" ht="14.4" customHeight="1">
      <c r="A610" s="39"/>
      <c r="B610" s="40"/>
      <c r="C610" s="217" t="s">
        <v>1922</v>
      </c>
      <c r="D610" s="217" t="s">
        <v>153</v>
      </c>
      <c r="E610" s="218" t="s">
        <v>813</v>
      </c>
      <c r="F610" s="219" t="s">
        <v>814</v>
      </c>
      <c r="G610" s="220" t="s">
        <v>175</v>
      </c>
      <c r="H610" s="221">
        <v>598.66099999999994</v>
      </c>
      <c r="I610" s="222"/>
      <c r="J610" s="223">
        <f>ROUND(I610*H610,2)</f>
        <v>0</v>
      </c>
      <c r="K610" s="219" t="s">
        <v>1</v>
      </c>
      <c r="L610" s="45"/>
      <c r="M610" s="224" t="s">
        <v>1</v>
      </c>
      <c r="N610" s="225" t="s">
        <v>38</v>
      </c>
      <c r="O610" s="92"/>
      <c r="P610" s="226">
        <f>O610*H610</f>
        <v>0</v>
      </c>
      <c r="Q610" s="226">
        <v>0</v>
      </c>
      <c r="R610" s="226">
        <f>Q610*H610</f>
        <v>0</v>
      </c>
      <c r="S610" s="226">
        <v>0</v>
      </c>
      <c r="T610" s="227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28" t="s">
        <v>157</v>
      </c>
      <c r="AT610" s="228" t="s">
        <v>153</v>
      </c>
      <c r="AU610" s="228" t="s">
        <v>81</v>
      </c>
      <c r="AY610" s="18" t="s">
        <v>152</v>
      </c>
      <c r="BE610" s="229">
        <f>IF(N610="základní",J610,0)</f>
        <v>0</v>
      </c>
      <c r="BF610" s="229">
        <f>IF(N610="snížená",J610,0)</f>
        <v>0</v>
      </c>
      <c r="BG610" s="229">
        <f>IF(N610="zákl. přenesená",J610,0)</f>
        <v>0</v>
      </c>
      <c r="BH610" s="229">
        <f>IF(N610="sníž. přenesená",J610,0)</f>
        <v>0</v>
      </c>
      <c r="BI610" s="229">
        <f>IF(N610="nulová",J610,0)</f>
        <v>0</v>
      </c>
      <c r="BJ610" s="18" t="s">
        <v>81</v>
      </c>
      <c r="BK610" s="229">
        <f>ROUND(I610*H610,2)</f>
        <v>0</v>
      </c>
      <c r="BL610" s="18" t="s">
        <v>157</v>
      </c>
      <c r="BM610" s="228" t="s">
        <v>2229</v>
      </c>
    </row>
    <row r="611" s="2" customFormat="1" ht="24.15" customHeight="1">
      <c r="A611" s="39"/>
      <c r="B611" s="40"/>
      <c r="C611" s="217" t="s">
        <v>1432</v>
      </c>
      <c r="D611" s="217" t="s">
        <v>153</v>
      </c>
      <c r="E611" s="218" t="s">
        <v>817</v>
      </c>
      <c r="F611" s="219" t="s">
        <v>818</v>
      </c>
      <c r="G611" s="220" t="s">
        <v>175</v>
      </c>
      <c r="H611" s="221">
        <v>597.66099999999994</v>
      </c>
      <c r="I611" s="222"/>
      <c r="J611" s="223">
        <f>ROUND(I611*H611,2)</f>
        <v>0</v>
      </c>
      <c r="K611" s="219" t="s">
        <v>160</v>
      </c>
      <c r="L611" s="45"/>
      <c r="M611" s="224" t="s">
        <v>1</v>
      </c>
      <c r="N611" s="225" t="s">
        <v>38</v>
      </c>
      <c r="O611" s="92"/>
      <c r="P611" s="226">
        <f>O611*H611</f>
        <v>0</v>
      </c>
      <c r="Q611" s="226">
        <v>0.00020000000000000001</v>
      </c>
      <c r="R611" s="226">
        <f>Q611*H611</f>
        <v>0.11953219999999999</v>
      </c>
      <c r="S611" s="226">
        <v>0</v>
      </c>
      <c r="T611" s="227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28" t="s">
        <v>176</v>
      </c>
      <c r="AT611" s="228" t="s">
        <v>153</v>
      </c>
      <c r="AU611" s="228" t="s">
        <v>81</v>
      </c>
      <c r="AY611" s="18" t="s">
        <v>152</v>
      </c>
      <c r="BE611" s="229">
        <f>IF(N611="základní",J611,0)</f>
        <v>0</v>
      </c>
      <c r="BF611" s="229">
        <f>IF(N611="snížená",J611,0)</f>
        <v>0</v>
      </c>
      <c r="BG611" s="229">
        <f>IF(N611="zákl. přenesená",J611,0)</f>
        <v>0</v>
      </c>
      <c r="BH611" s="229">
        <f>IF(N611="sníž. přenesená",J611,0)</f>
        <v>0</v>
      </c>
      <c r="BI611" s="229">
        <f>IF(N611="nulová",J611,0)</f>
        <v>0</v>
      </c>
      <c r="BJ611" s="18" t="s">
        <v>81</v>
      </c>
      <c r="BK611" s="229">
        <f>ROUND(I611*H611,2)</f>
        <v>0</v>
      </c>
      <c r="BL611" s="18" t="s">
        <v>176</v>
      </c>
      <c r="BM611" s="228" t="s">
        <v>2230</v>
      </c>
    </row>
    <row r="612" s="12" customFormat="1" ht="22.8" customHeight="1">
      <c r="A612" s="12"/>
      <c r="B612" s="203"/>
      <c r="C612" s="204"/>
      <c r="D612" s="205" t="s">
        <v>72</v>
      </c>
      <c r="E612" s="264" t="s">
        <v>821</v>
      </c>
      <c r="F612" s="264" t="s">
        <v>822</v>
      </c>
      <c r="G612" s="204"/>
      <c r="H612" s="204"/>
      <c r="I612" s="207"/>
      <c r="J612" s="265">
        <f>BK612</f>
        <v>0</v>
      </c>
      <c r="K612" s="204"/>
      <c r="L612" s="209"/>
      <c r="M612" s="210"/>
      <c r="N612" s="211"/>
      <c r="O612" s="211"/>
      <c r="P612" s="212">
        <f>P613</f>
        <v>0</v>
      </c>
      <c r="Q612" s="211"/>
      <c r="R612" s="212">
        <f>R613</f>
        <v>0</v>
      </c>
      <c r="S612" s="211"/>
      <c r="T612" s="213">
        <f>T613</f>
        <v>0</v>
      </c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R612" s="214" t="s">
        <v>81</v>
      </c>
      <c r="AT612" s="215" t="s">
        <v>72</v>
      </c>
      <c r="AU612" s="215" t="s">
        <v>81</v>
      </c>
      <c r="AY612" s="214" t="s">
        <v>152</v>
      </c>
      <c r="BK612" s="216">
        <f>BK613</f>
        <v>0</v>
      </c>
    </row>
    <row r="613" s="2" customFormat="1" ht="14.4" customHeight="1">
      <c r="A613" s="39"/>
      <c r="B613" s="40"/>
      <c r="C613" s="217" t="s">
        <v>1924</v>
      </c>
      <c r="D613" s="217" t="s">
        <v>153</v>
      </c>
      <c r="E613" s="218" t="s">
        <v>824</v>
      </c>
      <c r="F613" s="219" t="s">
        <v>825</v>
      </c>
      <c r="G613" s="220" t="s">
        <v>826</v>
      </c>
      <c r="H613" s="221">
        <v>129.54300000000001</v>
      </c>
      <c r="I613" s="222"/>
      <c r="J613" s="223">
        <f>ROUND(I613*H613,2)</f>
        <v>0</v>
      </c>
      <c r="K613" s="219" t="s">
        <v>160</v>
      </c>
      <c r="L613" s="45"/>
      <c r="M613" s="224" t="s">
        <v>1</v>
      </c>
      <c r="N613" s="225" t="s">
        <v>38</v>
      </c>
      <c r="O613" s="92"/>
      <c r="P613" s="226">
        <f>O613*H613</f>
        <v>0</v>
      </c>
      <c r="Q613" s="226">
        <v>0</v>
      </c>
      <c r="R613" s="226">
        <f>Q613*H613</f>
        <v>0</v>
      </c>
      <c r="S613" s="226">
        <v>0</v>
      </c>
      <c r="T613" s="227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28" t="s">
        <v>157</v>
      </c>
      <c r="AT613" s="228" t="s">
        <v>153</v>
      </c>
      <c r="AU613" s="228" t="s">
        <v>83</v>
      </c>
      <c r="AY613" s="18" t="s">
        <v>152</v>
      </c>
      <c r="BE613" s="229">
        <f>IF(N613="základní",J613,0)</f>
        <v>0</v>
      </c>
      <c r="BF613" s="229">
        <f>IF(N613="snížená",J613,0)</f>
        <v>0</v>
      </c>
      <c r="BG613" s="229">
        <f>IF(N613="zákl. přenesená",J613,0)</f>
        <v>0</v>
      </c>
      <c r="BH613" s="229">
        <f>IF(N613="sníž. přenesená",J613,0)</f>
        <v>0</v>
      </c>
      <c r="BI613" s="229">
        <f>IF(N613="nulová",J613,0)</f>
        <v>0</v>
      </c>
      <c r="BJ613" s="18" t="s">
        <v>81</v>
      </c>
      <c r="BK613" s="229">
        <f>ROUND(I613*H613,2)</f>
        <v>0</v>
      </c>
      <c r="BL613" s="18" t="s">
        <v>157</v>
      </c>
      <c r="BM613" s="228" t="s">
        <v>2231</v>
      </c>
    </row>
    <row r="614" s="12" customFormat="1" ht="25.92" customHeight="1">
      <c r="A614" s="12"/>
      <c r="B614" s="203"/>
      <c r="C614" s="204"/>
      <c r="D614" s="205" t="s">
        <v>72</v>
      </c>
      <c r="E614" s="206" t="s">
        <v>856</v>
      </c>
      <c r="F614" s="206" t="s">
        <v>857</v>
      </c>
      <c r="G614" s="204"/>
      <c r="H614" s="204"/>
      <c r="I614" s="207"/>
      <c r="J614" s="208">
        <f>BK614</f>
        <v>0</v>
      </c>
      <c r="K614" s="204"/>
      <c r="L614" s="209"/>
      <c r="M614" s="210"/>
      <c r="N614" s="211"/>
      <c r="O614" s="211"/>
      <c r="P614" s="212">
        <f>SUM(P615:P617)</f>
        <v>0</v>
      </c>
      <c r="Q614" s="211"/>
      <c r="R614" s="212">
        <f>SUM(R615:R617)</f>
        <v>0</v>
      </c>
      <c r="S614" s="211"/>
      <c r="T614" s="213">
        <f>SUM(T615:T617)</f>
        <v>0</v>
      </c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214" t="s">
        <v>81</v>
      </c>
      <c r="AT614" s="215" t="s">
        <v>72</v>
      </c>
      <c r="AU614" s="215" t="s">
        <v>73</v>
      </c>
      <c r="AY614" s="214" t="s">
        <v>152</v>
      </c>
      <c r="BK614" s="216">
        <f>SUM(BK615:BK617)</f>
        <v>0</v>
      </c>
    </row>
    <row r="615" s="2" customFormat="1" ht="62.7" customHeight="1">
      <c r="A615" s="39"/>
      <c r="B615" s="40"/>
      <c r="C615" s="217" t="s">
        <v>1435</v>
      </c>
      <c r="D615" s="217" t="s">
        <v>153</v>
      </c>
      <c r="E615" s="218" t="s">
        <v>859</v>
      </c>
      <c r="F615" s="219" t="s">
        <v>860</v>
      </c>
      <c r="G615" s="220" t="s">
        <v>833</v>
      </c>
      <c r="H615" s="221">
        <v>1</v>
      </c>
      <c r="I615" s="222"/>
      <c r="J615" s="223">
        <f>ROUND(I615*H615,2)</f>
        <v>0</v>
      </c>
      <c r="K615" s="219" t="s">
        <v>1</v>
      </c>
      <c r="L615" s="45"/>
      <c r="M615" s="224" t="s">
        <v>1</v>
      </c>
      <c r="N615" s="225" t="s">
        <v>38</v>
      </c>
      <c r="O615" s="92"/>
      <c r="P615" s="226">
        <f>O615*H615</f>
        <v>0</v>
      </c>
      <c r="Q615" s="226">
        <v>0</v>
      </c>
      <c r="R615" s="226">
        <f>Q615*H615</f>
        <v>0</v>
      </c>
      <c r="S615" s="226">
        <v>0</v>
      </c>
      <c r="T615" s="227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28" t="s">
        <v>157</v>
      </c>
      <c r="AT615" s="228" t="s">
        <v>153</v>
      </c>
      <c r="AU615" s="228" t="s">
        <v>81</v>
      </c>
      <c r="AY615" s="18" t="s">
        <v>152</v>
      </c>
      <c r="BE615" s="229">
        <f>IF(N615="základní",J615,0)</f>
        <v>0</v>
      </c>
      <c r="BF615" s="229">
        <f>IF(N615="snížená",J615,0)</f>
        <v>0</v>
      </c>
      <c r="BG615" s="229">
        <f>IF(N615="zákl. přenesená",J615,0)</f>
        <v>0</v>
      </c>
      <c r="BH615" s="229">
        <f>IF(N615="sníž. přenesená",J615,0)</f>
        <v>0</v>
      </c>
      <c r="BI615" s="229">
        <f>IF(N615="nulová",J615,0)</f>
        <v>0</v>
      </c>
      <c r="BJ615" s="18" t="s">
        <v>81</v>
      </c>
      <c r="BK615" s="229">
        <f>ROUND(I615*H615,2)</f>
        <v>0</v>
      </c>
      <c r="BL615" s="18" t="s">
        <v>157</v>
      </c>
      <c r="BM615" s="228" t="s">
        <v>1082</v>
      </c>
    </row>
    <row r="616" s="2" customFormat="1" ht="14.4" customHeight="1">
      <c r="A616" s="39"/>
      <c r="B616" s="40"/>
      <c r="C616" s="217" t="s">
        <v>1927</v>
      </c>
      <c r="D616" s="217" t="s">
        <v>153</v>
      </c>
      <c r="E616" s="218" t="s">
        <v>863</v>
      </c>
      <c r="F616" s="219" t="s">
        <v>864</v>
      </c>
      <c r="G616" s="220" t="s">
        <v>833</v>
      </c>
      <c r="H616" s="221">
        <v>1</v>
      </c>
      <c r="I616" s="222"/>
      <c r="J616" s="223">
        <f>ROUND(I616*H616,2)</f>
        <v>0</v>
      </c>
      <c r="K616" s="219" t="s">
        <v>1</v>
      </c>
      <c r="L616" s="45"/>
      <c r="M616" s="224" t="s">
        <v>1</v>
      </c>
      <c r="N616" s="225" t="s">
        <v>38</v>
      </c>
      <c r="O616" s="92"/>
      <c r="P616" s="226">
        <f>O616*H616</f>
        <v>0</v>
      </c>
      <c r="Q616" s="226">
        <v>0</v>
      </c>
      <c r="R616" s="226">
        <f>Q616*H616</f>
        <v>0</v>
      </c>
      <c r="S616" s="226">
        <v>0</v>
      </c>
      <c r="T616" s="227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28" t="s">
        <v>157</v>
      </c>
      <c r="AT616" s="228" t="s">
        <v>153</v>
      </c>
      <c r="AU616" s="228" t="s">
        <v>81</v>
      </c>
      <c r="AY616" s="18" t="s">
        <v>152</v>
      </c>
      <c r="BE616" s="229">
        <f>IF(N616="základní",J616,0)</f>
        <v>0</v>
      </c>
      <c r="BF616" s="229">
        <f>IF(N616="snížená",J616,0)</f>
        <v>0</v>
      </c>
      <c r="BG616" s="229">
        <f>IF(N616="zákl. přenesená",J616,0)</f>
        <v>0</v>
      </c>
      <c r="BH616" s="229">
        <f>IF(N616="sníž. přenesená",J616,0)</f>
        <v>0</v>
      </c>
      <c r="BI616" s="229">
        <f>IF(N616="nulová",J616,0)</f>
        <v>0</v>
      </c>
      <c r="BJ616" s="18" t="s">
        <v>81</v>
      </c>
      <c r="BK616" s="229">
        <f>ROUND(I616*H616,2)</f>
        <v>0</v>
      </c>
      <c r="BL616" s="18" t="s">
        <v>157</v>
      </c>
      <c r="BM616" s="228" t="s">
        <v>525</v>
      </c>
    </row>
    <row r="617" s="2" customFormat="1" ht="62.7" customHeight="1">
      <c r="A617" s="39"/>
      <c r="B617" s="40"/>
      <c r="C617" s="217" t="s">
        <v>1437</v>
      </c>
      <c r="D617" s="217" t="s">
        <v>153</v>
      </c>
      <c r="E617" s="218" t="s">
        <v>867</v>
      </c>
      <c r="F617" s="219" t="s">
        <v>868</v>
      </c>
      <c r="G617" s="220" t="s">
        <v>833</v>
      </c>
      <c r="H617" s="221">
        <v>1</v>
      </c>
      <c r="I617" s="222"/>
      <c r="J617" s="223">
        <f>ROUND(I617*H617,2)</f>
        <v>0</v>
      </c>
      <c r="K617" s="219" t="s">
        <v>1</v>
      </c>
      <c r="L617" s="45"/>
      <c r="M617" s="224" t="s">
        <v>1</v>
      </c>
      <c r="N617" s="225" t="s">
        <v>38</v>
      </c>
      <c r="O617" s="92"/>
      <c r="P617" s="226">
        <f>O617*H617</f>
        <v>0</v>
      </c>
      <c r="Q617" s="226">
        <v>0</v>
      </c>
      <c r="R617" s="226">
        <f>Q617*H617</f>
        <v>0</v>
      </c>
      <c r="S617" s="226">
        <v>0</v>
      </c>
      <c r="T617" s="227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28" t="s">
        <v>157</v>
      </c>
      <c r="AT617" s="228" t="s">
        <v>153</v>
      </c>
      <c r="AU617" s="228" t="s">
        <v>81</v>
      </c>
      <c r="AY617" s="18" t="s">
        <v>152</v>
      </c>
      <c r="BE617" s="229">
        <f>IF(N617="základní",J617,0)</f>
        <v>0</v>
      </c>
      <c r="BF617" s="229">
        <f>IF(N617="snížená",J617,0)</f>
        <v>0</v>
      </c>
      <c r="BG617" s="229">
        <f>IF(N617="zákl. přenesená",J617,0)</f>
        <v>0</v>
      </c>
      <c r="BH617" s="229">
        <f>IF(N617="sníž. přenesená",J617,0)</f>
        <v>0</v>
      </c>
      <c r="BI617" s="229">
        <f>IF(N617="nulová",J617,0)</f>
        <v>0</v>
      </c>
      <c r="BJ617" s="18" t="s">
        <v>81</v>
      </c>
      <c r="BK617" s="229">
        <f>ROUND(I617*H617,2)</f>
        <v>0</v>
      </c>
      <c r="BL617" s="18" t="s">
        <v>157</v>
      </c>
      <c r="BM617" s="228" t="s">
        <v>530</v>
      </c>
    </row>
    <row r="618" s="12" customFormat="1" ht="25.92" customHeight="1">
      <c r="A618" s="12"/>
      <c r="B618" s="203"/>
      <c r="C618" s="204"/>
      <c r="D618" s="205" t="s">
        <v>72</v>
      </c>
      <c r="E618" s="206" t="s">
        <v>828</v>
      </c>
      <c r="F618" s="206" t="s">
        <v>829</v>
      </c>
      <c r="G618" s="204"/>
      <c r="H618" s="204"/>
      <c r="I618" s="207"/>
      <c r="J618" s="208">
        <f>BK618</f>
        <v>0</v>
      </c>
      <c r="K618" s="204"/>
      <c r="L618" s="209"/>
      <c r="M618" s="210"/>
      <c r="N618" s="211"/>
      <c r="O618" s="211"/>
      <c r="P618" s="212">
        <f>SUM(P619:P626)</f>
        <v>0</v>
      </c>
      <c r="Q618" s="211"/>
      <c r="R618" s="212">
        <f>SUM(R619:R626)</f>
        <v>0</v>
      </c>
      <c r="S618" s="211"/>
      <c r="T618" s="213">
        <f>SUM(T619:T626)</f>
        <v>0</v>
      </c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R618" s="214" t="s">
        <v>81</v>
      </c>
      <c r="AT618" s="215" t="s">
        <v>72</v>
      </c>
      <c r="AU618" s="215" t="s">
        <v>73</v>
      </c>
      <c r="AY618" s="214" t="s">
        <v>152</v>
      </c>
      <c r="BK618" s="216">
        <f>SUM(BK619:BK626)</f>
        <v>0</v>
      </c>
    </row>
    <row r="619" s="2" customFormat="1" ht="62.7" customHeight="1">
      <c r="A619" s="39"/>
      <c r="B619" s="40"/>
      <c r="C619" s="217" t="s">
        <v>1930</v>
      </c>
      <c r="D619" s="217" t="s">
        <v>153</v>
      </c>
      <c r="E619" s="218" t="s">
        <v>831</v>
      </c>
      <c r="F619" s="219" t="s">
        <v>832</v>
      </c>
      <c r="G619" s="220" t="s">
        <v>833</v>
      </c>
      <c r="H619" s="221">
        <v>1</v>
      </c>
      <c r="I619" s="222"/>
      <c r="J619" s="223">
        <f>ROUND(I619*H619,2)</f>
        <v>0</v>
      </c>
      <c r="K619" s="219" t="s">
        <v>1</v>
      </c>
      <c r="L619" s="45"/>
      <c r="M619" s="224" t="s">
        <v>1</v>
      </c>
      <c r="N619" s="225" t="s">
        <v>38</v>
      </c>
      <c r="O619" s="92"/>
      <c r="P619" s="226">
        <f>O619*H619</f>
        <v>0</v>
      </c>
      <c r="Q619" s="226">
        <v>0</v>
      </c>
      <c r="R619" s="226">
        <f>Q619*H619</f>
        <v>0</v>
      </c>
      <c r="S619" s="226">
        <v>0</v>
      </c>
      <c r="T619" s="227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28" t="s">
        <v>157</v>
      </c>
      <c r="AT619" s="228" t="s">
        <v>153</v>
      </c>
      <c r="AU619" s="228" t="s">
        <v>81</v>
      </c>
      <c r="AY619" s="18" t="s">
        <v>152</v>
      </c>
      <c r="BE619" s="229">
        <f>IF(N619="základní",J619,0)</f>
        <v>0</v>
      </c>
      <c r="BF619" s="229">
        <f>IF(N619="snížená",J619,0)</f>
        <v>0</v>
      </c>
      <c r="BG619" s="229">
        <f>IF(N619="zákl. přenesená",J619,0)</f>
        <v>0</v>
      </c>
      <c r="BH619" s="229">
        <f>IF(N619="sníž. přenesená",J619,0)</f>
        <v>0</v>
      </c>
      <c r="BI619" s="229">
        <f>IF(N619="nulová",J619,0)</f>
        <v>0</v>
      </c>
      <c r="BJ619" s="18" t="s">
        <v>81</v>
      </c>
      <c r="BK619" s="229">
        <f>ROUND(I619*H619,2)</f>
        <v>0</v>
      </c>
      <c r="BL619" s="18" t="s">
        <v>157</v>
      </c>
      <c r="BM619" s="228" t="s">
        <v>540</v>
      </c>
    </row>
    <row r="620" s="2" customFormat="1" ht="76.35" customHeight="1">
      <c r="A620" s="39"/>
      <c r="B620" s="40"/>
      <c r="C620" s="217" t="s">
        <v>391</v>
      </c>
      <c r="D620" s="217" t="s">
        <v>153</v>
      </c>
      <c r="E620" s="218" t="s">
        <v>836</v>
      </c>
      <c r="F620" s="219" t="s">
        <v>837</v>
      </c>
      <c r="G620" s="220" t="s">
        <v>833</v>
      </c>
      <c r="H620" s="221">
        <v>1</v>
      </c>
      <c r="I620" s="222"/>
      <c r="J620" s="223">
        <f>ROUND(I620*H620,2)</f>
        <v>0</v>
      </c>
      <c r="K620" s="219" t="s">
        <v>1</v>
      </c>
      <c r="L620" s="45"/>
      <c r="M620" s="224" t="s">
        <v>1</v>
      </c>
      <c r="N620" s="225" t="s">
        <v>38</v>
      </c>
      <c r="O620" s="92"/>
      <c r="P620" s="226">
        <f>O620*H620</f>
        <v>0</v>
      </c>
      <c r="Q620" s="226">
        <v>0</v>
      </c>
      <c r="R620" s="226">
        <f>Q620*H620</f>
        <v>0</v>
      </c>
      <c r="S620" s="226">
        <v>0</v>
      </c>
      <c r="T620" s="227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28" t="s">
        <v>157</v>
      </c>
      <c r="AT620" s="228" t="s">
        <v>153</v>
      </c>
      <c r="AU620" s="228" t="s">
        <v>81</v>
      </c>
      <c r="AY620" s="18" t="s">
        <v>152</v>
      </c>
      <c r="BE620" s="229">
        <f>IF(N620="základní",J620,0)</f>
        <v>0</v>
      </c>
      <c r="BF620" s="229">
        <f>IF(N620="snížená",J620,0)</f>
        <v>0</v>
      </c>
      <c r="BG620" s="229">
        <f>IF(N620="zákl. přenesená",J620,0)</f>
        <v>0</v>
      </c>
      <c r="BH620" s="229">
        <f>IF(N620="sníž. přenesená",J620,0)</f>
        <v>0</v>
      </c>
      <c r="BI620" s="229">
        <f>IF(N620="nulová",J620,0)</f>
        <v>0</v>
      </c>
      <c r="BJ620" s="18" t="s">
        <v>81</v>
      </c>
      <c r="BK620" s="229">
        <f>ROUND(I620*H620,2)</f>
        <v>0</v>
      </c>
      <c r="BL620" s="18" t="s">
        <v>157</v>
      </c>
      <c r="BM620" s="228" t="s">
        <v>534</v>
      </c>
    </row>
    <row r="621" s="13" customFormat="1">
      <c r="A621" s="13"/>
      <c r="B621" s="230"/>
      <c r="C621" s="231"/>
      <c r="D621" s="232" t="s">
        <v>195</v>
      </c>
      <c r="E621" s="233" t="s">
        <v>1</v>
      </c>
      <c r="F621" s="234" t="s">
        <v>839</v>
      </c>
      <c r="G621" s="231"/>
      <c r="H621" s="233" t="s">
        <v>1</v>
      </c>
      <c r="I621" s="235"/>
      <c r="J621" s="231"/>
      <c r="K621" s="231"/>
      <c r="L621" s="236"/>
      <c r="M621" s="237"/>
      <c r="N621" s="238"/>
      <c r="O621" s="238"/>
      <c r="P621" s="238"/>
      <c r="Q621" s="238"/>
      <c r="R621" s="238"/>
      <c r="S621" s="238"/>
      <c r="T621" s="239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0" t="s">
        <v>195</v>
      </c>
      <c r="AU621" s="240" t="s">
        <v>81</v>
      </c>
      <c r="AV621" s="13" t="s">
        <v>81</v>
      </c>
      <c r="AW621" s="13" t="s">
        <v>30</v>
      </c>
      <c r="AX621" s="13" t="s">
        <v>73</v>
      </c>
      <c r="AY621" s="240" t="s">
        <v>152</v>
      </c>
    </row>
    <row r="622" s="14" customFormat="1">
      <c r="A622" s="14"/>
      <c r="B622" s="241"/>
      <c r="C622" s="242"/>
      <c r="D622" s="232" t="s">
        <v>195</v>
      </c>
      <c r="E622" s="243" t="s">
        <v>1</v>
      </c>
      <c r="F622" s="244" t="s">
        <v>81</v>
      </c>
      <c r="G622" s="242"/>
      <c r="H622" s="245">
        <v>1</v>
      </c>
      <c r="I622" s="246"/>
      <c r="J622" s="242"/>
      <c r="K622" s="242"/>
      <c r="L622" s="247"/>
      <c r="M622" s="248"/>
      <c r="N622" s="249"/>
      <c r="O622" s="249"/>
      <c r="P622" s="249"/>
      <c r="Q622" s="249"/>
      <c r="R622" s="249"/>
      <c r="S622" s="249"/>
      <c r="T622" s="250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1" t="s">
        <v>195</v>
      </c>
      <c r="AU622" s="251" t="s">
        <v>81</v>
      </c>
      <c r="AV622" s="14" t="s">
        <v>83</v>
      </c>
      <c r="AW622" s="14" t="s">
        <v>30</v>
      </c>
      <c r="AX622" s="14" t="s">
        <v>81</v>
      </c>
      <c r="AY622" s="251" t="s">
        <v>152</v>
      </c>
    </row>
    <row r="623" s="2" customFormat="1" ht="62.7" customHeight="1">
      <c r="A623" s="39"/>
      <c r="B623" s="40"/>
      <c r="C623" s="217" t="s">
        <v>1933</v>
      </c>
      <c r="D623" s="217" t="s">
        <v>153</v>
      </c>
      <c r="E623" s="218" t="s">
        <v>841</v>
      </c>
      <c r="F623" s="219" t="s">
        <v>842</v>
      </c>
      <c r="G623" s="220" t="s">
        <v>833</v>
      </c>
      <c r="H623" s="221">
        <v>1</v>
      </c>
      <c r="I623" s="222"/>
      <c r="J623" s="223">
        <f>ROUND(I623*H623,2)</f>
        <v>0</v>
      </c>
      <c r="K623" s="219" t="s">
        <v>1</v>
      </c>
      <c r="L623" s="45"/>
      <c r="M623" s="224" t="s">
        <v>1</v>
      </c>
      <c r="N623" s="225" t="s">
        <v>38</v>
      </c>
      <c r="O623" s="92"/>
      <c r="P623" s="226">
        <f>O623*H623</f>
        <v>0</v>
      </c>
      <c r="Q623" s="226">
        <v>0</v>
      </c>
      <c r="R623" s="226">
        <f>Q623*H623</f>
        <v>0</v>
      </c>
      <c r="S623" s="226">
        <v>0</v>
      </c>
      <c r="T623" s="227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28" t="s">
        <v>157</v>
      </c>
      <c r="AT623" s="228" t="s">
        <v>153</v>
      </c>
      <c r="AU623" s="228" t="s">
        <v>81</v>
      </c>
      <c r="AY623" s="18" t="s">
        <v>152</v>
      </c>
      <c r="BE623" s="229">
        <f>IF(N623="základní",J623,0)</f>
        <v>0</v>
      </c>
      <c r="BF623" s="229">
        <f>IF(N623="snížená",J623,0)</f>
        <v>0</v>
      </c>
      <c r="BG623" s="229">
        <f>IF(N623="zákl. přenesená",J623,0)</f>
        <v>0</v>
      </c>
      <c r="BH623" s="229">
        <f>IF(N623="sníž. přenesená",J623,0)</f>
        <v>0</v>
      </c>
      <c r="BI623" s="229">
        <f>IF(N623="nulová",J623,0)</f>
        <v>0</v>
      </c>
      <c r="BJ623" s="18" t="s">
        <v>81</v>
      </c>
      <c r="BK623" s="229">
        <f>ROUND(I623*H623,2)</f>
        <v>0</v>
      </c>
      <c r="BL623" s="18" t="s">
        <v>157</v>
      </c>
      <c r="BM623" s="228" t="s">
        <v>1088</v>
      </c>
    </row>
    <row r="624" s="2" customFormat="1" ht="76.35" customHeight="1">
      <c r="A624" s="39"/>
      <c r="B624" s="40"/>
      <c r="C624" s="217" t="s">
        <v>395</v>
      </c>
      <c r="D624" s="217" t="s">
        <v>153</v>
      </c>
      <c r="E624" s="218" t="s">
        <v>845</v>
      </c>
      <c r="F624" s="219" t="s">
        <v>846</v>
      </c>
      <c r="G624" s="220" t="s">
        <v>833</v>
      </c>
      <c r="H624" s="221">
        <v>1</v>
      </c>
      <c r="I624" s="222"/>
      <c r="J624" s="223">
        <f>ROUND(I624*H624,2)</f>
        <v>0</v>
      </c>
      <c r="K624" s="219" t="s">
        <v>1</v>
      </c>
      <c r="L624" s="45"/>
      <c r="M624" s="224" t="s">
        <v>1</v>
      </c>
      <c r="N624" s="225" t="s">
        <v>38</v>
      </c>
      <c r="O624" s="92"/>
      <c r="P624" s="226">
        <f>O624*H624</f>
        <v>0</v>
      </c>
      <c r="Q624" s="226">
        <v>0</v>
      </c>
      <c r="R624" s="226">
        <f>Q624*H624</f>
        <v>0</v>
      </c>
      <c r="S624" s="226">
        <v>0</v>
      </c>
      <c r="T624" s="227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28" t="s">
        <v>157</v>
      </c>
      <c r="AT624" s="228" t="s">
        <v>153</v>
      </c>
      <c r="AU624" s="228" t="s">
        <v>81</v>
      </c>
      <c r="AY624" s="18" t="s">
        <v>152</v>
      </c>
      <c r="BE624" s="229">
        <f>IF(N624="základní",J624,0)</f>
        <v>0</v>
      </c>
      <c r="BF624" s="229">
        <f>IF(N624="snížená",J624,0)</f>
        <v>0</v>
      </c>
      <c r="BG624" s="229">
        <f>IF(N624="zákl. přenesená",J624,0)</f>
        <v>0</v>
      </c>
      <c r="BH624" s="229">
        <f>IF(N624="sníž. přenesená",J624,0)</f>
        <v>0</v>
      </c>
      <c r="BI624" s="229">
        <f>IF(N624="nulová",J624,0)</f>
        <v>0</v>
      </c>
      <c r="BJ624" s="18" t="s">
        <v>81</v>
      </c>
      <c r="BK624" s="229">
        <f>ROUND(I624*H624,2)</f>
        <v>0</v>
      </c>
      <c r="BL624" s="18" t="s">
        <v>157</v>
      </c>
      <c r="BM624" s="228" t="s">
        <v>1090</v>
      </c>
    </row>
    <row r="625" s="2" customFormat="1" ht="14.4" customHeight="1">
      <c r="A625" s="39"/>
      <c r="B625" s="40"/>
      <c r="C625" s="217" t="s">
        <v>1938</v>
      </c>
      <c r="D625" s="217" t="s">
        <v>153</v>
      </c>
      <c r="E625" s="218" t="s">
        <v>849</v>
      </c>
      <c r="F625" s="219" t="s">
        <v>850</v>
      </c>
      <c r="G625" s="220" t="s">
        <v>833</v>
      </c>
      <c r="H625" s="221">
        <v>1</v>
      </c>
      <c r="I625" s="222"/>
      <c r="J625" s="223">
        <f>ROUND(I625*H625,2)</f>
        <v>0</v>
      </c>
      <c r="K625" s="219" t="s">
        <v>160</v>
      </c>
      <c r="L625" s="45"/>
      <c r="M625" s="224" t="s">
        <v>1</v>
      </c>
      <c r="N625" s="225" t="s">
        <v>38</v>
      </c>
      <c r="O625" s="92"/>
      <c r="P625" s="226">
        <f>O625*H625</f>
        <v>0</v>
      </c>
      <c r="Q625" s="226">
        <v>0</v>
      </c>
      <c r="R625" s="226">
        <f>Q625*H625</f>
        <v>0</v>
      </c>
      <c r="S625" s="226">
        <v>0</v>
      </c>
      <c r="T625" s="227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28" t="s">
        <v>157</v>
      </c>
      <c r="AT625" s="228" t="s">
        <v>153</v>
      </c>
      <c r="AU625" s="228" t="s">
        <v>81</v>
      </c>
      <c r="AY625" s="18" t="s">
        <v>152</v>
      </c>
      <c r="BE625" s="229">
        <f>IF(N625="základní",J625,0)</f>
        <v>0</v>
      </c>
      <c r="BF625" s="229">
        <f>IF(N625="snížená",J625,0)</f>
        <v>0</v>
      </c>
      <c r="BG625" s="229">
        <f>IF(N625="zákl. přenesená",J625,0)</f>
        <v>0</v>
      </c>
      <c r="BH625" s="229">
        <f>IF(N625="sníž. přenesená",J625,0)</f>
        <v>0</v>
      </c>
      <c r="BI625" s="229">
        <f>IF(N625="nulová",J625,0)</f>
        <v>0</v>
      </c>
      <c r="BJ625" s="18" t="s">
        <v>81</v>
      </c>
      <c r="BK625" s="229">
        <f>ROUND(I625*H625,2)</f>
        <v>0</v>
      </c>
      <c r="BL625" s="18" t="s">
        <v>157</v>
      </c>
      <c r="BM625" s="228" t="s">
        <v>1942</v>
      </c>
    </row>
    <row r="626" s="2" customFormat="1" ht="14.4" customHeight="1">
      <c r="A626" s="39"/>
      <c r="B626" s="40"/>
      <c r="C626" s="217" t="s">
        <v>400</v>
      </c>
      <c r="D626" s="217" t="s">
        <v>153</v>
      </c>
      <c r="E626" s="218" t="s">
        <v>853</v>
      </c>
      <c r="F626" s="219" t="s">
        <v>854</v>
      </c>
      <c r="G626" s="220" t="s">
        <v>833</v>
      </c>
      <c r="H626" s="221">
        <v>1</v>
      </c>
      <c r="I626" s="222"/>
      <c r="J626" s="223">
        <f>ROUND(I626*H626,2)</f>
        <v>0</v>
      </c>
      <c r="K626" s="219" t="s">
        <v>1</v>
      </c>
      <c r="L626" s="45"/>
      <c r="M626" s="266" t="s">
        <v>1</v>
      </c>
      <c r="N626" s="267" t="s">
        <v>38</v>
      </c>
      <c r="O626" s="268"/>
      <c r="P626" s="269">
        <f>O626*H626</f>
        <v>0</v>
      </c>
      <c r="Q626" s="269">
        <v>0</v>
      </c>
      <c r="R626" s="269">
        <f>Q626*H626</f>
        <v>0</v>
      </c>
      <c r="S626" s="269">
        <v>0</v>
      </c>
      <c r="T626" s="270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28" t="s">
        <v>157</v>
      </c>
      <c r="AT626" s="228" t="s">
        <v>153</v>
      </c>
      <c r="AU626" s="228" t="s">
        <v>81</v>
      </c>
      <c r="AY626" s="18" t="s">
        <v>152</v>
      </c>
      <c r="BE626" s="229">
        <f>IF(N626="základní",J626,0)</f>
        <v>0</v>
      </c>
      <c r="BF626" s="229">
        <f>IF(N626="snížená",J626,0)</f>
        <v>0</v>
      </c>
      <c r="BG626" s="229">
        <f>IF(N626="zákl. přenesená",J626,0)</f>
        <v>0</v>
      </c>
      <c r="BH626" s="229">
        <f>IF(N626="sníž. přenesená",J626,0)</f>
        <v>0</v>
      </c>
      <c r="BI626" s="229">
        <f>IF(N626="nulová",J626,0)</f>
        <v>0</v>
      </c>
      <c r="BJ626" s="18" t="s">
        <v>81</v>
      </c>
      <c r="BK626" s="229">
        <f>ROUND(I626*H626,2)</f>
        <v>0</v>
      </c>
      <c r="BL626" s="18" t="s">
        <v>157</v>
      </c>
      <c r="BM626" s="228" t="s">
        <v>554</v>
      </c>
    </row>
    <row r="627" s="2" customFormat="1" ht="6.96" customHeight="1">
      <c r="A627" s="39"/>
      <c r="B627" s="67"/>
      <c r="C627" s="68"/>
      <c r="D627" s="68"/>
      <c r="E627" s="68"/>
      <c r="F627" s="68"/>
      <c r="G627" s="68"/>
      <c r="H627" s="68"/>
      <c r="I627" s="68"/>
      <c r="J627" s="68"/>
      <c r="K627" s="68"/>
      <c r="L627" s="45"/>
      <c r="M627" s="39"/>
      <c r="O627" s="39"/>
      <c r="P627" s="39"/>
      <c r="Q627" s="39"/>
      <c r="R627" s="39"/>
      <c r="S627" s="39"/>
      <c r="T627" s="39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</row>
  </sheetData>
  <sheetProtection sheet="1" autoFilter="0" formatColumns="0" formatRows="0" objects="1" scenarios="1" spinCount="100000" saltValue="4JeeNNIqnMDNiJgn+8eG9qQ3rTSfSVSfTCwP1AoROxCA25OIHss4J1rS63nHugLOoKiLK72RmfCS7jV821AjRg==" hashValue="1JT0JSkQuMOJr+e7gmAifupWRMDwPzjnpNZuNtA+loxxxwwVlsi4SetzvtxBWe2G8PsT4/WEaQKBLKiG7Ncv3Q==" algorithmName="SHA-512" password="CC35"/>
  <autoFilter ref="C134:K626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Stavební úpravy SPŠ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2232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27. 1. 2020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ROUND((SUM(BE121:BE144)),  2)</f>
        <v>0</v>
      </c>
      <c r="G33" s="39"/>
      <c r="H33" s="39"/>
      <c r="I33" s="156">
        <v>0.20999999999999999</v>
      </c>
      <c r="J33" s="155">
        <f>ROUND(((SUM(BE121:BE144))*I33),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ROUND((SUM(BF121:BF144)),  2)</f>
        <v>0</v>
      </c>
      <c r="G34" s="39"/>
      <c r="H34" s="39"/>
      <c r="I34" s="156">
        <v>0.14999999999999999</v>
      </c>
      <c r="J34" s="155">
        <f>ROUND(((SUM(BF121:BF144))*I34),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ROUND((SUM(BG121:BG144)),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ROUND((SUM(BH121:BH144)),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ROUND((SUM(BI121:BI144)),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Stavební úpravy SPŠ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05.2 - Objekt E - ELEKTRO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27. 1. 2020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133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871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872</v>
      </c>
      <c r="E99" s="189"/>
      <c r="F99" s="189"/>
      <c r="G99" s="189"/>
      <c r="H99" s="189"/>
      <c r="I99" s="189"/>
      <c r="J99" s="190">
        <f>J125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873</v>
      </c>
      <c r="E100" s="189"/>
      <c r="F100" s="189"/>
      <c r="G100" s="189"/>
      <c r="H100" s="189"/>
      <c r="I100" s="189"/>
      <c r="J100" s="190">
        <f>J128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874</v>
      </c>
      <c r="E101" s="189"/>
      <c r="F101" s="189"/>
      <c r="G101" s="189"/>
      <c r="H101" s="189"/>
      <c r="I101" s="189"/>
      <c r="J101" s="190">
        <f>J134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137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Stavební úpravy SPŠ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112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 05.2 - Objekt E - ELEKTRO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27. 1. 2020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33" t="s">
        <v>29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27</v>
      </c>
      <c r="D118" s="41"/>
      <c r="E118" s="41"/>
      <c r="F118" s="28" t="str">
        <f>IF(E18="","",E18)</f>
        <v>Vyplň údaj</v>
      </c>
      <c r="G118" s="41"/>
      <c r="H118" s="41"/>
      <c r="I118" s="33" t="s">
        <v>31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138</v>
      </c>
      <c r="D120" s="195" t="s">
        <v>58</v>
      </c>
      <c r="E120" s="195" t="s">
        <v>54</v>
      </c>
      <c r="F120" s="195" t="s">
        <v>55</v>
      </c>
      <c r="G120" s="195" t="s">
        <v>139</v>
      </c>
      <c r="H120" s="195" t="s">
        <v>140</v>
      </c>
      <c r="I120" s="195" t="s">
        <v>141</v>
      </c>
      <c r="J120" s="195" t="s">
        <v>116</v>
      </c>
      <c r="K120" s="196" t="s">
        <v>142</v>
      </c>
      <c r="L120" s="197"/>
      <c r="M120" s="101" t="s">
        <v>1</v>
      </c>
      <c r="N120" s="102" t="s">
        <v>37</v>
      </c>
      <c r="O120" s="102" t="s">
        <v>143</v>
      </c>
      <c r="P120" s="102" t="s">
        <v>144</v>
      </c>
      <c r="Q120" s="102" t="s">
        <v>145</v>
      </c>
      <c r="R120" s="102" t="s">
        <v>146</v>
      </c>
      <c r="S120" s="102" t="s">
        <v>147</v>
      </c>
      <c r="T120" s="103" t="s">
        <v>148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149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</f>
        <v>0</v>
      </c>
      <c r="Q121" s="105"/>
      <c r="R121" s="200">
        <f>R122</f>
        <v>0</v>
      </c>
      <c r="S121" s="105"/>
      <c r="T121" s="201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72</v>
      </c>
      <c r="AU121" s="18" t="s">
        <v>118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72</v>
      </c>
      <c r="E122" s="206" t="s">
        <v>820</v>
      </c>
      <c r="F122" s="206" t="s">
        <v>820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P123+P125+P128+P134</f>
        <v>0</v>
      </c>
      <c r="Q122" s="211"/>
      <c r="R122" s="212">
        <f>R123+R125+R128+R134</f>
        <v>0</v>
      </c>
      <c r="S122" s="211"/>
      <c r="T122" s="213">
        <f>T123+T125+T128+T134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81</v>
      </c>
      <c r="AT122" s="215" t="s">
        <v>72</v>
      </c>
      <c r="AU122" s="215" t="s">
        <v>73</v>
      </c>
      <c r="AY122" s="214" t="s">
        <v>152</v>
      </c>
      <c r="BK122" s="216">
        <f>BK123+BK125+BK128+BK134</f>
        <v>0</v>
      </c>
    </row>
    <row r="123" s="12" customFormat="1" ht="22.8" customHeight="1">
      <c r="A123" s="12"/>
      <c r="B123" s="203"/>
      <c r="C123" s="204"/>
      <c r="D123" s="205" t="s">
        <v>72</v>
      </c>
      <c r="E123" s="264" t="s">
        <v>875</v>
      </c>
      <c r="F123" s="264" t="s">
        <v>876</v>
      </c>
      <c r="G123" s="204"/>
      <c r="H123" s="204"/>
      <c r="I123" s="207"/>
      <c r="J123" s="265">
        <f>BK123</f>
        <v>0</v>
      </c>
      <c r="K123" s="204"/>
      <c r="L123" s="209"/>
      <c r="M123" s="210"/>
      <c r="N123" s="211"/>
      <c r="O123" s="211"/>
      <c r="P123" s="212">
        <f>P124</f>
        <v>0</v>
      </c>
      <c r="Q123" s="211"/>
      <c r="R123" s="212">
        <f>R124</f>
        <v>0</v>
      </c>
      <c r="S123" s="211"/>
      <c r="T123" s="21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81</v>
      </c>
      <c r="AT123" s="215" t="s">
        <v>72</v>
      </c>
      <c r="AU123" s="215" t="s">
        <v>81</v>
      </c>
      <c r="AY123" s="214" t="s">
        <v>152</v>
      </c>
      <c r="BK123" s="216">
        <f>BK124</f>
        <v>0</v>
      </c>
    </row>
    <row r="124" s="2" customFormat="1" ht="24.15" customHeight="1">
      <c r="A124" s="39"/>
      <c r="B124" s="40"/>
      <c r="C124" s="217" t="s">
        <v>81</v>
      </c>
      <c r="D124" s="217" t="s">
        <v>153</v>
      </c>
      <c r="E124" s="218" t="s">
        <v>877</v>
      </c>
      <c r="F124" s="219" t="s">
        <v>2233</v>
      </c>
      <c r="G124" s="220" t="s">
        <v>210</v>
      </c>
      <c r="H124" s="221">
        <v>1</v>
      </c>
      <c r="I124" s="222"/>
      <c r="J124" s="223">
        <f>ROUND(I124*H124,2)</f>
        <v>0</v>
      </c>
      <c r="K124" s="219" t="s">
        <v>1</v>
      </c>
      <c r="L124" s="45"/>
      <c r="M124" s="224" t="s">
        <v>1</v>
      </c>
      <c r="N124" s="225" t="s">
        <v>38</v>
      </c>
      <c r="O124" s="92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8" t="s">
        <v>157</v>
      </c>
      <c r="AT124" s="228" t="s">
        <v>153</v>
      </c>
      <c r="AU124" s="228" t="s">
        <v>83</v>
      </c>
      <c r="AY124" s="18" t="s">
        <v>152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8" t="s">
        <v>81</v>
      </c>
      <c r="BK124" s="229">
        <f>ROUND(I124*H124,2)</f>
        <v>0</v>
      </c>
      <c r="BL124" s="18" t="s">
        <v>157</v>
      </c>
      <c r="BM124" s="228" t="s">
        <v>2234</v>
      </c>
    </row>
    <row r="125" s="12" customFormat="1" ht="22.8" customHeight="1">
      <c r="A125" s="12"/>
      <c r="B125" s="203"/>
      <c r="C125" s="204"/>
      <c r="D125" s="205" t="s">
        <v>72</v>
      </c>
      <c r="E125" s="264" t="s">
        <v>883</v>
      </c>
      <c r="F125" s="264" t="s">
        <v>884</v>
      </c>
      <c r="G125" s="204"/>
      <c r="H125" s="204"/>
      <c r="I125" s="207"/>
      <c r="J125" s="265">
        <f>BK125</f>
        <v>0</v>
      </c>
      <c r="K125" s="204"/>
      <c r="L125" s="209"/>
      <c r="M125" s="210"/>
      <c r="N125" s="211"/>
      <c r="O125" s="211"/>
      <c r="P125" s="212">
        <f>SUM(P126:P127)</f>
        <v>0</v>
      </c>
      <c r="Q125" s="211"/>
      <c r="R125" s="212">
        <f>SUM(R126:R127)</f>
        <v>0</v>
      </c>
      <c r="S125" s="211"/>
      <c r="T125" s="213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81</v>
      </c>
      <c r="AT125" s="215" t="s">
        <v>72</v>
      </c>
      <c r="AU125" s="215" t="s">
        <v>81</v>
      </c>
      <c r="AY125" s="214" t="s">
        <v>152</v>
      </c>
      <c r="BK125" s="216">
        <f>SUM(BK126:BK127)</f>
        <v>0</v>
      </c>
    </row>
    <row r="126" s="2" customFormat="1" ht="14.4" customHeight="1">
      <c r="A126" s="39"/>
      <c r="B126" s="40"/>
      <c r="C126" s="217" t="s">
        <v>83</v>
      </c>
      <c r="D126" s="217" t="s">
        <v>153</v>
      </c>
      <c r="E126" s="218" t="s">
        <v>885</v>
      </c>
      <c r="F126" s="219" t="s">
        <v>886</v>
      </c>
      <c r="G126" s="220" t="s">
        <v>181</v>
      </c>
      <c r="H126" s="221">
        <v>39</v>
      </c>
      <c r="I126" s="222"/>
      <c r="J126" s="223">
        <f>ROUND(I126*H126,2)</f>
        <v>0</v>
      </c>
      <c r="K126" s="219" t="s">
        <v>1</v>
      </c>
      <c r="L126" s="45"/>
      <c r="M126" s="224" t="s">
        <v>1</v>
      </c>
      <c r="N126" s="225" t="s">
        <v>38</v>
      </c>
      <c r="O126" s="92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8" t="s">
        <v>157</v>
      </c>
      <c r="AT126" s="228" t="s">
        <v>153</v>
      </c>
      <c r="AU126" s="228" t="s">
        <v>83</v>
      </c>
      <c r="AY126" s="18" t="s">
        <v>152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8" t="s">
        <v>81</v>
      </c>
      <c r="BK126" s="229">
        <f>ROUND(I126*H126,2)</f>
        <v>0</v>
      </c>
      <c r="BL126" s="18" t="s">
        <v>157</v>
      </c>
      <c r="BM126" s="228" t="s">
        <v>2235</v>
      </c>
    </row>
    <row r="127" s="2" customFormat="1" ht="14.4" customHeight="1">
      <c r="A127" s="39"/>
      <c r="B127" s="40"/>
      <c r="C127" s="217" t="s">
        <v>161</v>
      </c>
      <c r="D127" s="217" t="s">
        <v>153</v>
      </c>
      <c r="E127" s="218" t="s">
        <v>888</v>
      </c>
      <c r="F127" s="219" t="s">
        <v>889</v>
      </c>
      <c r="G127" s="220" t="s">
        <v>181</v>
      </c>
      <c r="H127" s="221">
        <v>39</v>
      </c>
      <c r="I127" s="222"/>
      <c r="J127" s="223">
        <f>ROUND(I127*H127,2)</f>
        <v>0</v>
      </c>
      <c r="K127" s="219" t="s">
        <v>1</v>
      </c>
      <c r="L127" s="45"/>
      <c r="M127" s="224" t="s">
        <v>1</v>
      </c>
      <c r="N127" s="225" t="s">
        <v>38</v>
      </c>
      <c r="O127" s="92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8" t="s">
        <v>157</v>
      </c>
      <c r="AT127" s="228" t="s">
        <v>153</v>
      </c>
      <c r="AU127" s="228" t="s">
        <v>83</v>
      </c>
      <c r="AY127" s="18" t="s">
        <v>152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8" t="s">
        <v>81</v>
      </c>
      <c r="BK127" s="229">
        <f>ROUND(I127*H127,2)</f>
        <v>0</v>
      </c>
      <c r="BL127" s="18" t="s">
        <v>157</v>
      </c>
      <c r="BM127" s="228" t="s">
        <v>2236</v>
      </c>
    </row>
    <row r="128" s="12" customFormat="1" ht="22.8" customHeight="1">
      <c r="A128" s="12"/>
      <c r="B128" s="203"/>
      <c r="C128" s="204"/>
      <c r="D128" s="205" t="s">
        <v>72</v>
      </c>
      <c r="E128" s="264" t="s">
        <v>891</v>
      </c>
      <c r="F128" s="264" t="s">
        <v>892</v>
      </c>
      <c r="G128" s="204"/>
      <c r="H128" s="204"/>
      <c r="I128" s="207"/>
      <c r="J128" s="265">
        <f>BK128</f>
        <v>0</v>
      </c>
      <c r="K128" s="204"/>
      <c r="L128" s="209"/>
      <c r="M128" s="210"/>
      <c r="N128" s="211"/>
      <c r="O128" s="211"/>
      <c r="P128" s="212">
        <f>SUM(P129:P133)</f>
        <v>0</v>
      </c>
      <c r="Q128" s="211"/>
      <c r="R128" s="212">
        <f>SUM(R129:R133)</f>
        <v>0</v>
      </c>
      <c r="S128" s="211"/>
      <c r="T128" s="213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81</v>
      </c>
      <c r="AT128" s="215" t="s">
        <v>72</v>
      </c>
      <c r="AU128" s="215" t="s">
        <v>81</v>
      </c>
      <c r="AY128" s="214" t="s">
        <v>152</v>
      </c>
      <c r="BK128" s="216">
        <f>SUM(BK129:BK133)</f>
        <v>0</v>
      </c>
    </row>
    <row r="129" s="2" customFormat="1" ht="24.15" customHeight="1">
      <c r="A129" s="39"/>
      <c r="B129" s="40"/>
      <c r="C129" s="217" t="s">
        <v>157</v>
      </c>
      <c r="D129" s="217" t="s">
        <v>153</v>
      </c>
      <c r="E129" s="218" t="s">
        <v>893</v>
      </c>
      <c r="F129" s="219" t="s">
        <v>894</v>
      </c>
      <c r="G129" s="220" t="s">
        <v>181</v>
      </c>
      <c r="H129" s="221">
        <v>34</v>
      </c>
      <c r="I129" s="222"/>
      <c r="J129" s="223">
        <f>ROUND(I129*H129,2)</f>
        <v>0</v>
      </c>
      <c r="K129" s="219" t="s">
        <v>1</v>
      </c>
      <c r="L129" s="45"/>
      <c r="M129" s="224" t="s">
        <v>1</v>
      </c>
      <c r="N129" s="225" t="s">
        <v>38</v>
      </c>
      <c r="O129" s="92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8" t="s">
        <v>157</v>
      </c>
      <c r="AT129" s="228" t="s">
        <v>153</v>
      </c>
      <c r="AU129" s="228" t="s">
        <v>83</v>
      </c>
      <c r="AY129" s="18" t="s">
        <v>152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8" t="s">
        <v>81</v>
      </c>
      <c r="BK129" s="229">
        <f>ROUND(I129*H129,2)</f>
        <v>0</v>
      </c>
      <c r="BL129" s="18" t="s">
        <v>157</v>
      </c>
      <c r="BM129" s="228" t="s">
        <v>2237</v>
      </c>
    </row>
    <row r="130" s="2" customFormat="1" ht="14.4" customHeight="1">
      <c r="A130" s="39"/>
      <c r="B130" s="40"/>
      <c r="C130" s="217" t="s">
        <v>168</v>
      </c>
      <c r="D130" s="217" t="s">
        <v>153</v>
      </c>
      <c r="E130" s="218" t="s">
        <v>896</v>
      </c>
      <c r="F130" s="219" t="s">
        <v>897</v>
      </c>
      <c r="G130" s="220" t="s">
        <v>185</v>
      </c>
      <c r="H130" s="221">
        <v>3</v>
      </c>
      <c r="I130" s="222"/>
      <c r="J130" s="223">
        <f>ROUND(I130*H130,2)</f>
        <v>0</v>
      </c>
      <c r="K130" s="219" t="s">
        <v>1</v>
      </c>
      <c r="L130" s="45"/>
      <c r="M130" s="224" t="s">
        <v>1</v>
      </c>
      <c r="N130" s="225" t="s">
        <v>38</v>
      </c>
      <c r="O130" s="92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8" t="s">
        <v>157</v>
      </c>
      <c r="AT130" s="228" t="s">
        <v>153</v>
      </c>
      <c r="AU130" s="228" t="s">
        <v>83</v>
      </c>
      <c r="AY130" s="18" t="s">
        <v>152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8" t="s">
        <v>81</v>
      </c>
      <c r="BK130" s="229">
        <f>ROUND(I130*H130,2)</f>
        <v>0</v>
      </c>
      <c r="BL130" s="18" t="s">
        <v>157</v>
      </c>
      <c r="BM130" s="228" t="s">
        <v>2238</v>
      </c>
    </row>
    <row r="131" s="2" customFormat="1" ht="14.4" customHeight="1">
      <c r="A131" s="39"/>
      <c r="B131" s="40"/>
      <c r="C131" s="217" t="s">
        <v>164</v>
      </c>
      <c r="D131" s="217" t="s">
        <v>153</v>
      </c>
      <c r="E131" s="218" t="s">
        <v>899</v>
      </c>
      <c r="F131" s="219" t="s">
        <v>900</v>
      </c>
      <c r="G131" s="220" t="s">
        <v>175</v>
      </c>
      <c r="H131" s="221">
        <v>1</v>
      </c>
      <c r="I131" s="222"/>
      <c r="J131" s="223">
        <f>ROUND(I131*H131,2)</f>
        <v>0</v>
      </c>
      <c r="K131" s="219" t="s">
        <v>1</v>
      </c>
      <c r="L131" s="45"/>
      <c r="M131" s="224" t="s">
        <v>1</v>
      </c>
      <c r="N131" s="225" t="s">
        <v>38</v>
      </c>
      <c r="O131" s="92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8" t="s">
        <v>157</v>
      </c>
      <c r="AT131" s="228" t="s">
        <v>153</v>
      </c>
      <c r="AU131" s="228" t="s">
        <v>83</v>
      </c>
      <c r="AY131" s="18" t="s">
        <v>152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8" t="s">
        <v>81</v>
      </c>
      <c r="BK131" s="229">
        <f>ROUND(I131*H131,2)</f>
        <v>0</v>
      </c>
      <c r="BL131" s="18" t="s">
        <v>157</v>
      </c>
      <c r="BM131" s="228" t="s">
        <v>2239</v>
      </c>
    </row>
    <row r="132" s="2" customFormat="1" ht="14.4" customHeight="1">
      <c r="A132" s="39"/>
      <c r="B132" s="40"/>
      <c r="C132" s="217" t="s">
        <v>178</v>
      </c>
      <c r="D132" s="217" t="s">
        <v>153</v>
      </c>
      <c r="E132" s="218" t="s">
        <v>902</v>
      </c>
      <c r="F132" s="219" t="s">
        <v>903</v>
      </c>
      <c r="G132" s="220" t="s">
        <v>175</v>
      </c>
      <c r="H132" s="221">
        <v>2</v>
      </c>
      <c r="I132" s="222"/>
      <c r="J132" s="223">
        <f>ROUND(I132*H132,2)</f>
        <v>0</v>
      </c>
      <c r="K132" s="219" t="s">
        <v>1</v>
      </c>
      <c r="L132" s="45"/>
      <c r="M132" s="224" t="s">
        <v>1</v>
      </c>
      <c r="N132" s="225" t="s">
        <v>38</v>
      </c>
      <c r="O132" s="92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8" t="s">
        <v>157</v>
      </c>
      <c r="AT132" s="228" t="s">
        <v>153</v>
      </c>
      <c r="AU132" s="228" t="s">
        <v>83</v>
      </c>
      <c r="AY132" s="18" t="s">
        <v>152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8" t="s">
        <v>81</v>
      </c>
      <c r="BK132" s="229">
        <f>ROUND(I132*H132,2)</f>
        <v>0</v>
      </c>
      <c r="BL132" s="18" t="s">
        <v>157</v>
      </c>
      <c r="BM132" s="228" t="s">
        <v>2240</v>
      </c>
    </row>
    <row r="133" s="2" customFormat="1" ht="14.4" customHeight="1">
      <c r="A133" s="39"/>
      <c r="B133" s="40"/>
      <c r="C133" s="217" t="s">
        <v>167</v>
      </c>
      <c r="D133" s="217" t="s">
        <v>153</v>
      </c>
      <c r="E133" s="218" t="s">
        <v>905</v>
      </c>
      <c r="F133" s="219" t="s">
        <v>906</v>
      </c>
      <c r="G133" s="220" t="s">
        <v>175</v>
      </c>
      <c r="H133" s="221">
        <v>2</v>
      </c>
      <c r="I133" s="222"/>
      <c r="J133" s="223">
        <f>ROUND(I133*H133,2)</f>
        <v>0</v>
      </c>
      <c r="K133" s="219" t="s">
        <v>1</v>
      </c>
      <c r="L133" s="45"/>
      <c r="M133" s="224" t="s">
        <v>1</v>
      </c>
      <c r="N133" s="225" t="s">
        <v>38</v>
      </c>
      <c r="O133" s="92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8" t="s">
        <v>157</v>
      </c>
      <c r="AT133" s="228" t="s">
        <v>153</v>
      </c>
      <c r="AU133" s="228" t="s">
        <v>83</v>
      </c>
      <c r="AY133" s="18" t="s">
        <v>152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8" t="s">
        <v>81</v>
      </c>
      <c r="BK133" s="229">
        <f>ROUND(I133*H133,2)</f>
        <v>0</v>
      </c>
      <c r="BL133" s="18" t="s">
        <v>157</v>
      </c>
      <c r="BM133" s="228" t="s">
        <v>2241</v>
      </c>
    </row>
    <row r="134" s="12" customFormat="1" ht="22.8" customHeight="1">
      <c r="A134" s="12"/>
      <c r="B134" s="203"/>
      <c r="C134" s="204"/>
      <c r="D134" s="205" t="s">
        <v>72</v>
      </c>
      <c r="E134" s="264" t="s">
        <v>908</v>
      </c>
      <c r="F134" s="264" t="s">
        <v>909</v>
      </c>
      <c r="G134" s="204"/>
      <c r="H134" s="204"/>
      <c r="I134" s="207"/>
      <c r="J134" s="265">
        <f>BK134</f>
        <v>0</v>
      </c>
      <c r="K134" s="204"/>
      <c r="L134" s="209"/>
      <c r="M134" s="210"/>
      <c r="N134" s="211"/>
      <c r="O134" s="211"/>
      <c r="P134" s="212">
        <f>SUM(P135:P144)</f>
        <v>0</v>
      </c>
      <c r="Q134" s="211"/>
      <c r="R134" s="212">
        <f>SUM(R135:R144)</f>
        <v>0</v>
      </c>
      <c r="S134" s="211"/>
      <c r="T134" s="213">
        <f>SUM(T135:T144)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81</v>
      </c>
      <c r="AT134" s="215" t="s">
        <v>72</v>
      </c>
      <c r="AU134" s="215" t="s">
        <v>81</v>
      </c>
      <c r="AY134" s="214" t="s">
        <v>152</v>
      </c>
      <c r="BK134" s="216">
        <f>SUM(BK135:BK144)</f>
        <v>0</v>
      </c>
    </row>
    <row r="135" s="2" customFormat="1" ht="14.4" customHeight="1">
      <c r="A135" s="39"/>
      <c r="B135" s="40"/>
      <c r="C135" s="217" t="s">
        <v>187</v>
      </c>
      <c r="D135" s="217" t="s">
        <v>153</v>
      </c>
      <c r="E135" s="218" t="s">
        <v>910</v>
      </c>
      <c r="F135" s="219" t="s">
        <v>911</v>
      </c>
      <c r="G135" s="220" t="s">
        <v>210</v>
      </c>
      <c r="H135" s="221">
        <v>1</v>
      </c>
      <c r="I135" s="222"/>
      <c r="J135" s="223">
        <f>ROUND(I135*H135,2)</f>
        <v>0</v>
      </c>
      <c r="K135" s="219" t="s">
        <v>1</v>
      </c>
      <c r="L135" s="45"/>
      <c r="M135" s="224" t="s">
        <v>1</v>
      </c>
      <c r="N135" s="225" t="s">
        <v>38</v>
      </c>
      <c r="O135" s="92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8" t="s">
        <v>157</v>
      </c>
      <c r="AT135" s="228" t="s">
        <v>153</v>
      </c>
      <c r="AU135" s="228" t="s">
        <v>83</v>
      </c>
      <c r="AY135" s="18" t="s">
        <v>152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8" t="s">
        <v>81</v>
      </c>
      <c r="BK135" s="229">
        <f>ROUND(I135*H135,2)</f>
        <v>0</v>
      </c>
      <c r="BL135" s="18" t="s">
        <v>157</v>
      </c>
      <c r="BM135" s="228" t="s">
        <v>2242</v>
      </c>
    </row>
    <row r="136" s="2" customFormat="1" ht="14.4" customHeight="1">
      <c r="A136" s="39"/>
      <c r="B136" s="40"/>
      <c r="C136" s="217" t="s">
        <v>172</v>
      </c>
      <c r="D136" s="217" t="s">
        <v>153</v>
      </c>
      <c r="E136" s="218" t="s">
        <v>913</v>
      </c>
      <c r="F136" s="219" t="s">
        <v>914</v>
      </c>
      <c r="G136" s="220" t="s">
        <v>181</v>
      </c>
      <c r="H136" s="221">
        <v>4</v>
      </c>
      <c r="I136" s="222"/>
      <c r="J136" s="223">
        <f>ROUND(I136*H136,2)</f>
        <v>0</v>
      </c>
      <c r="K136" s="219" t="s">
        <v>1</v>
      </c>
      <c r="L136" s="45"/>
      <c r="M136" s="224" t="s">
        <v>1</v>
      </c>
      <c r="N136" s="225" t="s">
        <v>38</v>
      </c>
      <c r="O136" s="92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8" t="s">
        <v>157</v>
      </c>
      <c r="AT136" s="228" t="s">
        <v>153</v>
      </c>
      <c r="AU136" s="228" t="s">
        <v>83</v>
      </c>
      <c r="AY136" s="18" t="s">
        <v>152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8" t="s">
        <v>81</v>
      </c>
      <c r="BK136" s="229">
        <f>ROUND(I136*H136,2)</f>
        <v>0</v>
      </c>
      <c r="BL136" s="18" t="s">
        <v>157</v>
      </c>
      <c r="BM136" s="228" t="s">
        <v>2243</v>
      </c>
    </row>
    <row r="137" s="2" customFormat="1" ht="14.4" customHeight="1">
      <c r="A137" s="39"/>
      <c r="B137" s="40"/>
      <c r="C137" s="217" t="s">
        <v>199</v>
      </c>
      <c r="D137" s="217" t="s">
        <v>153</v>
      </c>
      <c r="E137" s="218" t="s">
        <v>916</v>
      </c>
      <c r="F137" s="219" t="s">
        <v>917</v>
      </c>
      <c r="G137" s="220" t="s">
        <v>185</v>
      </c>
      <c r="H137" s="221">
        <v>4</v>
      </c>
      <c r="I137" s="222"/>
      <c r="J137" s="223">
        <f>ROUND(I137*H137,2)</f>
        <v>0</v>
      </c>
      <c r="K137" s="219" t="s">
        <v>1</v>
      </c>
      <c r="L137" s="45"/>
      <c r="M137" s="224" t="s">
        <v>1</v>
      </c>
      <c r="N137" s="225" t="s">
        <v>38</v>
      </c>
      <c r="O137" s="92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8" t="s">
        <v>157</v>
      </c>
      <c r="AT137" s="228" t="s">
        <v>153</v>
      </c>
      <c r="AU137" s="228" t="s">
        <v>83</v>
      </c>
      <c r="AY137" s="18" t="s">
        <v>152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8" t="s">
        <v>81</v>
      </c>
      <c r="BK137" s="229">
        <f>ROUND(I137*H137,2)</f>
        <v>0</v>
      </c>
      <c r="BL137" s="18" t="s">
        <v>157</v>
      </c>
      <c r="BM137" s="228" t="s">
        <v>2244</v>
      </c>
    </row>
    <row r="138" s="2" customFormat="1" ht="14.4" customHeight="1">
      <c r="A138" s="39"/>
      <c r="B138" s="40"/>
      <c r="C138" s="217" t="s">
        <v>207</v>
      </c>
      <c r="D138" s="217" t="s">
        <v>153</v>
      </c>
      <c r="E138" s="218" t="s">
        <v>919</v>
      </c>
      <c r="F138" s="219" t="s">
        <v>920</v>
      </c>
      <c r="G138" s="220" t="s">
        <v>210</v>
      </c>
      <c r="H138" s="221">
        <v>1</v>
      </c>
      <c r="I138" s="222"/>
      <c r="J138" s="223">
        <f>ROUND(I138*H138,2)</f>
        <v>0</v>
      </c>
      <c r="K138" s="219" t="s">
        <v>1</v>
      </c>
      <c r="L138" s="45"/>
      <c r="M138" s="224" t="s">
        <v>1</v>
      </c>
      <c r="N138" s="225" t="s">
        <v>38</v>
      </c>
      <c r="O138" s="92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8" t="s">
        <v>157</v>
      </c>
      <c r="AT138" s="228" t="s">
        <v>153</v>
      </c>
      <c r="AU138" s="228" t="s">
        <v>83</v>
      </c>
      <c r="AY138" s="18" t="s">
        <v>152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8" t="s">
        <v>81</v>
      </c>
      <c r="BK138" s="229">
        <f>ROUND(I138*H138,2)</f>
        <v>0</v>
      </c>
      <c r="BL138" s="18" t="s">
        <v>157</v>
      </c>
      <c r="BM138" s="228" t="s">
        <v>2245</v>
      </c>
    </row>
    <row r="139" s="2" customFormat="1" ht="14.4" customHeight="1">
      <c r="A139" s="39"/>
      <c r="B139" s="40"/>
      <c r="C139" s="217" t="s">
        <v>212</v>
      </c>
      <c r="D139" s="217" t="s">
        <v>153</v>
      </c>
      <c r="E139" s="218" t="s">
        <v>922</v>
      </c>
      <c r="F139" s="219" t="s">
        <v>923</v>
      </c>
      <c r="G139" s="220" t="s">
        <v>210</v>
      </c>
      <c r="H139" s="221">
        <v>1</v>
      </c>
      <c r="I139" s="222"/>
      <c r="J139" s="223">
        <f>ROUND(I139*H139,2)</f>
        <v>0</v>
      </c>
      <c r="K139" s="219" t="s">
        <v>1</v>
      </c>
      <c r="L139" s="45"/>
      <c r="M139" s="224" t="s">
        <v>1</v>
      </c>
      <c r="N139" s="225" t="s">
        <v>38</v>
      </c>
      <c r="O139" s="92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8" t="s">
        <v>157</v>
      </c>
      <c r="AT139" s="228" t="s">
        <v>153</v>
      </c>
      <c r="AU139" s="228" t="s">
        <v>83</v>
      </c>
      <c r="AY139" s="18" t="s">
        <v>152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8" t="s">
        <v>81</v>
      </c>
      <c r="BK139" s="229">
        <f>ROUND(I139*H139,2)</f>
        <v>0</v>
      </c>
      <c r="BL139" s="18" t="s">
        <v>157</v>
      </c>
      <c r="BM139" s="228" t="s">
        <v>2246</v>
      </c>
    </row>
    <row r="140" s="2" customFormat="1" ht="14.4" customHeight="1">
      <c r="A140" s="39"/>
      <c r="B140" s="40"/>
      <c r="C140" s="217" t="s">
        <v>219</v>
      </c>
      <c r="D140" s="217" t="s">
        <v>153</v>
      </c>
      <c r="E140" s="218" t="s">
        <v>925</v>
      </c>
      <c r="F140" s="219" t="s">
        <v>926</v>
      </c>
      <c r="G140" s="220" t="s">
        <v>210</v>
      </c>
      <c r="H140" s="221">
        <v>1</v>
      </c>
      <c r="I140" s="222"/>
      <c r="J140" s="223">
        <f>ROUND(I140*H140,2)</f>
        <v>0</v>
      </c>
      <c r="K140" s="219" t="s">
        <v>1</v>
      </c>
      <c r="L140" s="45"/>
      <c r="M140" s="224" t="s">
        <v>1</v>
      </c>
      <c r="N140" s="225" t="s">
        <v>38</v>
      </c>
      <c r="O140" s="92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8" t="s">
        <v>157</v>
      </c>
      <c r="AT140" s="228" t="s">
        <v>153</v>
      </c>
      <c r="AU140" s="228" t="s">
        <v>83</v>
      </c>
      <c r="AY140" s="18" t="s">
        <v>152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8" t="s">
        <v>81</v>
      </c>
      <c r="BK140" s="229">
        <f>ROUND(I140*H140,2)</f>
        <v>0</v>
      </c>
      <c r="BL140" s="18" t="s">
        <v>157</v>
      </c>
      <c r="BM140" s="228" t="s">
        <v>2247</v>
      </c>
    </row>
    <row r="141" s="2" customFormat="1" ht="14.4" customHeight="1">
      <c r="A141" s="39"/>
      <c r="B141" s="40"/>
      <c r="C141" s="217" t="s">
        <v>8</v>
      </c>
      <c r="D141" s="217" t="s">
        <v>153</v>
      </c>
      <c r="E141" s="218" t="s">
        <v>928</v>
      </c>
      <c r="F141" s="219" t="s">
        <v>929</v>
      </c>
      <c r="G141" s="220" t="s">
        <v>930</v>
      </c>
      <c r="H141" s="221">
        <v>11</v>
      </c>
      <c r="I141" s="222"/>
      <c r="J141" s="223">
        <f>ROUND(I141*H141,2)</f>
        <v>0</v>
      </c>
      <c r="K141" s="219" t="s">
        <v>1</v>
      </c>
      <c r="L141" s="45"/>
      <c r="M141" s="224" t="s">
        <v>1</v>
      </c>
      <c r="N141" s="225" t="s">
        <v>38</v>
      </c>
      <c r="O141" s="92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8" t="s">
        <v>157</v>
      </c>
      <c r="AT141" s="228" t="s">
        <v>153</v>
      </c>
      <c r="AU141" s="228" t="s">
        <v>83</v>
      </c>
      <c r="AY141" s="18" t="s">
        <v>152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8" t="s">
        <v>81</v>
      </c>
      <c r="BK141" s="229">
        <f>ROUND(I141*H141,2)</f>
        <v>0</v>
      </c>
      <c r="BL141" s="18" t="s">
        <v>157</v>
      </c>
      <c r="BM141" s="228" t="s">
        <v>2248</v>
      </c>
    </row>
    <row r="142" s="14" customFormat="1">
      <c r="A142" s="14"/>
      <c r="B142" s="241"/>
      <c r="C142" s="242"/>
      <c r="D142" s="232" t="s">
        <v>195</v>
      </c>
      <c r="E142" s="242"/>
      <c r="F142" s="244" t="s">
        <v>2249</v>
      </c>
      <c r="G142" s="242"/>
      <c r="H142" s="245">
        <v>11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1" t="s">
        <v>195</v>
      </c>
      <c r="AU142" s="251" t="s">
        <v>83</v>
      </c>
      <c r="AV142" s="14" t="s">
        <v>83</v>
      </c>
      <c r="AW142" s="14" t="s">
        <v>4</v>
      </c>
      <c r="AX142" s="14" t="s">
        <v>81</v>
      </c>
      <c r="AY142" s="251" t="s">
        <v>152</v>
      </c>
    </row>
    <row r="143" s="2" customFormat="1" ht="14.4" customHeight="1">
      <c r="A143" s="39"/>
      <c r="B143" s="40"/>
      <c r="C143" s="217" t="s">
        <v>176</v>
      </c>
      <c r="D143" s="217" t="s">
        <v>153</v>
      </c>
      <c r="E143" s="218" t="s">
        <v>933</v>
      </c>
      <c r="F143" s="219" t="s">
        <v>934</v>
      </c>
      <c r="G143" s="220" t="s">
        <v>210</v>
      </c>
      <c r="H143" s="221">
        <v>1</v>
      </c>
      <c r="I143" s="222"/>
      <c r="J143" s="223">
        <f>ROUND(I143*H143,2)</f>
        <v>0</v>
      </c>
      <c r="K143" s="219" t="s">
        <v>1</v>
      </c>
      <c r="L143" s="45"/>
      <c r="M143" s="224" t="s">
        <v>1</v>
      </c>
      <c r="N143" s="225" t="s">
        <v>38</v>
      </c>
      <c r="O143" s="92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8" t="s">
        <v>157</v>
      </c>
      <c r="AT143" s="228" t="s">
        <v>153</v>
      </c>
      <c r="AU143" s="228" t="s">
        <v>83</v>
      </c>
      <c r="AY143" s="18" t="s">
        <v>152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8" t="s">
        <v>81</v>
      </c>
      <c r="BK143" s="229">
        <f>ROUND(I143*H143,2)</f>
        <v>0</v>
      </c>
      <c r="BL143" s="18" t="s">
        <v>157</v>
      </c>
      <c r="BM143" s="228" t="s">
        <v>2250</v>
      </c>
    </row>
    <row r="144" s="2" customFormat="1" ht="24.15" customHeight="1">
      <c r="A144" s="39"/>
      <c r="B144" s="40"/>
      <c r="C144" s="217" t="s">
        <v>230</v>
      </c>
      <c r="D144" s="217" t="s">
        <v>153</v>
      </c>
      <c r="E144" s="218" t="s">
        <v>936</v>
      </c>
      <c r="F144" s="219" t="s">
        <v>937</v>
      </c>
      <c r="G144" s="220" t="s">
        <v>210</v>
      </c>
      <c r="H144" s="221">
        <v>1</v>
      </c>
      <c r="I144" s="222"/>
      <c r="J144" s="223">
        <f>ROUND(I144*H144,2)</f>
        <v>0</v>
      </c>
      <c r="K144" s="219" t="s">
        <v>1</v>
      </c>
      <c r="L144" s="45"/>
      <c r="M144" s="266" t="s">
        <v>1</v>
      </c>
      <c r="N144" s="267" t="s">
        <v>38</v>
      </c>
      <c r="O144" s="268"/>
      <c r="P144" s="269">
        <f>O144*H144</f>
        <v>0</v>
      </c>
      <c r="Q144" s="269">
        <v>0</v>
      </c>
      <c r="R144" s="269">
        <f>Q144*H144</f>
        <v>0</v>
      </c>
      <c r="S144" s="269">
        <v>0</v>
      </c>
      <c r="T144" s="27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8" t="s">
        <v>157</v>
      </c>
      <c r="AT144" s="228" t="s">
        <v>153</v>
      </c>
      <c r="AU144" s="228" t="s">
        <v>83</v>
      </c>
      <c r="AY144" s="18" t="s">
        <v>152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8" t="s">
        <v>81</v>
      </c>
      <c r="BK144" s="229">
        <f>ROUND(I144*H144,2)</f>
        <v>0</v>
      </c>
      <c r="BL144" s="18" t="s">
        <v>157</v>
      </c>
      <c r="BM144" s="228" t="s">
        <v>2251</v>
      </c>
    </row>
    <row r="145" s="2" customFormat="1" ht="6.96" customHeight="1">
      <c r="A145" s="39"/>
      <c r="B145" s="67"/>
      <c r="C145" s="68"/>
      <c r="D145" s="68"/>
      <c r="E145" s="68"/>
      <c r="F145" s="68"/>
      <c r="G145" s="68"/>
      <c r="H145" s="68"/>
      <c r="I145" s="68"/>
      <c r="J145" s="68"/>
      <c r="K145" s="68"/>
      <c r="L145" s="45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</sheetData>
  <sheetProtection sheet="1" autoFilter="0" formatColumns="0" formatRows="0" objects="1" scenarios="1" spinCount="100000" saltValue="qFiEy2cbp68w6hgmL0HwLihX0TilVLozW7zjBCI1RTq1GJ0cwKBKWvAPokik/wwTcbXjBcM/HUX+y3i4wmhIUw==" hashValue="mzNVVuEN3yl7ldmqEo8jvnF+jTeUHb4badNoKQwc8u6zBXRGcmXy+znladGSCTVxJfQZYIySK2Aiq1nO7JbC7A==" algorithmName="SHA-512" password="CC35"/>
  <autoFilter ref="C120:K14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DESKTOP-239ODQK\Lucie</dc:creator>
  <cp:lastModifiedBy>DESKTOP-239ODQK\Lucie</cp:lastModifiedBy>
  <dcterms:created xsi:type="dcterms:W3CDTF">2021-01-06T08:36:15Z</dcterms:created>
  <dcterms:modified xsi:type="dcterms:W3CDTF">2021-01-06T08:36:41Z</dcterms:modified>
</cp:coreProperties>
</file>