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M:\Obchodní 2020\SOUTĚŽE 2020\098 - Oprava střech na čtyřech  cestmistrovstvích\"/>
    </mc:Choice>
  </mc:AlternateContent>
  <xr:revisionPtr revIDLastSave="0" documentId="13_ncr:1_{48F007D6-90B2-4B1F-BE4E-89EDFFD5DF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řecha Rychnov" sheetId="1" r:id="rId1"/>
  </sheets>
  <externalReferences>
    <externalReference r:id="rId2"/>
  </externalReferences>
  <definedNames>
    <definedName name="cisloobjektu">#REF!</definedName>
    <definedName name="cislostavby">#REF!</definedName>
    <definedName name="Dodavka">[1]Rekapitulace!$G$18</definedName>
    <definedName name="HSV">[1]Rekapitulace!$E$18</definedName>
    <definedName name="HZS">[1]Rekapitulace!$I$18</definedName>
    <definedName name="Mont">[1]Rekapitulace!$H$18</definedName>
    <definedName name="nazevobjektu">#REF!</definedName>
    <definedName name="nazevstavby">#REF!</definedName>
    <definedName name="PSV">[1]Rekapitulace!$F$18</definedName>
    <definedName name="VRN">[1]Rekapitulace!$H$26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3" i="1"/>
  <c r="I38" i="1"/>
  <c r="I47" i="1"/>
  <c r="I50" i="1"/>
  <c r="I58" i="1"/>
  <c r="I27" i="1"/>
  <c r="I22" i="1"/>
  <c r="I8" i="1"/>
  <c r="I7" i="1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57" i="1" l="1"/>
  <c r="I56" i="1"/>
  <c r="I55" i="1"/>
  <c r="I54" i="1"/>
  <c r="I53" i="1"/>
  <c r="I52" i="1"/>
  <c r="I51" i="1"/>
  <c r="I49" i="1"/>
  <c r="I48" i="1"/>
  <c r="I46" i="1"/>
  <c r="I45" i="1"/>
  <c r="I44" i="1"/>
  <c r="I43" i="1"/>
  <c r="I42" i="1"/>
  <c r="I41" i="1"/>
  <c r="I40" i="1"/>
  <c r="I39" i="1"/>
  <c r="I37" i="1"/>
  <c r="I36" i="1"/>
  <c r="I35" i="1"/>
  <c r="I34" i="1"/>
  <c r="I26" i="1"/>
  <c r="I25" i="1"/>
  <c r="I24" i="1"/>
  <c r="I23" i="1"/>
  <c r="I63" i="1"/>
  <c r="I62" i="1"/>
  <c r="I61" i="1"/>
  <c r="I60" i="1"/>
  <c r="I59" i="1"/>
  <c r="I31" i="1" l="1"/>
  <c r="I30" i="1"/>
  <c r="I29" i="1"/>
  <c r="I28" i="1"/>
  <c r="I64" i="1" l="1"/>
  <c r="I65" i="1" s="1"/>
  <c r="I66" i="1" s="1"/>
  <c r="I5" i="1"/>
</calcChain>
</file>

<file path=xl/sharedStrings.xml><?xml version="1.0" encoding="utf-8"?>
<sst xmlns="http://schemas.openxmlformats.org/spreadsheetml/2006/main" count="270" uniqueCount="130">
  <si>
    <t>ČP</t>
  </si>
  <si>
    <t>TV</t>
  </si>
  <si>
    <t>Typ položky</t>
  </si>
  <si>
    <t>Kód položky</t>
  </si>
  <si>
    <t>Popis</t>
  </si>
  <si>
    <t>MJ</t>
  </si>
  <si>
    <t>Množství</t>
  </si>
  <si>
    <t>Jednotková cena</t>
  </si>
  <si>
    <t>Celková cena  [CZK]</t>
  </si>
  <si>
    <t>Hmotnost celkem</t>
  </si>
  <si>
    <t>Suť celkem</t>
  </si>
  <si>
    <t>D</t>
  </si>
  <si>
    <t>HSV</t>
  </si>
  <si>
    <t>Práce a dodávky HSV</t>
  </si>
  <si>
    <t>6</t>
  </si>
  <si>
    <t>Úpravy povrchů, podlahy a osazování výplní</t>
  </si>
  <si>
    <t>K</t>
  </si>
  <si>
    <t>m2</t>
  </si>
  <si>
    <t>M</t>
  </si>
  <si>
    <t>631515380</t>
  </si>
  <si>
    <t>deska minerální izolační ISOVER TF PROFI tl. 160 mm</t>
  </si>
  <si>
    <t>kpl</t>
  </si>
  <si>
    <t>9</t>
  </si>
  <si>
    <t>Ostatní konstrukce a práce, bourání</t>
  </si>
  <si>
    <t>941111121</t>
  </si>
  <si>
    <t>Lešení řadové modulové 0,6-0,9 výšky do 10 m</t>
  </si>
  <si>
    <t>DMTZ lešení řadové modulové 0,6-0,9 m výšky do 10m</t>
  </si>
  <si>
    <t xml:space="preserve">Příplatek lešení řadové modulové0,6- 0,9 m výšky do 10 m </t>
  </si>
  <si>
    <t>941311211</t>
  </si>
  <si>
    <t>Přesun hmot tonážní pro lešení</t>
  </si>
  <si>
    <t>997</t>
  </si>
  <si>
    <t>Přesun sutě</t>
  </si>
  <si>
    <t>997013212</t>
  </si>
  <si>
    <t>Vnitrostaveništní doprava suti a vybouraných hmot pro budovy v do 9 m ručně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</si>
  <si>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</si>
  <si>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</si>
  <si>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</si>
  <si>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</si>
  <si>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</si>
  <si>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997013814</t>
  </si>
  <si>
    <t>PSV</t>
  </si>
  <si>
    <t>Práce a dodávky PSV</t>
  </si>
  <si>
    <t>741</t>
  </si>
  <si>
    <t>Elektroinstalace - silnoproud</t>
  </si>
  <si>
    <t>741410003</t>
  </si>
  <si>
    <t>m</t>
  </si>
  <si>
    <t>354311620</t>
  </si>
  <si>
    <t>Podpěra a svorka univerzální 669105 pro lano 6-50 mm2</t>
  </si>
  <si>
    <t>kus</t>
  </si>
  <si>
    <t>998741102</t>
  </si>
  <si>
    <t>Přesun hmot tonážní pro silnoproud v objektech v do 12 m</t>
  </si>
  <si>
    <t>762</t>
  </si>
  <si>
    <t>Konstrukce tesařské</t>
  </si>
  <si>
    <t>762083122</t>
  </si>
  <si>
    <t xml:space="preserve">Impregnace řeziva proti dřevokaznému hmyzu, houbám a plísním </t>
  </si>
  <si>
    <t>m3</t>
  </si>
  <si>
    <t>762332132</t>
  </si>
  <si>
    <t>Montáž vázaných kcí krovů pravidelných z hraněného řeziva průřezové plochy do 224 cm2</t>
  </si>
  <si>
    <t>605121110</t>
  </si>
  <si>
    <t>řezivo jehličnaté hranol  jakost I-II délka 3 -3,5 m</t>
  </si>
  <si>
    <t>762341210</t>
  </si>
  <si>
    <t>Montáž bednění střech rovných a šikmých sklonu do 60° z hrubých prken na sraz</t>
  </si>
  <si>
    <t>605151110</t>
  </si>
  <si>
    <t>řezivo jehličnaté boční prkno jakost I.-II. 2 - 3 cm</t>
  </si>
  <si>
    <t>762341811</t>
  </si>
  <si>
    <t>Demontáž bednění střech z prken</t>
  </si>
  <si>
    <t>762395000</t>
  </si>
  <si>
    <t>Spojovací prostředky</t>
  </si>
  <si>
    <t>998762202</t>
  </si>
  <si>
    <t>Přesun hmot procentní pro kce tesařské v objektech v do 12 m</t>
  </si>
  <si>
    <t>763</t>
  </si>
  <si>
    <t>Konstrukce suché výstavby</t>
  </si>
  <si>
    <t>763131444</t>
  </si>
  <si>
    <t>SDK podhled zapravení po výměmně oken</t>
  </si>
  <si>
    <t>998763101</t>
  </si>
  <si>
    <t>Přesun hmot tonážní pro dřevostavby v objektech v do 12 m</t>
  </si>
  <si>
    <t>764</t>
  </si>
  <si>
    <t>Konstrukce klempířské</t>
  </si>
  <si>
    <t>764001841</t>
  </si>
  <si>
    <t>Demontáž krytiny ze šablon do suti</t>
  </si>
  <si>
    <t>76402140A</t>
  </si>
  <si>
    <t>764021423</t>
  </si>
  <si>
    <t>764121403</t>
  </si>
  <si>
    <t>553510920</t>
  </si>
  <si>
    <t>hřebenáč  ( odvětrávaná střecha)</t>
  </si>
  <si>
    <t xml:space="preserve">m  </t>
  </si>
  <si>
    <t>Lemování prostupů střech s krytinou skládanou nebo plechovou bez lišty z Al plechu</t>
  </si>
  <si>
    <t>ks</t>
  </si>
  <si>
    <t>998764202</t>
  </si>
  <si>
    <t>Přesun hmot procentní pro konstrukce klempířské v objektech v do 12 m</t>
  </si>
  <si>
    <t>765</t>
  </si>
  <si>
    <t>Krytina skládaná</t>
  </si>
  <si>
    <t>765123121</t>
  </si>
  <si>
    <t>765191001</t>
  </si>
  <si>
    <t>283292950</t>
  </si>
  <si>
    <t>D+M Sněhový zachytávač</t>
  </si>
  <si>
    <t>998765202</t>
  </si>
  <si>
    <t>Přesun hmot procentní pro krytiny skládané v objektech v do 12 m</t>
  </si>
  <si>
    <t>766671004</t>
  </si>
  <si>
    <t>Nátěr palubek 2x lazura tenkovrstvá</t>
  </si>
  <si>
    <t>Montáž obkladu</t>
  </si>
  <si>
    <t xml:space="preserve">Oprava spárování komínového zdiva MC v rozsahu </t>
  </si>
  <si>
    <t>Stavba:  oprava střešní krytiny administrativní budovy v Rychnově n/K. s výměnou 18 ks střešních oken</t>
  </si>
  <si>
    <t>Objekt:  areál cestmistrovství Rychnov n/K., Pod Budínem č.p. 1179</t>
  </si>
  <si>
    <t>Lešení přenosné řadové modulové</t>
  </si>
  <si>
    <t>bm</t>
  </si>
  <si>
    <t>Demontáž  stávajícího dřevěného obkladu okolo střešních oken</t>
  </si>
  <si>
    <t>622635091</t>
  </si>
  <si>
    <t>Poplatek za uložení na skládce (skládkovné) stavebního odpadu izolací kód odpadu 17 06 04</t>
  </si>
  <si>
    <t>okno střešní dřevěné kyvné, izolační trojsklo 78x140cm, Uw=0,83W/m2K Al oplechování</t>
  </si>
  <si>
    <t>Demontáž a montáž střešního okna do krytiny ploché 78 x 140 cm</t>
  </si>
  <si>
    <t>%</t>
  </si>
  <si>
    <t>Oprava roštu pod obklad</t>
  </si>
  <si>
    <t>palubky obkladové smrk profil klasický 19x116mm jakost A/B</t>
  </si>
  <si>
    <t>Demontáž a montáž vodič uzemňovací drát nebo lano D do 10 mm na povrchu</t>
  </si>
  <si>
    <t>provedení revize hromosvodu</t>
  </si>
  <si>
    <t xml:space="preserve">Demontáž a montáž hřebene </t>
  </si>
  <si>
    <t>Okapové lemování z Cu plechu rš 330 mm</t>
  </si>
  <si>
    <t>Okapová lišta z Cu plechu včetně tmelení rš 150 mm</t>
  </si>
  <si>
    <t>Okapová hrana Cu</t>
  </si>
  <si>
    <t>Celková nabídková cena URS 2020 HSV + PSV</t>
  </si>
  <si>
    <t>Podkladní lepenkový pás pod krytinu</t>
  </si>
  <si>
    <t>Montáž pojistné parotěsné fólie kladené na bednění nebo izolaci</t>
  </si>
  <si>
    <t>Očištění WAP stávající plechové krytiny</t>
  </si>
  <si>
    <t>ROZPOČET</t>
  </si>
  <si>
    <t>Cena celkem bez DPH</t>
  </si>
  <si>
    <t>DPH 21 %</t>
  </si>
  <si>
    <t>Cena celkem s DPH</t>
  </si>
  <si>
    <t>Krytina střechy šindel Isola do 60°</t>
  </si>
  <si>
    <t>Příloha č. 3 Výkaz výměr IV.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</si>
</sst>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;#,##0"/>
    <numFmt numFmtId="165" formatCode="#,##0.000"/>
  </numFmts>
  <fonts count="9">
    <font>
      <sz val="11"/>
      <color indexed="8"/>
      <name val="Calibri"/>
      <family val="2"/>
      <charset val="238"/>
    </font>
    <font>
      <sz val="8.25"/>
      <color indexed="8"/>
      <name val="Tahoma"/>
      <family val="2"/>
      <charset val="238"/>
    </font>
    <font>
      <b/>
      <sz val="8.25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 CE"/>
      <charset val="110"/>
    </font>
    <font>
      <b/>
      <sz val="9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4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164" fontId="2" fillId="3" borderId="1" xfId="0" applyNumberFormat="1" applyFont="1" applyFill="1" applyBorder="1" applyAlignment="1" applyProtection="1">
      <alignment horizontal="right" vertical="center" readingOrder="1"/>
    </xf>
    <xf numFmtId="49" fontId="2" fillId="3" borderId="1" xfId="0" applyNumberFormat="1" applyFont="1" applyFill="1" applyBorder="1" applyAlignment="1" applyProtection="1">
      <alignment horizontal="center" vertical="center" readingOrder="1"/>
    </xf>
    <xf numFmtId="49" fontId="2" fillId="3" borderId="1" xfId="0" applyNumberFormat="1" applyFont="1" applyFill="1" applyBorder="1" applyAlignment="1" applyProtection="1">
      <alignment horizontal="left" vertical="center" readingOrder="1"/>
    </xf>
    <xf numFmtId="49" fontId="2" fillId="4" borderId="1" xfId="0" applyNumberFormat="1" applyFont="1" applyFill="1" applyBorder="1" applyAlignment="1" applyProtection="1">
      <alignment horizontal="left" vertical="center" readingOrder="1"/>
    </xf>
    <xf numFmtId="49" fontId="2" fillId="4" borderId="1" xfId="0" applyNumberFormat="1" applyFont="1" applyFill="1" applyBorder="1" applyAlignment="1" applyProtection="1">
      <alignment horizontal="left" vertical="center" wrapText="1" readingOrder="1"/>
    </xf>
    <xf numFmtId="4" fontId="2" fillId="4" borderId="1" xfId="0" applyNumberFormat="1" applyFont="1" applyFill="1" applyBorder="1" applyAlignment="1" applyProtection="1">
      <alignment horizontal="right" vertical="center" readingOrder="1"/>
    </xf>
    <xf numFmtId="165" fontId="2" fillId="3" borderId="1" xfId="0" applyNumberFormat="1" applyFont="1" applyFill="1" applyBorder="1" applyAlignment="1" applyProtection="1">
      <alignment horizontal="right" vertical="center" readingOrder="1"/>
    </xf>
    <xf numFmtId="3" fontId="1" fillId="5" borderId="1" xfId="0" applyNumberFormat="1" applyFont="1" applyFill="1" applyBorder="1" applyAlignment="1" applyProtection="1">
      <alignment horizontal="right" vertical="center" readingOrder="1"/>
    </xf>
    <xf numFmtId="49" fontId="1" fillId="3" borderId="1" xfId="0" applyNumberFormat="1" applyFont="1" applyFill="1" applyBorder="1" applyAlignment="1" applyProtection="1">
      <alignment horizontal="center" vertical="center" readingOrder="1"/>
    </xf>
    <xf numFmtId="49" fontId="1" fillId="3" borderId="1" xfId="0" applyNumberFormat="1" applyFont="1" applyFill="1" applyBorder="1" applyAlignment="1" applyProtection="1">
      <alignment horizontal="left" vertical="center" readingOrder="1"/>
    </xf>
    <xf numFmtId="165" fontId="1" fillId="3" borderId="1" xfId="0" applyNumberFormat="1" applyFont="1" applyFill="1" applyBorder="1" applyAlignment="1" applyProtection="1">
      <alignment horizontal="right" vertical="center" readingOrder="1"/>
    </xf>
    <xf numFmtId="4" fontId="2" fillId="6" borderId="1" xfId="0" applyNumberFormat="1" applyFont="1" applyFill="1" applyBorder="1" applyAlignment="1" applyProtection="1">
      <alignment horizontal="right" vertical="center" readingOrder="1"/>
    </xf>
    <xf numFmtId="0" fontId="0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9" fontId="1" fillId="2" borderId="3" xfId="0" applyNumberFormat="1" applyFont="1" applyFill="1" applyBorder="1" applyAlignment="1" applyProtection="1">
      <alignment horizontal="center" vertical="center" wrapText="1" readingOrder="1"/>
    </xf>
    <xf numFmtId="44" fontId="8" fillId="7" borderId="2" xfId="2" applyFont="1" applyFill="1" applyBorder="1"/>
    <xf numFmtId="3" fontId="1" fillId="0" borderId="1" xfId="0" applyNumberFormat="1" applyFont="1" applyFill="1" applyBorder="1" applyAlignment="1" applyProtection="1">
      <alignment horizontal="right" vertical="center" readingOrder="1"/>
    </xf>
    <xf numFmtId="49" fontId="1" fillId="0" borderId="1" xfId="0" applyNumberFormat="1" applyFont="1" applyFill="1" applyBorder="1" applyAlignment="1" applyProtection="1">
      <alignment horizontal="center" vertical="center" readingOrder="1"/>
    </xf>
    <xf numFmtId="49" fontId="1" fillId="0" borderId="1" xfId="0" applyNumberFormat="1" applyFont="1" applyFill="1" applyBorder="1" applyAlignment="1" applyProtection="1">
      <alignment horizontal="left" vertical="center" readingOrder="1"/>
    </xf>
    <xf numFmtId="49" fontId="1" fillId="0" borderId="1" xfId="0" applyNumberFormat="1" applyFont="1" applyFill="1" applyBorder="1" applyAlignment="1" applyProtection="1">
      <alignment horizontal="left" vertical="center" wrapText="1" readingOrder="1"/>
    </xf>
    <xf numFmtId="165" fontId="1" fillId="0" borderId="1" xfId="0" applyNumberFormat="1" applyFont="1" applyFill="1" applyBorder="1" applyAlignment="1" applyProtection="1">
      <alignment horizontal="right" vertical="center" readingOrder="1"/>
    </xf>
    <xf numFmtId="4" fontId="1" fillId="0" borderId="1" xfId="0" applyNumberFormat="1" applyFont="1" applyFill="1" applyBorder="1" applyAlignment="1" applyProtection="1">
      <alignment horizontal="right" vertical="center" readingOrder="1"/>
    </xf>
    <xf numFmtId="4" fontId="1" fillId="0" borderId="1" xfId="1" applyNumberFormat="1" applyFont="1" applyFill="1" applyBorder="1" applyAlignment="1" applyProtection="1">
      <alignment horizontal="right" vertical="center" readingOrder="1"/>
    </xf>
    <xf numFmtId="49" fontId="1" fillId="0" borderId="1" xfId="1" applyNumberFormat="1" applyFont="1" applyFill="1" applyBorder="1" applyAlignment="1" applyProtection="1">
      <alignment horizontal="left" vertical="center" readingOrder="1"/>
    </xf>
    <xf numFmtId="0" fontId="1" fillId="0" borderId="1" xfId="1" applyNumberFormat="1" applyFont="1" applyFill="1" applyBorder="1" applyAlignment="1" applyProtection="1">
      <alignment horizontal="left" vertical="center" wrapText="1" readingOrder="1"/>
    </xf>
    <xf numFmtId="4" fontId="2" fillId="6" borderId="1" xfId="0" applyNumberFormat="1" applyFont="1" applyFill="1" applyBorder="1" applyAlignment="1" applyProtection="1">
      <alignment horizontal="left" vertical="center" readingOrder="1"/>
    </xf>
    <xf numFmtId="49" fontId="1" fillId="0" borderId="4" xfId="0" applyNumberFormat="1" applyFont="1" applyFill="1" applyBorder="1" applyAlignment="1" applyProtection="1">
      <alignment horizontal="left" vertical="center" wrapText="1" readingOrder="1"/>
    </xf>
    <xf numFmtId="49" fontId="1" fillId="0" borderId="4" xfId="0" applyNumberFormat="1" applyFont="1" applyFill="1" applyBorder="1" applyAlignment="1" applyProtection="1">
      <alignment horizontal="left" vertical="center" readingOrder="1"/>
    </xf>
    <xf numFmtId="165" fontId="1" fillId="0" borderId="4" xfId="0" applyNumberFormat="1" applyFont="1" applyFill="1" applyBorder="1" applyAlignment="1" applyProtection="1">
      <alignment horizontal="right" vertical="center" readingOrder="1"/>
    </xf>
    <xf numFmtId="4" fontId="1" fillId="0" borderId="4" xfId="0" applyNumberFormat="1" applyFont="1" applyFill="1" applyBorder="1" applyAlignment="1" applyProtection="1">
      <alignment horizontal="right" vertical="center" readingOrder="1"/>
    </xf>
    <xf numFmtId="4" fontId="0" fillId="0" borderId="7" xfId="0" applyNumberFormat="1" applyFont="1" applyBorder="1"/>
    <xf numFmtId="4" fontId="0" fillId="0" borderId="9" xfId="0" applyNumberFormat="1" applyFont="1" applyBorder="1"/>
    <xf numFmtId="4" fontId="0" fillId="0" borderId="12" xfId="0" applyNumberFormat="1" applyFont="1" applyBorder="1"/>
    <xf numFmtId="0" fontId="4" fillId="0" borderId="0" xfId="0" applyFont="1" applyAlignment="1" applyProtection="1">
      <alignment horizontal="center" vertical="center"/>
    </xf>
    <xf numFmtId="0" fontId="8" fillId="7" borderId="2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</cellXfs>
  <cellStyles count="3">
    <cellStyle name="Měna" xfId="2" builtinId="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jilek\Documents\1%202017%20opravy%20nemovitost&#237;\7_%20kanaliza&#269;n&#237;%20p&#345;&#237;pojka%20are&#225;lu%20Jarom&#283;&#345;\popt&#225;vka\S&#218;S%20Jarom&#283;&#345;%20kanaliza&#269;n&#237;%20p&#345;&#237;po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K71"/>
  <sheetViews>
    <sheetView showGridLines="0" tabSelected="1" zoomScale="115" zoomScaleNormal="115" workbookViewId="0">
      <selection activeCell="S39" sqref="S39"/>
    </sheetView>
  </sheetViews>
  <sheetFormatPr defaultRowHeight="15" customHeight="1"/>
  <cols>
    <col min="1" max="1" width="4.5703125" style="14" customWidth="1"/>
    <col min="2" max="2" width="4.28515625" style="14" customWidth="1"/>
    <col min="3" max="3" width="8.140625" style="14" customWidth="1"/>
    <col min="4" max="4" width="11.140625" style="14" customWidth="1"/>
    <col min="5" max="5" width="48.42578125" style="14" customWidth="1"/>
    <col min="6" max="6" width="4.5703125" style="14" customWidth="1"/>
    <col min="7" max="7" width="10.7109375" style="14" customWidth="1"/>
    <col min="8" max="8" width="12.28515625" style="14" customWidth="1"/>
    <col min="9" max="9" width="17.7109375" style="14" customWidth="1"/>
    <col min="10" max="11" width="10.7109375" style="14" customWidth="1"/>
  </cols>
  <sheetData>
    <row r="1" spans="1:11" ht="15" customHeight="1">
      <c r="A1" s="14" t="s">
        <v>129</v>
      </c>
    </row>
    <row r="2" spans="1:11" ht="21.75" customHeight="1">
      <c r="A2" s="37" t="s">
        <v>124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ht="15" customHeight="1">
      <c r="A3" s="17" t="s">
        <v>102</v>
      </c>
      <c r="B3" s="15"/>
      <c r="C3" s="15"/>
    </row>
    <row r="4" spans="1:11" ht="15" customHeight="1">
      <c r="A4" s="16" t="s">
        <v>103</v>
      </c>
      <c r="B4" s="15"/>
      <c r="C4" s="15"/>
    </row>
    <row r="5" spans="1:11" ht="15" customHeight="1">
      <c r="A5" s="16"/>
      <c r="B5" s="15"/>
      <c r="C5" s="15"/>
      <c r="E5" s="38" t="s">
        <v>120</v>
      </c>
      <c r="F5" s="38"/>
      <c r="G5" s="38"/>
      <c r="H5" s="38"/>
      <c r="I5" s="19">
        <f>I7+I32</f>
        <v>0</v>
      </c>
    </row>
    <row r="6" spans="1:11" ht="29.25" customHeight="1">
      <c r="A6" s="1" t="s">
        <v>0</v>
      </c>
      <c r="B6" s="1" t="s">
        <v>1</v>
      </c>
      <c r="C6" s="1" t="s">
        <v>2</v>
      </c>
      <c r="D6" s="1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1" t="s">
        <v>9</v>
      </c>
      <c r="K6" s="1" t="s">
        <v>10</v>
      </c>
    </row>
    <row r="7" spans="1:11" ht="17.25" customHeight="1">
      <c r="A7" s="2">
        <v>0</v>
      </c>
      <c r="B7" s="3" t="s">
        <v>11</v>
      </c>
      <c r="C7" s="4"/>
      <c r="D7" s="5" t="s">
        <v>12</v>
      </c>
      <c r="E7" s="6" t="s">
        <v>13</v>
      </c>
      <c r="F7" s="6"/>
      <c r="G7" s="6"/>
      <c r="H7" s="6"/>
      <c r="I7" s="7">
        <f>I8+I22+I27</f>
        <v>0</v>
      </c>
      <c r="J7" s="8">
        <v>6.0299999999999999E-2</v>
      </c>
      <c r="K7" s="8">
        <v>0</v>
      </c>
    </row>
    <row r="8" spans="1:11" ht="18" customHeight="1">
      <c r="A8" s="2">
        <v>0</v>
      </c>
      <c r="B8" s="3" t="s">
        <v>11</v>
      </c>
      <c r="C8" s="4"/>
      <c r="D8" s="29" t="s">
        <v>14</v>
      </c>
      <c r="E8" s="29" t="s">
        <v>15</v>
      </c>
      <c r="F8" s="13"/>
      <c r="G8" s="13"/>
      <c r="H8" s="13"/>
      <c r="I8" s="13">
        <f>SUM(I9:I21)</f>
        <v>0</v>
      </c>
      <c r="J8" s="8">
        <v>6.0299999999999999E-2</v>
      </c>
      <c r="K8" s="8">
        <v>0</v>
      </c>
    </row>
    <row r="9" spans="1:11" ht="18" customHeight="1">
      <c r="A9" s="20">
        <v>1</v>
      </c>
      <c r="B9" s="21" t="s">
        <v>18</v>
      </c>
      <c r="C9" s="22" t="s">
        <v>12</v>
      </c>
      <c r="D9" s="22"/>
      <c r="E9" s="23" t="s">
        <v>106</v>
      </c>
      <c r="F9" s="22" t="s">
        <v>17</v>
      </c>
      <c r="G9" s="24">
        <v>81</v>
      </c>
      <c r="H9" s="25">
        <v>0</v>
      </c>
      <c r="I9" s="25">
        <f t="shared" ref="I9:I20" si="0">H9*G9</f>
        <v>0</v>
      </c>
      <c r="J9" s="24">
        <v>1.9120000000000002E-2</v>
      </c>
      <c r="K9" s="24">
        <v>0</v>
      </c>
    </row>
    <row r="10" spans="1:11" ht="18" customHeight="1">
      <c r="A10" s="20">
        <v>2</v>
      </c>
      <c r="B10" s="21" t="s">
        <v>18</v>
      </c>
      <c r="C10" s="22" t="s">
        <v>12</v>
      </c>
      <c r="D10" s="22"/>
      <c r="E10" s="23" t="s">
        <v>104</v>
      </c>
      <c r="F10" s="22" t="s">
        <v>105</v>
      </c>
      <c r="G10" s="24">
        <v>25</v>
      </c>
      <c r="H10" s="25">
        <v>0</v>
      </c>
      <c r="I10" s="25">
        <f t="shared" si="0"/>
        <v>0</v>
      </c>
      <c r="J10" s="24"/>
      <c r="K10" s="24"/>
    </row>
    <row r="11" spans="1:11" ht="18" customHeight="1">
      <c r="A11" s="20">
        <v>3</v>
      </c>
      <c r="B11" s="21" t="s">
        <v>18</v>
      </c>
      <c r="C11" s="22" t="s">
        <v>12</v>
      </c>
      <c r="D11" s="22"/>
      <c r="E11" s="23" t="s">
        <v>112</v>
      </c>
      <c r="F11" s="22" t="s">
        <v>17</v>
      </c>
      <c r="G11" s="24">
        <v>40</v>
      </c>
      <c r="H11" s="25">
        <v>0</v>
      </c>
      <c r="I11" s="25">
        <f t="shared" si="0"/>
        <v>0</v>
      </c>
      <c r="J11" s="24"/>
      <c r="K11" s="24"/>
    </row>
    <row r="12" spans="1:11" ht="18" customHeight="1">
      <c r="A12" s="20">
        <v>4</v>
      </c>
      <c r="B12" s="21" t="s">
        <v>18</v>
      </c>
      <c r="C12" s="22" t="s">
        <v>12</v>
      </c>
      <c r="D12" s="22"/>
      <c r="E12" s="23" t="s">
        <v>99</v>
      </c>
      <c r="F12" s="22" t="s">
        <v>17</v>
      </c>
      <c r="G12" s="24">
        <v>81</v>
      </c>
      <c r="H12" s="25">
        <v>0</v>
      </c>
      <c r="I12" s="25">
        <f t="shared" si="0"/>
        <v>0</v>
      </c>
      <c r="J12" s="24"/>
      <c r="K12" s="24"/>
    </row>
    <row r="13" spans="1:11" ht="18" customHeight="1">
      <c r="A13" s="20">
        <v>5</v>
      </c>
      <c r="B13" s="21" t="s">
        <v>18</v>
      </c>
      <c r="C13" s="22" t="s">
        <v>12</v>
      </c>
      <c r="D13" s="22">
        <v>61191155</v>
      </c>
      <c r="E13" s="23" t="s">
        <v>113</v>
      </c>
      <c r="F13" s="22" t="s">
        <v>17</v>
      </c>
      <c r="G13" s="24">
        <v>81</v>
      </c>
      <c r="H13" s="25">
        <v>0</v>
      </c>
      <c r="I13" s="25">
        <f t="shared" si="0"/>
        <v>0</v>
      </c>
      <c r="J13" s="24"/>
      <c r="K13" s="24"/>
    </row>
    <row r="14" spans="1:11" ht="18" customHeight="1">
      <c r="A14" s="20">
        <v>6</v>
      </c>
      <c r="B14" s="21" t="s">
        <v>18</v>
      </c>
      <c r="C14" s="22" t="s">
        <v>12</v>
      </c>
      <c r="D14" s="22"/>
      <c r="E14" s="23" t="s">
        <v>100</v>
      </c>
      <c r="F14" s="22" t="s">
        <v>17</v>
      </c>
      <c r="G14" s="24">
        <v>81</v>
      </c>
      <c r="H14" s="25">
        <v>0</v>
      </c>
      <c r="I14" s="25">
        <f t="shared" si="0"/>
        <v>0</v>
      </c>
      <c r="J14" s="24"/>
      <c r="K14" s="24"/>
    </row>
    <row r="15" spans="1:11" ht="18" customHeight="1">
      <c r="A15" s="20">
        <v>7</v>
      </c>
      <c r="B15" s="21" t="s">
        <v>18</v>
      </c>
      <c r="C15" s="22" t="s">
        <v>12</v>
      </c>
      <c r="D15" s="22"/>
      <c r="E15" s="23" t="s">
        <v>67</v>
      </c>
      <c r="F15" s="22" t="s">
        <v>21</v>
      </c>
      <c r="G15" s="24">
        <v>1</v>
      </c>
      <c r="H15" s="25">
        <v>0</v>
      </c>
      <c r="I15" s="25">
        <f t="shared" si="0"/>
        <v>0</v>
      </c>
      <c r="J15" s="24"/>
      <c r="K15" s="24"/>
    </row>
    <row r="16" spans="1:11" ht="18" customHeight="1">
      <c r="A16" s="20">
        <v>8</v>
      </c>
      <c r="B16" s="21" t="s">
        <v>18</v>
      </c>
      <c r="C16" s="22" t="s">
        <v>12</v>
      </c>
      <c r="D16" s="22"/>
      <c r="E16" s="23" t="s">
        <v>123</v>
      </c>
      <c r="F16" s="22" t="s">
        <v>17</v>
      </c>
      <c r="G16" s="24">
        <v>105</v>
      </c>
      <c r="H16" s="25">
        <v>0</v>
      </c>
      <c r="I16" s="25">
        <f t="shared" si="0"/>
        <v>0</v>
      </c>
      <c r="J16" s="24"/>
      <c r="K16" s="24"/>
    </row>
    <row r="17" spans="1:11" ht="18" customHeight="1">
      <c r="A17" s="20">
        <v>9</v>
      </c>
      <c r="B17" s="21" t="s">
        <v>16</v>
      </c>
      <c r="C17" s="22" t="s">
        <v>40</v>
      </c>
      <c r="D17" s="22" t="s">
        <v>98</v>
      </c>
      <c r="E17" s="23" t="s">
        <v>110</v>
      </c>
      <c r="F17" s="22" t="s">
        <v>48</v>
      </c>
      <c r="G17" s="24">
        <v>18</v>
      </c>
      <c r="H17" s="25">
        <v>0</v>
      </c>
      <c r="I17" s="25">
        <f t="shared" ref="I17:I18" si="1">H17*G17</f>
        <v>0</v>
      </c>
      <c r="J17" s="24"/>
      <c r="K17" s="24"/>
    </row>
    <row r="18" spans="1:11" ht="25.5" customHeight="1">
      <c r="A18" s="20">
        <v>10</v>
      </c>
      <c r="B18" s="21" t="s">
        <v>18</v>
      </c>
      <c r="C18" s="22" t="s">
        <v>40</v>
      </c>
      <c r="D18" s="22">
        <v>61124554</v>
      </c>
      <c r="E18" s="23" t="s">
        <v>109</v>
      </c>
      <c r="F18" s="22" t="s">
        <v>48</v>
      </c>
      <c r="G18" s="24">
        <v>18</v>
      </c>
      <c r="H18" s="26">
        <v>0</v>
      </c>
      <c r="I18" s="25">
        <f t="shared" si="1"/>
        <v>0</v>
      </c>
      <c r="J18" s="24"/>
      <c r="K18" s="24"/>
    </row>
    <row r="19" spans="1:11" ht="24.75" customHeight="1">
      <c r="A19" s="20">
        <v>11</v>
      </c>
      <c r="B19" s="21" t="s">
        <v>18</v>
      </c>
      <c r="C19" s="22" t="s">
        <v>40</v>
      </c>
      <c r="D19" s="22">
        <v>764324412</v>
      </c>
      <c r="E19" s="23" t="s">
        <v>86</v>
      </c>
      <c r="F19" s="22" t="s">
        <v>48</v>
      </c>
      <c r="G19" s="24">
        <v>18</v>
      </c>
      <c r="H19" s="26">
        <v>0</v>
      </c>
      <c r="I19" s="25">
        <f t="shared" si="0"/>
        <v>0</v>
      </c>
      <c r="J19" s="24"/>
      <c r="K19" s="24"/>
    </row>
    <row r="20" spans="1:11" ht="18" customHeight="1">
      <c r="A20" s="20">
        <v>12</v>
      </c>
      <c r="B20" s="21" t="s">
        <v>18</v>
      </c>
      <c r="C20" s="22" t="s">
        <v>12</v>
      </c>
      <c r="D20" s="22" t="s">
        <v>19</v>
      </c>
      <c r="E20" s="23" t="s">
        <v>20</v>
      </c>
      <c r="F20" s="22" t="s">
        <v>17</v>
      </c>
      <c r="G20" s="24">
        <v>2.04</v>
      </c>
      <c r="H20" s="25">
        <v>0</v>
      </c>
      <c r="I20" s="25">
        <f t="shared" si="0"/>
        <v>0</v>
      </c>
      <c r="J20" s="24">
        <v>3.6720000000000003E-2</v>
      </c>
      <c r="K20" s="24"/>
    </row>
    <row r="21" spans="1:11" ht="18" customHeight="1">
      <c r="A21" s="20">
        <v>13</v>
      </c>
      <c r="B21" s="21" t="s">
        <v>16</v>
      </c>
      <c r="C21" s="22" t="s">
        <v>12</v>
      </c>
      <c r="D21" s="27" t="s">
        <v>107</v>
      </c>
      <c r="E21" s="23" t="s">
        <v>101</v>
      </c>
      <c r="F21" s="22" t="s">
        <v>17</v>
      </c>
      <c r="G21" s="24">
        <v>2</v>
      </c>
      <c r="H21" s="25">
        <v>0</v>
      </c>
      <c r="I21" s="25">
        <f>H21*G21</f>
        <v>0</v>
      </c>
      <c r="J21" s="24">
        <v>4.4600000000000004E-3</v>
      </c>
      <c r="K21" s="24">
        <v>0</v>
      </c>
    </row>
    <row r="22" spans="1:11" ht="17.25" customHeight="1">
      <c r="A22" s="2">
        <v>0</v>
      </c>
      <c r="B22" s="3" t="s">
        <v>11</v>
      </c>
      <c r="C22" s="4"/>
      <c r="D22" s="29" t="s">
        <v>22</v>
      </c>
      <c r="E22" s="29" t="s">
        <v>23</v>
      </c>
      <c r="F22" s="13"/>
      <c r="G22" s="13"/>
      <c r="H22" s="13"/>
      <c r="I22" s="13">
        <f>SUM(I23:I26)</f>
        <v>0</v>
      </c>
      <c r="J22" s="8">
        <v>0</v>
      </c>
      <c r="K22" s="8">
        <v>0</v>
      </c>
    </row>
    <row r="23" spans="1:11" ht="17.25" customHeight="1">
      <c r="A23" s="20">
        <v>14</v>
      </c>
      <c r="B23" s="21" t="s">
        <v>16</v>
      </c>
      <c r="C23" s="22" t="s">
        <v>12</v>
      </c>
      <c r="D23" s="22" t="s">
        <v>24</v>
      </c>
      <c r="E23" s="23" t="s">
        <v>25</v>
      </c>
      <c r="F23" s="22" t="s">
        <v>17</v>
      </c>
      <c r="G23" s="24">
        <v>200</v>
      </c>
      <c r="H23" s="25">
        <v>0</v>
      </c>
      <c r="I23" s="25">
        <f t="shared" ref="I23:I26" si="2">H23*G23</f>
        <v>0</v>
      </c>
      <c r="J23" s="24">
        <v>0</v>
      </c>
      <c r="K23" s="24">
        <v>0</v>
      </c>
    </row>
    <row r="24" spans="1:11" ht="17.25" customHeight="1">
      <c r="A24" s="20">
        <v>15</v>
      </c>
      <c r="B24" s="21" t="s">
        <v>16</v>
      </c>
      <c r="C24" s="22" t="s">
        <v>12</v>
      </c>
      <c r="D24" s="22">
        <v>941111121</v>
      </c>
      <c r="E24" s="23" t="s">
        <v>26</v>
      </c>
      <c r="F24" s="22" t="s">
        <v>17</v>
      </c>
      <c r="G24" s="24">
        <v>200</v>
      </c>
      <c r="H24" s="25">
        <v>0</v>
      </c>
      <c r="I24" s="25">
        <f t="shared" si="2"/>
        <v>0</v>
      </c>
      <c r="J24" s="24">
        <v>0</v>
      </c>
      <c r="K24" s="24">
        <v>0</v>
      </c>
    </row>
    <row r="25" spans="1:11" ht="17.25" customHeight="1">
      <c r="A25" s="20">
        <v>16</v>
      </c>
      <c r="B25" s="21" t="s">
        <v>16</v>
      </c>
      <c r="C25" s="22" t="s">
        <v>12</v>
      </c>
      <c r="D25" s="22" t="s">
        <v>28</v>
      </c>
      <c r="E25" s="23" t="s">
        <v>27</v>
      </c>
      <c r="F25" s="22" t="s">
        <v>17</v>
      </c>
      <c r="G25" s="24">
        <v>200</v>
      </c>
      <c r="H25" s="25">
        <v>0</v>
      </c>
      <c r="I25" s="25">
        <f t="shared" si="2"/>
        <v>0</v>
      </c>
      <c r="J25" s="24">
        <v>0</v>
      </c>
      <c r="K25" s="24">
        <v>0</v>
      </c>
    </row>
    <row r="26" spans="1:11" ht="17.25" customHeight="1">
      <c r="A26" s="20">
        <v>17</v>
      </c>
      <c r="B26" s="21" t="s">
        <v>16</v>
      </c>
      <c r="C26" s="22" t="s">
        <v>12</v>
      </c>
      <c r="D26" s="22" t="s">
        <v>28</v>
      </c>
      <c r="E26" s="23" t="s">
        <v>29</v>
      </c>
      <c r="F26" s="22" t="s">
        <v>21</v>
      </c>
      <c r="G26" s="24">
        <v>1</v>
      </c>
      <c r="H26" s="25">
        <v>0</v>
      </c>
      <c r="I26" s="25">
        <f t="shared" si="2"/>
        <v>0</v>
      </c>
      <c r="J26" s="24">
        <v>0</v>
      </c>
      <c r="K26" s="24">
        <v>0</v>
      </c>
    </row>
    <row r="27" spans="1:11" ht="17.25" customHeight="1">
      <c r="A27" s="2">
        <v>0</v>
      </c>
      <c r="B27" s="3" t="s">
        <v>11</v>
      </c>
      <c r="C27" s="4"/>
      <c r="D27" s="29" t="s">
        <v>30</v>
      </c>
      <c r="E27" s="29" t="s">
        <v>31</v>
      </c>
      <c r="F27" s="13"/>
      <c r="G27" s="13"/>
      <c r="H27" s="13"/>
      <c r="I27" s="13">
        <f>SUM(I28:I31)</f>
        <v>0</v>
      </c>
      <c r="J27" s="8">
        <v>0</v>
      </c>
      <c r="K27" s="8">
        <v>0</v>
      </c>
    </row>
    <row r="28" spans="1:11" ht="26.25" customHeight="1">
      <c r="A28" s="20">
        <v>18</v>
      </c>
      <c r="B28" s="21" t="s">
        <v>16</v>
      </c>
      <c r="C28" s="22" t="s">
        <v>12</v>
      </c>
      <c r="D28" s="22" t="s">
        <v>32</v>
      </c>
      <c r="E28" s="23" t="s">
        <v>33</v>
      </c>
      <c r="F28" s="22" t="s">
        <v>34</v>
      </c>
      <c r="G28" s="24">
        <v>12</v>
      </c>
      <c r="H28" s="26">
        <v>0</v>
      </c>
      <c r="I28" s="25">
        <f>H28*G28</f>
        <v>0</v>
      </c>
      <c r="J28" s="24">
        <v>0</v>
      </c>
      <c r="K28" s="24">
        <v>8.2430000000000003</v>
      </c>
    </row>
    <row r="29" spans="1:11" ht="26.25" customHeight="1">
      <c r="A29" s="20">
        <v>19</v>
      </c>
      <c r="B29" s="21" t="s">
        <v>16</v>
      </c>
      <c r="C29" s="22" t="s">
        <v>12</v>
      </c>
      <c r="D29" s="22" t="s">
        <v>35</v>
      </c>
      <c r="E29" s="23" t="s">
        <v>36</v>
      </c>
      <c r="F29" s="22" t="s">
        <v>34</v>
      </c>
      <c r="G29" s="24">
        <v>12</v>
      </c>
      <c r="H29" s="26">
        <v>0</v>
      </c>
      <c r="I29" s="25">
        <f t="shared" ref="I29:I31" si="3">H29*G29</f>
        <v>0</v>
      </c>
      <c r="J29" s="24">
        <v>0</v>
      </c>
      <c r="K29" s="24">
        <v>5.2430000000000003</v>
      </c>
    </row>
    <row r="30" spans="1:11" ht="26.25" customHeight="1">
      <c r="A30" s="20">
        <v>20</v>
      </c>
      <c r="B30" s="21" t="s">
        <v>16</v>
      </c>
      <c r="C30" s="22" t="s">
        <v>12</v>
      </c>
      <c r="D30" s="22" t="s">
        <v>37</v>
      </c>
      <c r="E30" s="23" t="s">
        <v>38</v>
      </c>
      <c r="F30" s="22" t="s">
        <v>34</v>
      </c>
      <c r="G30" s="24">
        <v>12</v>
      </c>
      <c r="H30" s="26">
        <v>0</v>
      </c>
      <c r="I30" s="25">
        <f t="shared" si="3"/>
        <v>0</v>
      </c>
      <c r="J30" s="24">
        <v>0</v>
      </c>
      <c r="K30" s="24">
        <v>62.915999999999997</v>
      </c>
    </row>
    <row r="31" spans="1:11" ht="26.25" customHeight="1">
      <c r="A31" s="20">
        <v>21</v>
      </c>
      <c r="B31" s="21" t="s">
        <v>16</v>
      </c>
      <c r="C31" s="22" t="s">
        <v>12</v>
      </c>
      <c r="D31" s="27" t="s">
        <v>39</v>
      </c>
      <c r="E31" s="28" t="s">
        <v>108</v>
      </c>
      <c r="F31" s="22" t="s">
        <v>34</v>
      </c>
      <c r="G31" s="24">
        <v>12</v>
      </c>
      <c r="H31" s="26">
        <v>0</v>
      </c>
      <c r="I31" s="25">
        <f t="shared" si="3"/>
        <v>0</v>
      </c>
      <c r="J31" s="24">
        <v>0</v>
      </c>
      <c r="K31" s="24">
        <v>5.2430000000000003</v>
      </c>
    </row>
    <row r="32" spans="1:11" ht="17.25" customHeight="1">
      <c r="A32" s="2">
        <v>0</v>
      </c>
      <c r="B32" s="3" t="s">
        <v>11</v>
      </c>
      <c r="C32" s="4"/>
      <c r="D32" s="5" t="s">
        <v>40</v>
      </c>
      <c r="E32" s="6" t="s">
        <v>41</v>
      </c>
      <c r="F32" s="6"/>
      <c r="G32" s="6"/>
      <c r="H32" s="6"/>
      <c r="I32" s="7">
        <f>I33+I38+I47+I50+I58</f>
        <v>0</v>
      </c>
      <c r="J32" s="8">
        <v>3.3317649999999999</v>
      </c>
      <c r="K32" s="8">
        <v>2.6147999999999998</v>
      </c>
    </row>
    <row r="33" spans="1:11" ht="17.25" customHeight="1">
      <c r="A33" s="2">
        <v>0</v>
      </c>
      <c r="B33" s="3" t="s">
        <v>11</v>
      </c>
      <c r="C33" s="4"/>
      <c r="D33" s="29" t="s">
        <v>42</v>
      </c>
      <c r="E33" s="29" t="s">
        <v>43</v>
      </c>
      <c r="F33" s="13"/>
      <c r="G33" s="13"/>
      <c r="H33" s="13"/>
      <c r="I33" s="13">
        <f>SUM(I34:I37)</f>
        <v>0</v>
      </c>
      <c r="J33" s="8">
        <v>1.2500000000000001E-2</v>
      </c>
      <c r="K33" s="8">
        <v>0</v>
      </c>
    </row>
    <row r="34" spans="1:11" ht="27.75" customHeight="1">
      <c r="A34" s="9">
        <v>22</v>
      </c>
      <c r="B34" s="10" t="s">
        <v>16</v>
      </c>
      <c r="C34" s="11" t="s">
        <v>40</v>
      </c>
      <c r="D34" s="11" t="s">
        <v>44</v>
      </c>
      <c r="E34" s="23" t="s">
        <v>114</v>
      </c>
      <c r="F34" s="22" t="s">
        <v>45</v>
      </c>
      <c r="G34" s="24">
        <v>69</v>
      </c>
      <c r="H34" s="25">
        <v>0</v>
      </c>
      <c r="I34" s="25">
        <f t="shared" ref="I34:I57" si="4">H34*G34</f>
        <v>0</v>
      </c>
      <c r="J34" s="24">
        <v>0</v>
      </c>
      <c r="K34" s="24">
        <v>0</v>
      </c>
    </row>
    <row r="35" spans="1:11" ht="17.25" customHeight="1">
      <c r="A35" s="9">
        <v>23</v>
      </c>
      <c r="B35" s="10" t="s">
        <v>18</v>
      </c>
      <c r="C35" s="11" t="s">
        <v>40</v>
      </c>
      <c r="D35" s="11" t="s">
        <v>46</v>
      </c>
      <c r="E35" s="23" t="s">
        <v>47</v>
      </c>
      <c r="F35" s="22" t="s">
        <v>48</v>
      </c>
      <c r="G35" s="24">
        <v>80</v>
      </c>
      <c r="H35" s="25">
        <v>0</v>
      </c>
      <c r="I35" s="25">
        <f t="shared" si="4"/>
        <v>0</v>
      </c>
      <c r="J35" s="24">
        <v>1.2500000000000001E-2</v>
      </c>
      <c r="K35" s="24"/>
    </row>
    <row r="36" spans="1:11" ht="17.25" customHeight="1">
      <c r="A36" s="9">
        <v>24</v>
      </c>
      <c r="B36" s="10" t="s">
        <v>16</v>
      </c>
      <c r="C36" s="11" t="s">
        <v>40</v>
      </c>
      <c r="D36" s="11" t="s">
        <v>49</v>
      </c>
      <c r="E36" s="23" t="s">
        <v>50</v>
      </c>
      <c r="F36" s="22" t="s">
        <v>21</v>
      </c>
      <c r="G36" s="24">
        <v>1</v>
      </c>
      <c r="H36" s="25">
        <v>0</v>
      </c>
      <c r="I36" s="25">
        <f t="shared" si="4"/>
        <v>0</v>
      </c>
      <c r="J36" s="24">
        <v>0</v>
      </c>
      <c r="K36" s="24">
        <v>0</v>
      </c>
    </row>
    <row r="37" spans="1:11" ht="17.25" customHeight="1">
      <c r="A37" s="9">
        <v>25</v>
      </c>
      <c r="B37" s="10" t="s">
        <v>16</v>
      </c>
      <c r="C37" s="11" t="s">
        <v>40</v>
      </c>
      <c r="D37" s="11"/>
      <c r="E37" s="23" t="s">
        <v>115</v>
      </c>
      <c r="F37" s="22" t="s">
        <v>21</v>
      </c>
      <c r="G37" s="24">
        <v>1</v>
      </c>
      <c r="H37" s="25">
        <v>0</v>
      </c>
      <c r="I37" s="25">
        <f t="shared" si="4"/>
        <v>0</v>
      </c>
      <c r="J37" s="24"/>
      <c r="K37" s="24"/>
    </row>
    <row r="38" spans="1:11" ht="17.25" customHeight="1">
      <c r="A38" s="2">
        <v>0</v>
      </c>
      <c r="B38" s="3" t="s">
        <v>11</v>
      </c>
      <c r="C38" s="4"/>
      <c r="D38" s="29" t="s">
        <v>51</v>
      </c>
      <c r="E38" s="29" t="s">
        <v>52</v>
      </c>
      <c r="F38" s="13"/>
      <c r="G38" s="13"/>
      <c r="H38" s="13"/>
      <c r="I38" s="13">
        <f>SUM(I39:I46)</f>
        <v>0</v>
      </c>
      <c r="J38" s="8">
        <v>1.912941</v>
      </c>
      <c r="K38" s="8">
        <v>1.3928</v>
      </c>
    </row>
    <row r="39" spans="1:11" ht="17.25" customHeight="1">
      <c r="A39" s="9">
        <v>26</v>
      </c>
      <c r="B39" s="10" t="s">
        <v>16</v>
      </c>
      <c r="C39" s="11" t="s">
        <v>40</v>
      </c>
      <c r="D39" s="11" t="s">
        <v>53</v>
      </c>
      <c r="E39" s="23" t="s">
        <v>54</v>
      </c>
      <c r="F39" s="22" t="s">
        <v>55</v>
      </c>
      <c r="G39" s="24">
        <v>8.9</v>
      </c>
      <c r="H39" s="25">
        <v>0</v>
      </c>
      <c r="I39" s="25">
        <f t="shared" si="4"/>
        <v>0</v>
      </c>
      <c r="J39" s="12">
        <v>1.6820999999999999E-2</v>
      </c>
      <c r="K39" s="12">
        <v>0</v>
      </c>
    </row>
    <row r="40" spans="1:11" ht="24.75" customHeight="1">
      <c r="A40" s="9">
        <v>27</v>
      </c>
      <c r="B40" s="10" t="s">
        <v>16</v>
      </c>
      <c r="C40" s="11" t="s">
        <v>40</v>
      </c>
      <c r="D40" s="11" t="s">
        <v>56</v>
      </c>
      <c r="E40" s="23" t="s">
        <v>57</v>
      </c>
      <c r="F40" s="22" t="s">
        <v>45</v>
      </c>
      <c r="G40" s="24">
        <v>54.3</v>
      </c>
      <c r="H40" s="25">
        <v>0</v>
      </c>
      <c r="I40" s="25">
        <f t="shared" si="4"/>
        <v>0</v>
      </c>
      <c r="J40" s="12">
        <v>0</v>
      </c>
      <c r="K40" s="12">
        <v>0</v>
      </c>
    </row>
    <row r="41" spans="1:11" ht="17.25" customHeight="1">
      <c r="A41" s="9">
        <v>28</v>
      </c>
      <c r="B41" s="10" t="s">
        <v>18</v>
      </c>
      <c r="C41" s="11" t="s">
        <v>40</v>
      </c>
      <c r="D41" s="11" t="s">
        <v>58</v>
      </c>
      <c r="E41" s="23" t="s">
        <v>59</v>
      </c>
      <c r="F41" s="22" t="s">
        <v>55</v>
      </c>
      <c r="G41" s="24">
        <v>2.0190000000000001</v>
      </c>
      <c r="H41" s="25">
        <v>0</v>
      </c>
      <c r="I41" s="25">
        <f t="shared" si="4"/>
        <v>0</v>
      </c>
      <c r="J41" s="12">
        <v>1.1104499999999999</v>
      </c>
      <c r="K41" s="12"/>
    </row>
    <row r="42" spans="1:11" ht="24" customHeight="1">
      <c r="A42" s="9">
        <v>29</v>
      </c>
      <c r="B42" s="10" t="s">
        <v>16</v>
      </c>
      <c r="C42" s="11" t="s">
        <v>40</v>
      </c>
      <c r="D42" s="11" t="s">
        <v>60</v>
      </c>
      <c r="E42" s="23" t="s">
        <v>61</v>
      </c>
      <c r="F42" s="22" t="s">
        <v>17</v>
      </c>
      <c r="G42" s="24">
        <v>60</v>
      </c>
      <c r="H42" s="25">
        <v>0</v>
      </c>
      <c r="I42" s="25">
        <f t="shared" si="4"/>
        <v>0</v>
      </c>
      <c r="J42" s="12">
        <v>0</v>
      </c>
      <c r="K42" s="12">
        <v>0</v>
      </c>
    </row>
    <row r="43" spans="1:11" ht="17.25" customHeight="1">
      <c r="A43" s="9">
        <v>30</v>
      </c>
      <c r="B43" s="10" t="s">
        <v>18</v>
      </c>
      <c r="C43" s="11" t="s">
        <v>40</v>
      </c>
      <c r="D43" s="11" t="s">
        <v>62</v>
      </c>
      <c r="E43" s="23" t="s">
        <v>63</v>
      </c>
      <c r="F43" s="22" t="s">
        <v>55</v>
      </c>
      <c r="G43" s="24">
        <v>1.3860000000000001</v>
      </c>
      <c r="H43" s="25">
        <v>0</v>
      </c>
      <c r="I43" s="25">
        <f t="shared" si="4"/>
        <v>0</v>
      </c>
      <c r="J43" s="12">
        <v>0.76230000000000009</v>
      </c>
      <c r="K43" s="12"/>
    </row>
    <row r="44" spans="1:11" ht="17.25" customHeight="1">
      <c r="A44" s="9">
        <v>31</v>
      </c>
      <c r="B44" s="10" t="s">
        <v>16</v>
      </c>
      <c r="C44" s="11" t="s">
        <v>40</v>
      </c>
      <c r="D44" s="11" t="s">
        <v>64</v>
      </c>
      <c r="E44" s="23" t="s">
        <v>65</v>
      </c>
      <c r="F44" s="22" t="s">
        <v>17</v>
      </c>
      <c r="G44" s="24">
        <v>60</v>
      </c>
      <c r="H44" s="25">
        <v>0</v>
      </c>
      <c r="I44" s="25">
        <f t="shared" si="4"/>
        <v>0</v>
      </c>
      <c r="J44" s="12">
        <v>0</v>
      </c>
      <c r="K44" s="12">
        <v>0.9</v>
      </c>
    </row>
    <row r="45" spans="1:11" ht="17.25" customHeight="1">
      <c r="A45" s="9">
        <v>32</v>
      </c>
      <c r="B45" s="10" t="s">
        <v>16</v>
      </c>
      <c r="C45" s="11" t="s">
        <v>40</v>
      </c>
      <c r="D45" s="11" t="s">
        <v>66</v>
      </c>
      <c r="E45" s="23" t="s">
        <v>67</v>
      </c>
      <c r="F45" s="22" t="s">
        <v>21</v>
      </c>
      <c r="G45" s="24">
        <v>1</v>
      </c>
      <c r="H45" s="25">
        <v>0</v>
      </c>
      <c r="I45" s="25">
        <f t="shared" si="4"/>
        <v>0</v>
      </c>
      <c r="J45" s="12">
        <v>2.3370000000000002E-2</v>
      </c>
      <c r="K45" s="12">
        <v>0</v>
      </c>
    </row>
    <row r="46" spans="1:11" ht="17.25" customHeight="1">
      <c r="A46" s="9">
        <v>33</v>
      </c>
      <c r="B46" s="10" t="s">
        <v>16</v>
      </c>
      <c r="C46" s="11" t="s">
        <v>40</v>
      </c>
      <c r="D46" s="11" t="s">
        <v>68</v>
      </c>
      <c r="E46" s="23" t="s">
        <v>69</v>
      </c>
      <c r="F46" s="22" t="s">
        <v>21</v>
      </c>
      <c r="G46" s="24">
        <v>1</v>
      </c>
      <c r="H46" s="25">
        <v>0</v>
      </c>
      <c r="I46" s="25">
        <f t="shared" si="4"/>
        <v>0</v>
      </c>
      <c r="J46" s="12">
        <v>0</v>
      </c>
      <c r="K46" s="12">
        <v>0</v>
      </c>
    </row>
    <row r="47" spans="1:11" ht="17.25" customHeight="1">
      <c r="A47" s="2">
        <v>0</v>
      </c>
      <c r="B47" s="3" t="s">
        <v>11</v>
      </c>
      <c r="C47" s="4"/>
      <c r="D47" s="29" t="s">
        <v>70</v>
      </c>
      <c r="E47" s="29" t="s">
        <v>71</v>
      </c>
      <c r="F47" s="13"/>
      <c r="G47" s="13"/>
      <c r="H47" s="13"/>
      <c r="I47" s="13">
        <f>SUM(I48:I49)</f>
        <v>0</v>
      </c>
      <c r="J47" s="8">
        <v>3.6660000000000005E-2</v>
      </c>
      <c r="K47" s="8">
        <v>0</v>
      </c>
    </row>
    <row r="48" spans="1:11" ht="17.25" customHeight="1">
      <c r="A48" s="9">
        <v>34</v>
      </c>
      <c r="B48" s="10" t="s">
        <v>16</v>
      </c>
      <c r="C48" s="11" t="s">
        <v>40</v>
      </c>
      <c r="D48" s="11" t="s">
        <v>72</v>
      </c>
      <c r="E48" s="23" t="s">
        <v>73</v>
      </c>
      <c r="F48" s="22" t="s">
        <v>21</v>
      </c>
      <c r="G48" s="24">
        <v>9</v>
      </c>
      <c r="H48" s="25">
        <v>0</v>
      </c>
      <c r="I48" s="25">
        <f t="shared" si="4"/>
        <v>0</v>
      </c>
      <c r="J48" s="12">
        <v>3.6660000000000005E-2</v>
      </c>
      <c r="K48" s="12">
        <v>0</v>
      </c>
    </row>
    <row r="49" spans="1:11" ht="17.25" customHeight="1">
      <c r="A49" s="9">
        <v>35</v>
      </c>
      <c r="B49" s="10" t="s">
        <v>16</v>
      </c>
      <c r="C49" s="11" t="s">
        <v>40</v>
      </c>
      <c r="D49" s="11" t="s">
        <v>74</v>
      </c>
      <c r="E49" s="23" t="s">
        <v>75</v>
      </c>
      <c r="F49" s="22" t="s">
        <v>21</v>
      </c>
      <c r="G49" s="24">
        <v>1</v>
      </c>
      <c r="H49" s="25">
        <v>0</v>
      </c>
      <c r="I49" s="25">
        <f t="shared" si="4"/>
        <v>0</v>
      </c>
      <c r="J49" s="12">
        <v>0</v>
      </c>
      <c r="K49" s="12">
        <v>0</v>
      </c>
    </row>
    <row r="50" spans="1:11" ht="17.25" customHeight="1">
      <c r="A50" s="2">
        <v>0</v>
      </c>
      <c r="B50" s="3" t="s">
        <v>11</v>
      </c>
      <c r="C50" s="4"/>
      <c r="D50" s="29" t="s">
        <v>76</v>
      </c>
      <c r="E50" s="29" t="s">
        <v>77</v>
      </c>
      <c r="F50" s="13"/>
      <c r="G50" s="13"/>
      <c r="H50" s="13"/>
      <c r="I50" s="13">
        <f>SUM(I51:I57)</f>
        <v>0</v>
      </c>
      <c r="J50" s="8">
        <v>1.1021799999999999</v>
      </c>
      <c r="K50" s="8">
        <v>1.222</v>
      </c>
    </row>
    <row r="51" spans="1:11" ht="17.25" customHeight="1">
      <c r="A51" s="9">
        <v>36</v>
      </c>
      <c r="B51" s="10" t="s">
        <v>16</v>
      </c>
      <c r="C51" s="11" t="s">
        <v>40</v>
      </c>
      <c r="D51" s="11" t="s">
        <v>78</v>
      </c>
      <c r="E51" s="23" t="s">
        <v>79</v>
      </c>
      <c r="F51" s="22" t="s">
        <v>17</v>
      </c>
      <c r="G51" s="24">
        <v>557</v>
      </c>
      <c r="H51" s="25">
        <v>0</v>
      </c>
      <c r="I51" s="25">
        <f t="shared" si="4"/>
        <v>0</v>
      </c>
      <c r="J51" s="24">
        <v>0</v>
      </c>
      <c r="K51" s="24">
        <v>1.1544000000000001</v>
      </c>
    </row>
    <row r="52" spans="1:11" ht="17.25" customHeight="1">
      <c r="A52" s="9">
        <v>37</v>
      </c>
      <c r="B52" s="10" t="s">
        <v>16</v>
      </c>
      <c r="C52" s="11" t="s">
        <v>40</v>
      </c>
      <c r="D52" s="11">
        <v>764001851</v>
      </c>
      <c r="E52" s="23" t="s">
        <v>116</v>
      </c>
      <c r="F52" s="22" t="s">
        <v>45</v>
      </c>
      <c r="G52" s="24">
        <v>34</v>
      </c>
      <c r="H52" s="25">
        <v>0</v>
      </c>
      <c r="I52" s="25">
        <f t="shared" si="4"/>
        <v>0</v>
      </c>
      <c r="J52" s="24">
        <v>0</v>
      </c>
      <c r="K52" s="24">
        <v>6.7600000000000007E-2</v>
      </c>
    </row>
    <row r="53" spans="1:11" ht="17.25" customHeight="1">
      <c r="A53" s="9">
        <v>38</v>
      </c>
      <c r="B53" s="10" t="s">
        <v>16</v>
      </c>
      <c r="C53" s="11" t="s">
        <v>40</v>
      </c>
      <c r="D53" s="11" t="s">
        <v>80</v>
      </c>
      <c r="E53" s="23" t="s">
        <v>117</v>
      </c>
      <c r="F53" s="22" t="s">
        <v>45</v>
      </c>
      <c r="G53" s="24">
        <v>40</v>
      </c>
      <c r="H53" s="25">
        <v>0</v>
      </c>
      <c r="I53" s="25">
        <f t="shared" si="4"/>
        <v>0</v>
      </c>
      <c r="J53" s="24">
        <v>2.4400000000000002E-2</v>
      </c>
      <c r="K53" s="24">
        <v>0</v>
      </c>
    </row>
    <row r="54" spans="1:11" ht="17.25" customHeight="1">
      <c r="A54" s="9">
        <v>39</v>
      </c>
      <c r="B54" s="10" t="s">
        <v>16</v>
      </c>
      <c r="C54" s="11" t="s">
        <v>40</v>
      </c>
      <c r="D54" s="11" t="s">
        <v>81</v>
      </c>
      <c r="E54" s="23" t="s">
        <v>118</v>
      </c>
      <c r="F54" s="22" t="s">
        <v>45</v>
      </c>
      <c r="G54" s="24">
        <v>40</v>
      </c>
      <c r="H54" s="25">
        <v>0</v>
      </c>
      <c r="I54" s="25">
        <f t="shared" si="4"/>
        <v>0</v>
      </c>
      <c r="J54" s="24">
        <v>1.9140000000000001E-2</v>
      </c>
      <c r="K54" s="24">
        <v>0</v>
      </c>
    </row>
    <row r="55" spans="1:11" ht="17.25" customHeight="1">
      <c r="A55" s="9">
        <v>40</v>
      </c>
      <c r="B55" s="10" t="s">
        <v>16</v>
      </c>
      <c r="C55" s="11" t="s">
        <v>40</v>
      </c>
      <c r="D55" s="11" t="s">
        <v>82</v>
      </c>
      <c r="E55" s="23" t="s">
        <v>128</v>
      </c>
      <c r="F55" s="22" t="s">
        <v>17</v>
      </c>
      <c r="G55" s="24">
        <v>557</v>
      </c>
      <c r="H55" s="25">
        <v>0</v>
      </c>
      <c r="I55" s="25">
        <f t="shared" si="4"/>
        <v>0</v>
      </c>
      <c r="J55" s="24">
        <v>1.6E-2</v>
      </c>
      <c r="K55" s="24">
        <v>0</v>
      </c>
    </row>
    <row r="56" spans="1:11" ht="18" customHeight="1">
      <c r="A56" s="9">
        <v>41</v>
      </c>
      <c r="B56" s="10" t="s">
        <v>18</v>
      </c>
      <c r="C56" s="11" t="s">
        <v>40</v>
      </c>
      <c r="D56" s="11" t="s">
        <v>83</v>
      </c>
      <c r="E56" s="23" t="s">
        <v>84</v>
      </c>
      <c r="F56" s="22" t="s">
        <v>85</v>
      </c>
      <c r="G56" s="24">
        <v>34</v>
      </c>
      <c r="H56" s="25">
        <v>0</v>
      </c>
      <c r="I56" s="25">
        <f t="shared" si="4"/>
        <v>0</v>
      </c>
      <c r="J56" s="24">
        <v>0.91120000000000001</v>
      </c>
      <c r="K56" s="24">
        <v>0</v>
      </c>
    </row>
    <row r="57" spans="1:11" ht="28.5" customHeight="1">
      <c r="A57" s="9">
        <v>42</v>
      </c>
      <c r="B57" s="10" t="s">
        <v>16</v>
      </c>
      <c r="C57" s="11" t="s">
        <v>40</v>
      </c>
      <c r="D57" s="11" t="s">
        <v>88</v>
      </c>
      <c r="E57" s="23" t="s">
        <v>89</v>
      </c>
      <c r="F57" s="22" t="s">
        <v>21</v>
      </c>
      <c r="G57" s="24">
        <v>1</v>
      </c>
      <c r="H57" s="25">
        <v>0</v>
      </c>
      <c r="I57" s="25">
        <f t="shared" si="4"/>
        <v>0</v>
      </c>
      <c r="J57" s="24">
        <v>0</v>
      </c>
      <c r="K57" s="24">
        <v>0</v>
      </c>
    </row>
    <row r="58" spans="1:11" ht="17.25" customHeight="1">
      <c r="A58" s="2">
        <v>0</v>
      </c>
      <c r="B58" s="3" t="s">
        <v>11</v>
      </c>
      <c r="C58" s="4"/>
      <c r="D58" s="29" t="s">
        <v>90</v>
      </c>
      <c r="E58" s="29" t="s">
        <v>91</v>
      </c>
      <c r="F58" s="13"/>
      <c r="G58" s="13"/>
      <c r="H58" s="13"/>
      <c r="I58" s="13">
        <f>SUM(I59:I63)</f>
        <v>0</v>
      </c>
      <c r="J58" s="8">
        <v>6.5124000000000001E-2</v>
      </c>
      <c r="K58" s="8">
        <v>0</v>
      </c>
    </row>
    <row r="59" spans="1:11" ht="17.25" customHeight="1">
      <c r="A59" s="9">
        <v>43</v>
      </c>
      <c r="B59" s="10" t="s">
        <v>16</v>
      </c>
      <c r="C59" s="11" t="s">
        <v>40</v>
      </c>
      <c r="D59" s="11" t="s">
        <v>92</v>
      </c>
      <c r="E59" s="23" t="s">
        <v>119</v>
      </c>
      <c r="F59" s="22" t="s">
        <v>45</v>
      </c>
      <c r="G59" s="24">
        <v>70</v>
      </c>
      <c r="H59" s="25">
        <v>0</v>
      </c>
      <c r="I59" s="25">
        <f t="shared" ref="I59:I63" si="5">H59*G59</f>
        <v>0</v>
      </c>
      <c r="J59" s="24">
        <v>7.7000000000000002E-3</v>
      </c>
      <c r="K59" s="24">
        <v>0</v>
      </c>
    </row>
    <row r="60" spans="1:11" ht="17.25" customHeight="1">
      <c r="A60" s="9">
        <v>44</v>
      </c>
      <c r="B60" s="10" t="s">
        <v>16</v>
      </c>
      <c r="C60" s="11" t="s">
        <v>40</v>
      </c>
      <c r="D60" s="11" t="s">
        <v>93</v>
      </c>
      <c r="E60" s="23" t="s">
        <v>122</v>
      </c>
      <c r="F60" s="22" t="s">
        <v>17</v>
      </c>
      <c r="G60" s="24">
        <v>370</v>
      </c>
      <c r="H60" s="25">
        <v>0</v>
      </c>
      <c r="I60" s="25">
        <f t="shared" si="5"/>
        <v>0</v>
      </c>
      <c r="J60" s="24">
        <v>3.7000000000000002E-3</v>
      </c>
      <c r="K60" s="24">
        <v>0</v>
      </c>
    </row>
    <row r="61" spans="1:11" ht="17.25" customHeight="1">
      <c r="A61" s="9">
        <v>45</v>
      </c>
      <c r="B61" s="10" t="s">
        <v>18</v>
      </c>
      <c r="C61" s="11" t="s">
        <v>40</v>
      </c>
      <c r="D61" s="11" t="s">
        <v>94</v>
      </c>
      <c r="E61" s="23" t="s">
        <v>121</v>
      </c>
      <c r="F61" s="22" t="s">
        <v>17</v>
      </c>
      <c r="G61" s="24">
        <v>557</v>
      </c>
      <c r="H61" s="25">
        <v>0</v>
      </c>
      <c r="I61" s="25">
        <f t="shared" si="5"/>
        <v>0</v>
      </c>
      <c r="J61" s="24">
        <v>5.3724000000000001E-2</v>
      </c>
      <c r="K61" s="24"/>
    </row>
    <row r="62" spans="1:11" ht="17.25" customHeight="1">
      <c r="A62" s="9">
        <v>46</v>
      </c>
      <c r="B62" s="10" t="s">
        <v>18</v>
      </c>
      <c r="C62" s="11" t="s">
        <v>40</v>
      </c>
      <c r="D62" s="11">
        <v>55351090</v>
      </c>
      <c r="E62" s="23" t="s">
        <v>95</v>
      </c>
      <c r="F62" s="22" t="s">
        <v>87</v>
      </c>
      <c r="G62" s="24">
        <v>1200</v>
      </c>
      <c r="H62" s="25">
        <v>0</v>
      </c>
      <c r="I62" s="25">
        <f t="shared" si="5"/>
        <v>0</v>
      </c>
      <c r="J62" s="24">
        <v>1.9140000000000001E-2</v>
      </c>
      <c r="K62" s="24">
        <v>0</v>
      </c>
    </row>
    <row r="63" spans="1:11" ht="17.25" customHeight="1" thickBot="1">
      <c r="A63" s="9">
        <v>47</v>
      </c>
      <c r="B63" s="10" t="s">
        <v>16</v>
      </c>
      <c r="C63" s="11" t="s">
        <v>40</v>
      </c>
      <c r="D63" s="11" t="s">
        <v>96</v>
      </c>
      <c r="E63" s="30" t="s">
        <v>97</v>
      </c>
      <c r="F63" s="31" t="s">
        <v>111</v>
      </c>
      <c r="G63" s="32">
        <v>230</v>
      </c>
      <c r="H63" s="33">
        <v>0</v>
      </c>
      <c r="I63" s="33">
        <f t="shared" si="5"/>
        <v>0</v>
      </c>
      <c r="J63" s="24">
        <v>0</v>
      </c>
      <c r="K63" s="24">
        <v>0</v>
      </c>
    </row>
    <row r="64" spans="1:11" ht="17.25" customHeight="1">
      <c r="E64" s="39" t="s">
        <v>125</v>
      </c>
      <c r="F64" s="40"/>
      <c r="G64" s="40"/>
      <c r="H64" s="40"/>
      <c r="I64" s="34">
        <f>I32+I7</f>
        <v>0</v>
      </c>
    </row>
    <row r="65" spans="5:9" ht="17.25" customHeight="1">
      <c r="E65" s="41" t="s">
        <v>126</v>
      </c>
      <c r="F65" s="42"/>
      <c r="G65" s="42"/>
      <c r="H65" s="42"/>
      <c r="I65" s="35">
        <f>I64*0.21</f>
        <v>0</v>
      </c>
    </row>
    <row r="66" spans="5:9" ht="17.25" customHeight="1" thickBot="1">
      <c r="E66" s="43" t="s">
        <v>127</v>
      </c>
      <c r="F66" s="44"/>
      <c r="G66" s="44"/>
      <c r="H66" s="44"/>
      <c r="I66" s="36">
        <f>SUM(I64:I65)</f>
        <v>0</v>
      </c>
    </row>
    <row r="67" spans="5:9" ht="17.25" customHeight="1"/>
    <row r="68" spans="5:9" ht="17.25" customHeight="1"/>
    <row r="69" spans="5:9" ht="17.25" customHeight="1"/>
    <row r="70" spans="5:9" ht="17.25" customHeight="1"/>
    <row r="71" spans="5:9" ht="26.25" customHeight="1"/>
  </sheetData>
  <sheetProtection selectLockedCells="1" selectUnlockedCells="1"/>
  <mergeCells count="5">
    <mergeCell ref="A2:J2"/>
    <mergeCell ref="E5:H5"/>
    <mergeCell ref="E64:H64"/>
    <mergeCell ref="E65:H65"/>
    <mergeCell ref="E66:H66"/>
  </mergeCells>
  <pageMargins left="0.2" right="0.2" top="0.2" bottom="0.2" header="0.51180555555555551" footer="0.51180555555555551"/>
  <pageSetup paperSize="8" scale="96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střecha Rychnov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Noháček</dc:creator>
  <cp:lastModifiedBy>Šárka Víšová</cp:lastModifiedBy>
  <cp:lastPrinted>2020-12-08T14:12:26Z</cp:lastPrinted>
  <dcterms:created xsi:type="dcterms:W3CDTF">2018-11-29T10:26:45Z</dcterms:created>
  <dcterms:modified xsi:type="dcterms:W3CDTF">2020-12-14T06:08:37Z</dcterms:modified>
</cp:coreProperties>
</file>