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68"/>
  <workbookPr/>
  <bookViews>
    <workbookView xWindow="0" yWindow="0" windowWidth="7480" windowHeight="2960" activeTab="0"/>
  </bookViews>
  <sheets>
    <sheet name="Souhrnný list" sheetId="3" r:id="rId1"/>
    <sheet name="A - soupis dodávek" sheetId="1" r:id="rId2"/>
    <sheet name="B - servisní práce" sheetId="2" r:id="rId3"/>
  </sheets>
  <definedNames>
    <definedName name="_xlnm.Print_Area" localSheetId="1">'A - soupis dodávek'!$B$1:$K$11</definedName>
    <definedName name="_xlnm.Print_Area" localSheetId="2">'B - servisní práce'!$B$1:$N$18</definedName>
    <definedName name="_xlnm.Print_Area" localSheetId="0">'Souhrnný list'!$B$1:$H$13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<sst xmlns="http://schemas.openxmlformats.org/spreadsheetml/2006/main" count="76" uniqueCount="56">
  <si>
    <t>Stavba:</t>
  </si>
  <si>
    <t xml:space="preserve">Oblastní nemocnice Náchod – I. etapa modernizace a dostavby </t>
  </si>
  <si>
    <t>Pol. č.</t>
  </si>
  <si>
    <t>Ozn.</t>
  </si>
  <si>
    <t>Název VZ:</t>
  </si>
  <si>
    <t>Datum:</t>
  </si>
  <si>
    <t>Název položky</t>
  </si>
  <si>
    <t>IČO:</t>
  </si>
  <si>
    <t>DIČ:</t>
  </si>
  <si>
    <t>MJ</t>
  </si>
  <si>
    <t>ks</t>
  </si>
  <si>
    <t>Množství</t>
  </si>
  <si>
    <t>Cena celkem
bez DPH [CZK]</t>
  </si>
  <si>
    <t>Jedn. cena
bez DPH [CZK]</t>
  </si>
  <si>
    <t>DPH [%]</t>
  </si>
  <si>
    <t>Celková nabídková cena A - kompletní dodávky</t>
  </si>
  <si>
    <t>bez DPH:</t>
  </si>
  <si>
    <t>včetně DPH:</t>
  </si>
  <si>
    <t>Cena celkem
včetně DPH [CZK]</t>
  </si>
  <si>
    <t>Přehled plnění předmětu veřejné zakázky obsahuje všechny položky mající dopad do nabídkové ceny.</t>
  </si>
  <si>
    <t>a) Nabídková cena A - cena za kompletní dodávku</t>
  </si>
  <si>
    <t>Roční náklady na pravidelnou bezpečnostní technickou kontrolu (BTK) za předmět plnění</t>
  </si>
  <si>
    <t>PRO HODNOCENÍ</t>
  </si>
  <si>
    <r>
      <t xml:space="preserve">Pozn.: </t>
    </r>
    <r>
      <rPr>
        <sz val="11"/>
        <rFont val="Calibri Light"/>
        <family val="2"/>
        <scheme val="major"/>
      </rPr>
      <t>Pokud bude práce fakturována výkonovým ceníkem, bude tento ceník přílohou smlouvy.</t>
    </r>
  </si>
  <si>
    <t>Cena bez DPH
za 1 hod
[Kč/hod]</t>
  </si>
  <si>
    <t>Cena bez DPH
za 1 km dopravy
[Kč/km]</t>
  </si>
  <si>
    <t>Název firmy:</t>
  </si>
  <si>
    <t>b) Nabídková cena B - cena za servisní práce v pozáruční době po dobu 5 let</t>
  </si>
  <si>
    <r>
      <rPr>
        <b/>
        <sz val="14"/>
        <color theme="0"/>
        <rFont val="Calibri Light"/>
        <family val="2"/>
        <scheme val="major"/>
      </rPr>
      <t>Celková nabídková cena B</t>
    </r>
    <r>
      <rPr>
        <b/>
        <sz val="12"/>
        <color theme="0"/>
        <rFont val="Calibri Light"/>
        <family val="2"/>
        <scheme val="major"/>
      </rPr>
      <t xml:space="preserve"> (součet pro účely hodnocení) - BTK + servisní práce v pozáruční době:</t>
    </r>
  </si>
  <si>
    <t>Kč bez DPH</t>
  </si>
  <si>
    <t>Souhrnný list dodávky a pozáručního servisu</t>
  </si>
  <si>
    <t xml:space="preserve">Nabídková cena A - kompletní dodávky </t>
  </si>
  <si>
    <r>
      <t xml:space="preserve">Nabídková cena B </t>
    </r>
    <r>
      <rPr>
        <b/>
        <sz val="14"/>
        <color rgb="FFC00000"/>
        <rFont val="Calibri Light"/>
        <family val="2"/>
        <scheme val="major"/>
      </rPr>
      <t>(pouze pro účely hodnocení)</t>
    </r>
  </si>
  <si>
    <t>Celkové součty</t>
  </si>
  <si>
    <t>Cena hodiny servisní práce
(sazba za 1 hod. práce pracovníka)</t>
  </si>
  <si>
    <t>Cena za dopravu do místa požadovaného servisu a zpět</t>
  </si>
  <si>
    <t>Uvedené ceny platí pro servisní práce na 1 ks daného zařízení.</t>
  </si>
  <si>
    <t>Cena za za pravidelné bezpečnostní technické kontroly "BTK" (za 5 let)</t>
  </si>
  <si>
    <t>Cena bez DPH</t>
  </si>
  <si>
    <t>Cena včetně DPH</t>
  </si>
  <si>
    <r>
      <t xml:space="preserve">Součet nabídkových cen A+B </t>
    </r>
    <r>
      <rPr>
        <b/>
        <sz val="14"/>
        <color rgb="FFC00000"/>
        <rFont val="Calibri Light"/>
        <family val="2"/>
        <scheme val="major"/>
      </rPr>
      <t>(pouze pro účely hodnocení)</t>
    </r>
  </si>
  <si>
    <t>Četnost BTK</t>
  </si>
  <si>
    <t>1x za</t>
  </si>
  <si>
    <t>rok/y</t>
  </si>
  <si>
    <t>Cena bez DPH
za negarantovaný
počet let
[Kč/5 let]</t>
  </si>
  <si>
    <t>Cena bez DPH
za 1 BTK
[Kč/BTK]</t>
  </si>
  <si>
    <t>Cena bez DPH
za negarantovaný  počet hodin
[Kč/200 hod]</t>
  </si>
  <si>
    <t>Cena bez DPH
za negarantovaný  počet kilometrů
[Kč/8000 km]</t>
  </si>
  <si>
    <t>Cena za servisní práce - hodinové sazby (při negarantovaném předpokladu 200 hodin)</t>
  </si>
  <si>
    <t>Cena za dopravu do místa požadovaného servisu a zpět (při negarantovaném předpokladu 8000 km)</t>
  </si>
  <si>
    <t>Uvedené ceny obsahují veškeré náklady dodavatele nezbytné pro řádnou a včasnou realizaci předmětu plnění včetně nákladů souvisejících. Ceny budou konstantní po celou dobu platnosti smluv.</t>
  </si>
  <si>
    <r>
      <t xml:space="preserve">Zahrnuje veškeré náklady při provádění BTK (opravy, cestovné, materiál, pomocné práce, atd.)
Pozn.: </t>
    </r>
    <r>
      <rPr>
        <sz val="11"/>
        <rFont val="Calibri Light"/>
        <family val="2"/>
        <scheme val="major"/>
      </rPr>
      <t>Četnost BTK uvést dle doporučení výrobce.</t>
    </r>
  </si>
  <si>
    <r>
      <t xml:space="preserve">Pozn.: </t>
    </r>
    <r>
      <rPr>
        <sz val="11"/>
        <rFont val="Calibri Light"/>
        <family val="2"/>
        <scheme val="major"/>
      </rPr>
      <t>Cena za 1 km dopravy a čas strávený na cestě tam a zpět v případě  servisu nebo pozáruční opravy.</t>
    </r>
  </si>
  <si>
    <t>T-1115</t>
  </si>
  <si>
    <t>přístroj anesteziologický vč.monitoru</t>
  </si>
  <si>
    <t>Anesteziologické přístroje včetně monitorů pro Oblastní nemocnici Náchod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</si>
</sst>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1"/>
      <name val="Calibri Light"/>
      <family val="2"/>
      <scheme val="major"/>
    </font>
    <font>
      <b/>
      <sz val="20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1"/>
      <color rgb="FFC00000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b/>
      <sz val="14"/>
      <color rgb="FFC00000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sz val="14"/>
      <name val="Calibri Light"/>
      <family val="2"/>
      <scheme val="major"/>
    </font>
    <font>
      <sz val="11"/>
      <color theme="0"/>
      <name val="Calibri Light"/>
      <family val="2"/>
      <scheme val="major"/>
    </font>
    <font>
      <sz val="10"/>
      <color theme="1"/>
      <name val="Calibri Light"/>
      <family val="2"/>
      <scheme val="major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/>
      <right style="medium"/>
      <top style="medium"/>
      <bottom style="medium"/>
    </border>
    <border>
      <left/>
      <right/>
      <top style="thin">
        <color theme="0" tint="-0.24993999302387238"/>
      </top>
      <bottom/>
    </border>
    <border>
      <left style="dotted">
        <color theme="0" tint="-0.149959996342659"/>
      </left>
      <right style="dotted">
        <color theme="0" tint="-0.149959996342659"/>
      </right>
      <top style="dotted">
        <color theme="0" tint="-0.149959996342659"/>
      </top>
      <bottom style="dotted">
        <color theme="0" tint="-0.149959996342659"/>
      </bottom>
    </border>
    <border>
      <left style="dotted">
        <color theme="0" tint="-0.149959996342659"/>
      </left>
      <right style="dotted">
        <color theme="0" tint="-0.149959996342659"/>
      </right>
      <top/>
      <bottom style="dotted">
        <color theme="0" tint="-0.149959996342659"/>
      </bottom>
    </border>
    <border>
      <left/>
      <right style="dotted">
        <color theme="0" tint="-0.149959996342659"/>
      </right>
      <top style="dotted">
        <color theme="0" tint="-0.149959996342659"/>
      </top>
      <bottom style="dotted">
        <color theme="0" tint="-0.149959996342659"/>
      </bottom>
    </border>
    <border>
      <left style="dotted">
        <color theme="0" tint="-0.149959996342659"/>
      </left>
      <right/>
      <top/>
      <bottom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medium"/>
      <right style="thin"/>
      <top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dotted">
        <color theme="0" tint="-0.14993000030517578"/>
      </left>
      <right/>
      <top/>
      <bottom style="dotted">
        <color theme="0" tint="-0.14993000030517578"/>
      </bottom>
    </border>
    <border>
      <left/>
      <right/>
      <top/>
      <bottom style="dotted">
        <color theme="0" tint="-0.14993000030517578"/>
      </bottom>
    </border>
    <border>
      <left/>
      <right style="dotted">
        <color theme="0" tint="-0.14993000030517578"/>
      </right>
      <top/>
      <bottom style="dotted">
        <color theme="0" tint="-0.14993000030517578"/>
      </bottom>
    </border>
    <border>
      <left style="dotted">
        <color theme="0" tint="-0.14993000030517578"/>
      </left>
      <right/>
      <top style="dotted">
        <color theme="0" tint="-0.14993000030517578"/>
      </top>
      <bottom style="dotted">
        <color theme="0" tint="-0.14993000030517578"/>
      </bottom>
    </border>
    <border>
      <left/>
      <right/>
      <top style="dotted">
        <color theme="0" tint="-0.14993000030517578"/>
      </top>
      <bottom style="dotted">
        <color theme="0" tint="-0.14993000030517578"/>
      </bottom>
    </border>
    <border>
      <left/>
      <right style="dotted">
        <color theme="0" tint="-0.14993000030517578"/>
      </right>
      <top style="dotted">
        <color theme="0" tint="-0.14993000030517578"/>
      </top>
      <bottom style="dotted">
        <color theme="0" tint="-0.14993000030517578"/>
      </bottom>
    </border>
    <border>
      <left style="dotted">
        <color theme="0" tint="-0.149959996342659"/>
      </left>
      <right/>
      <top/>
      <bottom style="dotted">
        <color theme="0" tint="-0.149959996342659"/>
      </bottom>
    </border>
    <border>
      <left/>
      <right style="dotted">
        <color theme="0" tint="-0.149959996342659"/>
      </right>
      <top/>
      <bottom style="dotted">
        <color theme="0" tint="-0.149959996342659"/>
      </bottom>
    </border>
    <border>
      <left style="dotted">
        <color theme="0" tint="-0.149959996342659"/>
      </left>
      <right/>
      <top style="dotted">
        <color theme="0" tint="-0.149959996342659"/>
      </top>
      <bottom style="dotted">
        <color theme="0" tint="-0.149959996342659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6">
    <xf numFmtId="0" fontId="0" fillId="0" borderId="0" xfId="0"/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right" vertical="center"/>
    </xf>
    <xf numFmtId="4" fontId="3" fillId="0" borderId="2" xfId="0" applyNumberFormat="1" applyFont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7" fillId="4" borderId="4" xfId="0" applyFont="1" applyFill="1" applyBorder="1" applyAlignment="1">
      <alignment horizontal="right" vertical="center"/>
    </xf>
    <xf numFmtId="4" fontId="7" fillId="4" borderId="5" xfId="0" applyNumberFormat="1" applyFont="1" applyFill="1" applyBorder="1" applyAlignment="1">
      <alignment vertical="center"/>
    </xf>
    <xf numFmtId="4" fontId="7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4" fontId="7" fillId="4" borderId="7" xfId="0" applyNumberFormat="1" applyFont="1" applyFill="1" applyBorder="1" applyAlignment="1">
      <alignment vertical="center"/>
    </xf>
    <xf numFmtId="0" fontId="3" fillId="4" borderId="8" xfId="0" applyFont="1" applyFill="1" applyBorder="1" applyAlignment="1">
      <alignment vertical="center"/>
    </xf>
    <xf numFmtId="4" fontId="7" fillId="4" borderId="9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1" fontId="4" fillId="5" borderId="10" xfId="0" applyNumberFormat="1" applyFont="1" applyFill="1" applyBorder="1" applyAlignment="1">
      <alignment horizontal="center" vertical="center" wrapText="1"/>
    </xf>
    <xf numFmtId="4" fontId="5" fillId="2" borderId="11" xfId="0" applyNumberFormat="1" applyFont="1" applyFill="1" applyBorder="1" applyAlignment="1">
      <alignment vertical="center"/>
    </xf>
    <xf numFmtId="4" fontId="9" fillId="6" borderId="12" xfId="0" applyNumberFormat="1" applyFont="1" applyFill="1" applyBorder="1" applyAlignment="1">
      <alignment vertical="center"/>
    </xf>
    <xf numFmtId="0" fontId="9" fillId="6" borderId="13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vertical="center"/>
    </xf>
    <xf numFmtId="0" fontId="12" fillId="2" borderId="0" xfId="0" applyFont="1" applyFill="1" applyAlignment="1">
      <alignment/>
    </xf>
    <xf numFmtId="1" fontId="4" fillId="5" borderId="11" xfId="0" applyNumberFormat="1" applyFont="1" applyFill="1" applyBorder="1" applyAlignment="1">
      <alignment horizontal="center" vertical="center" wrapText="1"/>
    </xf>
    <xf numFmtId="1" fontId="4" fillId="2" borderId="0" xfId="0" applyNumberFormat="1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1" fontId="4" fillId="2" borderId="14" xfId="0" applyNumberFormat="1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wrapText="1"/>
    </xf>
    <xf numFmtId="1" fontId="4" fillId="2" borderId="15" xfId="0" applyNumberFormat="1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vertical="center"/>
    </xf>
    <xf numFmtId="0" fontId="14" fillId="2" borderId="0" xfId="0" applyFont="1" applyFill="1" applyAlignment="1">
      <alignment horizontal="left" vertical="center"/>
    </xf>
    <xf numFmtId="4" fontId="13" fillId="5" borderId="7" xfId="0" applyNumberFormat="1" applyFont="1" applyFill="1" applyBorder="1" applyAlignment="1">
      <alignment vertical="center"/>
    </xf>
    <xf numFmtId="0" fontId="13" fillId="5" borderId="17" xfId="0" applyFont="1" applyFill="1" applyBorder="1" applyAlignment="1">
      <alignment vertical="center"/>
    </xf>
    <xf numFmtId="4" fontId="13" fillId="5" borderId="8" xfId="0" applyNumberFormat="1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14" fontId="3" fillId="2" borderId="16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14" fontId="3" fillId="2" borderId="1" xfId="0" applyNumberFormat="1" applyFont="1" applyFill="1" applyBorder="1" applyAlignment="1">
      <alignment horizontal="left" vertical="center"/>
    </xf>
    <xf numFmtId="0" fontId="3" fillId="2" borderId="18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4" fontId="10" fillId="2" borderId="21" xfId="0" applyNumberFormat="1" applyFont="1" applyFill="1" applyBorder="1" applyAlignment="1">
      <alignment vertical="center"/>
    </xf>
    <xf numFmtId="4" fontId="3" fillId="2" borderId="19" xfId="0" applyNumberFormat="1" applyFont="1" applyFill="1" applyBorder="1" applyAlignment="1">
      <alignment vertical="center"/>
    </xf>
    <xf numFmtId="0" fontId="15" fillId="3" borderId="0" xfId="0" applyFont="1" applyFill="1" applyBorder="1" applyAlignment="1">
      <alignment vertical="center"/>
    </xf>
    <xf numFmtId="0" fontId="4" fillId="3" borderId="18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justify" vertical="center"/>
    </xf>
    <xf numFmtId="4" fontId="10" fillId="2" borderId="19" xfId="0" applyNumberFormat="1" applyFont="1" applyFill="1" applyBorder="1" applyAlignment="1">
      <alignment horizontal="right" vertical="center"/>
    </xf>
    <xf numFmtId="4" fontId="10" fillId="4" borderId="21" xfId="0" applyNumberFormat="1" applyFont="1" applyFill="1" applyBorder="1" applyAlignment="1">
      <alignment vertical="center"/>
    </xf>
    <xf numFmtId="0" fontId="3" fillId="7" borderId="1" xfId="0" applyFont="1" applyFill="1" applyBorder="1" applyAlignment="1" applyProtection="1">
      <alignment vertical="center"/>
      <protection locked="0"/>
    </xf>
    <xf numFmtId="0" fontId="3" fillId="7" borderId="23" xfId="0" applyFont="1" applyFill="1" applyBorder="1" applyAlignment="1" applyProtection="1">
      <alignment horizontal="left" vertical="center"/>
      <protection locked="0"/>
    </xf>
    <xf numFmtId="14" fontId="3" fillId="7" borderId="1" xfId="0" applyNumberFormat="1" applyFont="1" applyFill="1" applyBorder="1" applyAlignment="1" applyProtection="1">
      <alignment horizontal="left" vertical="center"/>
      <protection locked="0"/>
    </xf>
    <xf numFmtId="4" fontId="3" fillId="7" borderId="2" xfId="0" applyNumberFormat="1" applyFont="1" applyFill="1" applyBorder="1" applyAlignment="1" applyProtection="1">
      <alignment horizontal="right" vertical="center"/>
      <protection locked="0"/>
    </xf>
    <xf numFmtId="4" fontId="5" fillId="7" borderId="24" xfId="0" applyNumberFormat="1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Alignment="1">
      <alignment vertical="center"/>
    </xf>
    <xf numFmtId="0" fontId="13" fillId="5" borderId="8" xfId="0" applyFont="1" applyFill="1" applyBorder="1" applyAlignment="1">
      <alignment horizontal="left" vertical="center"/>
    </xf>
    <xf numFmtId="2" fontId="5" fillId="7" borderId="25" xfId="0" applyNumberFormat="1" applyFont="1" applyFill="1" applyBorder="1" applyAlignment="1" applyProtection="1">
      <alignment horizontal="right" vertical="center" wrapText="1"/>
      <protection locked="0"/>
    </xf>
    <xf numFmtId="2" fontId="5" fillId="7" borderId="26" xfId="0" applyNumberFormat="1" applyFont="1" applyFill="1" applyBorder="1" applyAlignment="1" applyProtection="1">
      <alignment horizontal="right" vertical="center" wrapText="1"/>
      <protection/>
    </xf>
    <xf numFmtId="2" fontId="5" fillId="7" borderId="27" xfId="0" applyNumberFormat="1" applyFont="1" applyFill="1" applyBorder="1" applyAlignment="1" applyProtection="1">
      <alignment horizontal="left" vertical="center" wrapText="1"/>
      <protection/>
    </xf>
    <xf numFmtId="0" fontId="3" fillId="2" borderId="28" xfId="0" applyFont="1" applyFill="1" applyBorder="1" applyAlignment="1">
      <alignment vertical="center"/>
    </xf>
    <xf numFmtId="0" fontId="3" fillId="2" borderId="29" xfId="0" applyFont="1" applyFill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9" fillId="6" borderId="30" xfId="0" applyFont="1" applyFill="1" applyBorder="1" applyAlignment="1">
      <alignment horizontal="center" wrapText="1"/>
    </xf>
    <xf numFmtId="0" fontId="5" fillId="2" borderId="31" xfId="0" applyFont="1" applyFill="1" applyBorder="1" applyAlignment="1">
      <alignment horizontal="center" vertical="center"/>
    </xf>
    <xf numFmtId="4" fontId="5" fillId="7" borderId="32" xfId="0" applyNumberFormat="1" applyFont="1" applyFill="1" applyBorder="1" applyAlignment="1" applyProtection="1">
      <alignment horizontal="right" vertical="center"/>
      <protection locked="0"/>
    </xf>
    <xf numFmtId="4" fontId="5" fillId="2" borderId="33" xfId="0" applyNumberFormat="1" applyFont="1" applyFill="1" applyBorder="1" applyAlignment="1">
      <alignment vertical="center"/>
    </xf>
    <xf numFmtId="4" fontId="5" fillId="2" borderId="14" xfId="0" applyNumberFormat="1" applyFont="1" applyFill="1" applyBorder="1" applyAlignment="1">
      <alignment vertical="center"/>
    </xf>
    <xf numFmtId="4" fontId="9" fillId="2" borderId="14" xfId="0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0" fillId="4" borderId="34" xfId="0" applyFont="1" applyFill="1" applyBorder="1" applyAlignment="1">
      <alignment vertical="center"/>
    </xf>
    <xf numFmtId="0" fontId="10" fillId="4" borderId="35" xfId="0" applyFont="1" applyFill="1" applyBorder="1" applyAlignment="1">
      <alignment vertical="center"/>
    </xf>
    <xf numFmtId="0" fontId="10" fillId="4" borderId="36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10" fillId="2" borderId="37" xfId="0" applyFont="1" applyFill="1" applyBorder="1" applyAlignment="1">
      <alignment vertical="center"/>
    </xf>
    <xf numFmtId="0" fontId="10" fillId="2" borderId="38" xfId="0" applyFont="1" applyFill="1" applyBorder="1" applyAlignment="1">
      <alignment vertical="center"/>
    </xf>
    <xf numFmtId="0" fontId="10" fillId="2" borderId="39" xfId="0" applyFont="1" applyFill="1" applyBorder="1" applyAlignment="1">
      <alignment vertical="center"/>
    </xf>
    <xf numFmtId="0" fontId="3" fillId="2" borderId="40" xfId="0" applyFont="1" applyFill="1" applyBorder="1" applyAlignment="1">
      <alignment vertical="center"/>
    </xf>
    <xf numFmtId="0" fontId="3" fillId="2" borderId="41" xfId="0" applyFont="1" applyFill="1" applyBorder="1" applyAlignment="1">
      <alignment vertical="center"/>
    </xf>
    <xf numFmtId="0" fontId="3" fillId="2" borderId="42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10" fillId="4" borderId="4" xfId="0" applyFont="1" applyFill="1" applyBorder="1" applyAlignment="1">
      <alignment horizontal="left" vertical="center"/>
    </xf>
    <xf numFmtId="0" fontId="10" fillId="4" borderId="3" xfId="0" applyFont="1" applyFill="1" applyBorder="1" applyAlignment="1">
      <alignment horizontal="left" vertical="center"/>
    </xf>
    <xf numFmtId="0" fontId="3" fillId="2" borderId="23" xfId="0" applyFont="1" applyFill="1" applyBorder="1" applyAlignment="1">
      <alignment horizontal="left" vertical="center"/>
    </xf>
    <xf numFmtId="0" fontId="3" fillId="2" borderId="43" xfId="0" applyFont="1" applyFill="1" applyBorder="1" applyAlignment="1">
      <alignment horizontal="left" vertical="center"/>
    </xf>
    <xf numFmtId="0" fontId="3" fillId="2" borderId="44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4" fillId="3" borderId="45" xfId="0" applyFont="1" applyFill="1" applyBorder="1" applyAlignment="1">
      <alignment horizontal="center" vertical="center"/>
    </xf>
    <xf numFmtId="0" fontId="4" fillId="3" borderId="46" xfId="0" applyFont="1" applyFill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2" borderId="28" xfId="0" applyFont="1" applyFill="1" applyBorder="1" applyAlignment="1">
      <alignment vertical="center"/>
    </xf>
    <xf numFmtId="0" fontId="3" fillId="2" borderId="47" xfId="0" applyFont="1" applyFill="1" applyBorder="1" applyAlignment="1">
      <alignment vertical="center"/>
    </xf>
    <xf numFmtId="0" fontId="3" fillId="2" borderId="29" xfId="0" applyFont="1" applyFill="1" applyBorder="1" applyAlignment="1">
      <alignment vertical="center"/>
    </xf>
    <xf numFmtId="0" fontId="9" fillId="4" borderId="48" xfId="0" applyFont="1" applyFill="1" applyBorder="1" applyAlignment="1">
      <alignment horizontal="justify" vertical="center" wrapText="1"/>
    </xf>
    <xf numFmtId="0" fontId="9" fillId="4" borderId="49" xfId="0" applyFont="1" applyFill="1" applyBorder="1" applyAlignment="1">
      <alignment horizontal="justify" vertical="center" wrapText="1"/>
    </xf>
    <xf numFmtId="0" fontId="4" fillId="3" borderId="50" xfId="0" applyFont="1" applyFill="1" applyBorder="1" applyAlignment="1">
      <alignment horizontal="center" wrapText="1"/>
    </xf>
    <xf numFmtId="0" fontId="4" fillId="3" borderId="51" xfId="0" applyFont="1" applyFill="1" applyBorder="1" applyAlignment="1">
      <alignment horizontal="center" wrapText="1"/>
    </xf>
    <xf numFmtId="0" fontId="4" fillId="3" borderId="52" xfId="0" applyFont="1" applyFill="1" applyBorder="1" applyAlignment="1">
      <alignment horizontal="center" vertical="center" wrapText="1"/>
    </xf>
    <xf numFmtId="0" fontId="4" fillId="3" borderId="53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left" vertical="center"/>
    </xf>
    <xf numFmtId="0" fontId="13" fillId="5" borderId="8" xfId="0" applyFont="1" applyFill="1" applyBorder="1" applyAlignment="1">
      <alignment horizontal="left" vertical="center"/>
    </xf>
    <xf numFmtId="0" fontId="4" fillId="3" borderId="50" xfId="0" applyFont="1" applyFill="1" applyBorder="1" applyAlignment="1">
      <alignment horizontal="center" vertical="center" wrapText="1"/>
    </xf>
    <xf numFmtId="0" fontId="4" fillId="3" borderId="54" xfId="0" applyFont="1" applyFill="1" applyBorder="1" applyAlignment="1">
      <alignment horizontal="center" wrapText="1"/>
    </xf>
    <xf numFmtId="0" fontId="4" fillId="3" borderId="55" xfId="0" applyFont="1" applyFill="1" applyBorder="1" applyAlignment="1">
      <alignment horizontal="center" wrapText="1"/>
    </xf>
    <xf numFmtId="0" fontId="4" fillId="3" borderId="56" xfId="0" applyFont="1" applyFill="1" applyBorder="1" applyAlignment="1">
      <alignment horizontal="center" wrapText="1"/>
    </xf>
    <xf numFmtId="0" fontId="4" fillId="3" borderId="15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0" fontId="4" fillId="3" borderId="57" xfId="0" applyFont="1" applyFill="1" applyBorder="1" applyAlignment="1">
      <alignment horizontal="center" wrapText="1"/>
    </xf>
    <xf numFmtId="0" fontId="9" fillId="4" borderId="3" xfId="0" applyFont="1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14"/>
  <sheetViews>
    <sheetView tabSelected="1" workbookViewId="0" topLeftCell="A1">
      <selection activeCell="D18" sqref="D18"/>
    </sheetView>
  </sheetViews>
  <sheetFormatPr defaultColWidth="8.8515625" defaultRowHeight="15"/>
  <cols>
    <col min="1" max="1" width="2.8515625" style="2" customWidth="1"/>
    <col min="2" max="2" width="3.421875" style="1" customWidth="1"/>
    <col min="3" max="3" width="10.00390625" style="1" customWidth="1"/>
    <col min="4" max="4" width="70.57421875" style="1" customWidth="1"/>
    <col min="5" max="5" width="23.421875" style="1" customWidth="1"/>
    <col min="6" max="6" width="23.421875" style="5" customWidth="1"/>
    <col min="7" max="7" width="7.57421875" style="1" bestFit="1" customWidth="1"/>
    <col min="8" max="8" width="14.421875" style="1" customWidth="1"/>
    <col min="9" max="9" width="53.57421875" style="2" customWidth="1"/>
    <col min="10" max="16384" width="8.8515625" style="1" customWidth="1"/>
  </cols>
  <sheetData>
    <row r="1" spans="2:8" s="2" customFormat="1" ht="45" customHeight="1">
      <c r="B1" s="77" t="s">
        <v>30</v>
      </c>
      <c r="C1" s="77"/>
      <c r="D1" s="77"/>
      <c r="E1" s="77"/>
      <c r="F1" s="77"/>
      <c r="G1" s="77"/>
      <c r="H1" s="77"/>
    </row>
    <row r="2" spans="2:8" s="2" customFormat="1" ht="30" customHeight="1">
      <c r="B2" s="76" t="s">
        <v>4</v>
      </c>
      <c r="C2" s="76"/>
      <c r="D2" s="78" t="s">
        <v>55</v>
      </c>
      <c r="E2" s="78"/>
      <c r="F2" s="78"/>
      <c r="G2" s="78"/>
      <c r="H2" s="78"/>
    </row>
    <row r="3" spans="2:8" s="2" customFormat="1" ht="15">
      <c r="B3" s="76" t="s">
        <v>0</v>
      </c>
      <c r="C3" s="76"/>
      <c r="D3" s="79" t="s">
        <v>1</v>
      </c>
      <c r="E3" s="79"/>
      <c r="F3" s="79"/>
      <c r="G3" s="79"/>
      <c r="H3" s="79"/>
    </row>
    <row r="4" spans="2:8" s="2" customFormat="1" ht="15">
      <c r="B4" s="76" t="s">
        <v>26</v>
      </c>
      <c r="C4" s="76"/>
      <c r="D4" s="56"/>
      <c r="E4" s="57" t="s">
        <v>7</v>
      </c>
      <c r="F4" s="57" t="s">
        <v>8</v>
      </c>
      <c r="G4" s="27" t="s">
        <v>5</v>
      </c>
      <c r="H4" s="58"/>
    </row>
    <row r="5" spans="2:8" s="2" customFormat="1" ht="24" customHeight="1">
      <c r="B5" s="45"/>
      <c r="C5" s="45"/>
      <c r="D5" s="45"/>
      <c r="G5" s="45"/>
      <c r="H5" s="45"/>
    </row>
    <row r="6" spans="2:8" s="2" customFormat="1" ht="21" customHeight="1">
      <c r="B6" s="50"/>
      <c r="C6" s="50"/>
      <c r="D6" s="50"/>
      <c r="E6" s="51" t="s">
        <v>38</v>
      </c>
      <c r="F6" s="51" t="s">
        <v>39</v>
      </c>
      <c r="G6" s="22"/>
      <c r="H6" s="22"/>
    </row>
    <row r="7" spans="2:8" s="2" customFormat="1" ht="21" customHeight="1">
      <c r="B7" s="84" t="s">
        <v>31</v>
      </c>
      <c r="C7" s="85"/>
      <c r="D7" s="86"/>
      <c r="E7" s="48">
        <f>'A - soupis dodávek'!H8</f>
        <v>0</v>
      </c>
      <c r="F7" s="54">
        <f>'A - soupis dodávek'!K8</f>
        <v>0</v>
      </c>
      <c r="G7" s="52"/>
      <c r="H7" s="53"/>
    </row>
    <row r="8" spans="2:8" s="2" customFormat="1" ht="21" customHeight="1">
      <c r="B8" s="84" t="s">
        <v>32</v>
      </c>
      <c r="C8" s="85"/>
      <c r="D8" s="86"/>
      <c r="E8" s="48">
        <f>'B - servisní práce'!I14</f>
        <v>0</v>
      </c>
      <c r="F8" s="54">
        <f>E8*1.21</f>
        <v>0</v>
      </c>
      <c r="G8" s="52"/>
      <c r="H8" s="53"/>
    </row>
    <row r="9" spans="2:8" s="2" customFormat="1" ht="21" customHeight="1">
      <c r="B9" s="47"/>
      <c r="C9" s="87" t="s">
        <v>37</v>
      </c>
      <c r="D9" s="88"/>
      <c r="E9" s="49">
        <f>'B - servisní práce'!I11</f>
        <v>0</v>
      </c>
      <c r="F9" s="49">
        <f aca="true" t="shared" si="0" ref="F9:F11">E9*1.21</f>
        <v>0</v>
      </c>
      <c r="G9" s="52"/>
      <c r="H9" s="53"/>
    </row>
    <row r="10" spans="2:8" s="2" customFormat="1" ht="21" customHeight="1">
      <c r="B10" s="46"/>
      <c r="C10" s="89" t="s">
        <v>48</v>
      </c>
      <c r="D10" s="90"/>
      <c r="E10" s="49">
        <f>'B - servisní práce'!L11</f>
        <v>0</v>
      </c>
      <c r="F10" s="49">
        <f t="shared" si="0"/>
        <v>0</v>
      </c>
      <c r="G10" s="52"/>
      <c r="H10" s="53"/>
    </row>
    <row r="11" spans="2:8" s="2" customFormat="1" ht="21" customHeight="1">
      <c r="B11" s="46"/>
      <c r="C11" s="89" t="s">
        <v>49</v>
      </c>
      <c r="D11" s="90"/>
      <c r="E11" s="49">
        <f>'B - servisní práce'!N11</f>
        <v>0</v>
      </c>
      <c r="F11" s="49">
        <f t="shared" si="0"/>
        <v>0</v>
      </c>
      <c r="G11" s="52"/>
      <c r="H11" s="53"/>
    </row>
    <row r="12" spans="2:8" s="2" customFormat="1" ht="36" customHeight="1">
      <c r="B12" s="80" t="s">
        <v>40</v>
      </c>
      <c r="C12" s="81"/>
      <c r="D12" s="82"/>
      <c r="E12" s="55">
        <f>E7+E8</f>
        <v>0</v>
      </c>
      <c r="F12" s="55">
        <f>F7+F8</f>
        <v>0</v>
      </c>
      <c r="G12" s="52"/>
      <c r="H12" s="53"/>
    </row>
    <row r="13" spans="2:8" ht="30.65" customHeight="1">
      <c r="B13" s="2"/>
      <c r="C13" s="83"/>
      <c r="D13" s="83"/>
      <c r="E13" s="2"/>
      <c r="F13" s="4"/>
      <c r="G13" s="2"/>
      <c r="H13" s="2"/>
    </row>
    <row r="14" spans="2:8" ht="15">
      <c r="B14" s="2"/>
      <c r="C14" s="83"/>
      <c r="D14" s="83"/>
      <c r="E14" s="2"/>
      <c r="F14" s="4"/>
      <c r="G14" s="2"/>
      <c r="H14" s="2"/>
    </row>
  </sheetData>
  <sheetProtection algorithmName="SHA-512" hashValue="OyIjCHrXjqcZV3TpmQJUOlzsSG7aG5Sj03mztJoWQgsgjSpAXctCldUT868TOjeUXlpwBoYkmClQjxADJjKSfw==" saltValue="Hn/BA2Inn/8BoQYwjzRytA==" spinCount="100000" sheet="1" formatColumns="0" formatRows="0"/>
  <mergeCells count="14">
    <mergeCell ref="B12:D12"/>
    <mergeCell ref="C13:D13"/>
    <mergeCell ref="C14:D14"/>
    <mergeCell ref="B7:D7"/>
    <mergeCell ref="B8:D8"/>
    <mergeCell ref="C9:D9"/>
    <mergeCell ref="C10:D10"/>
    <mergeCell ref="C11:D11"/>
    <mergeCell ref="B4:C4"/>
    <mergeCell ref="B1:H1"/>
    <mergeCell ref="B2:C2"/>
    <mergeCell ref="D2:H2"/>
    <mergeCell ref="B3:C3"/>
    <mergeCell ref="D3:H3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91" r:id="rId1"/>
  <headerFooter>
    <oddHeader>&amp;LPříloha č. 5: Soupis dodávek a servisu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K12"/>
  <sheetViews>
    <sheetView workbookViewId="0" topLeftCell="A1">
      <selection activeCell="J7" sqref="J7"/>
    </sheetView>
  </sheetViews>
  <sheetFormatPr defaultColWidth="8.8515625" defaultRowHeight="15"/>
  <cols>
    <col min="1" max="1" width="2.8515625" style="2" customWidth="1"/>
    <col min="2" max="2" width="6.57421875" style="1" customWidth="1"/>
    <col min="3" max="3" width="10.00390625" style="1" customWidth="1"/>
    <col min="4" max="4" width="67.8515625" style="1" customWidth="1"/>
    <col min="5" max="5" width="5.421875" style="1" customWidth="1"/>
    <col min="6" max="6" width="10.00390625" style="1" customWidth="1"/>
    <col min="7" max="7" width="16.140625" style="5" customWidth="1"/>
    <col min="8" max="8" width="17.140625" style="1" customWidth="1"/>
    <col min="9" max="9" width="1.57421875" style="1" customWidth="1"/>
    <col min="10" max="10" width="13.421875" style="1" bestFit="1" customWidth="1"/>
    <col min="11" max="11" width="17.140625" style="1" customWidth="1"/>
    <col min="12" max="12" width="53.57421875" style="2" customWidth="1"/>
    <col min="13" max="16384" width="8.8515625" style="1" customWidth="1"/>
  </cols>
  <sheetData>
    <row r="1" spans="2:11" ht="45" customHeight="1">
      <c r="B1" s="77" t="s">
        <v>20</v>
      </c>
      <c r="C1" s="77"/>
      <c r="D1" s="77"/>
      <c r="E1" s="77"/>
      <c r="F1" s="77"/>
      <c r="G1" s="77"/>
      <c r="H1" s="77"/>
      <c r="I1" s="77"/>
      <c r="J1" s="77"/>
      <c r="K1" s="77"/>
    </row>
    <row r="2" spans="2:11" ht="30" customHeight="1">
      <c r="B2" s="76" t="s">
        <v>4</v>
      </c>
      <c r="C2" s="76"/>
      <c r="D2" s="78" t="str">
        <f>'Souhrnný list'!D2:H2</f>
        <v>Anesteziologické přístroje včetně monitorů pro Oblastní nemocnici Náchod</v>
      </c>
      <c r="E2" s="78"/>
      <c r="F2" s="78"/>
      <c r="G2" s="78"/>
      <c r="H2" s="78"/>
      <c r="I2" s="78"/>
      <c r="J2" s="78"/>
      <c r="K2" s="78"/>
    </row>
    <row r="3" spans="2:11" ht="15">
      <c r="B3" s="76" t="s">
        <v>0</v>
      </c>
      <c r="C3" s="76"/>
      <c r="D3" s="79" t="s">
        <v>1</v>
      </c>
      <c r="E3" s="79"/>
      <c r="F3" s="79"/>
      <c r="G3" s="79"/>
      <c r="H3" s="79"/>
      <c r="I3" s="79"/>
      <c r="J3" s="79"/>
      <c r="K3" s="79"/>
    </row>
    <row r="4" spans="2:11" ht="15">
      <c r="B4" s="76" t="s">
        <v>26</v>
      </c>
      <c r="C4" s="76"/>
      <c r="D4" s="43">
        <f>'Souhrnný list'!D4</f>
        <v>0</v>
      </c>
      <c r="E4" s="93" t="str">
        <f>'Souhrnný list'!E4</f>
        <v>IČO:</v>
      </c>
      <c r="F4" s="94"/>
      <c r="G4" s="93" t="str">
        <f>'Souhrnný list'!F4</f>
        <v>DIČ:</v>
      </c>
      <c r="H4" s="94"/>
      <c r="I4" s="95"/>
      <c r="J4" s="3" t="s">
        <v>5</v>
      </c>
      <c r="K4" s="44">
        <f>'Souhrnný list'!H4</f>
        <v>0</v>
      </c>
    </row>
    <row r="5" spans="2:11" ht="30" customHeight="1">
      <c r="B5" s="2"/>
      <c r="C5" s="2"/>
      <c r="D5" s="2"/>
      <c r="E5" s="2"/>
      <c r="F5" s="2"/>
      <c r="G5" s="4"/>
      <c r="H5" s="2"/>
      <c r="I5" s="2"/>
      <c r="J5" s="2"/>
      <c r="K5" s="2"/>
    </row>
    <row r="6" spans="2:11" ht="30" customHeight="1">
      <c r="B6" s="6" t="s">
        <v>2</v>
      </c>
      <c r="C6" s="7" t="s">
        <v>3</v>
      </c>
      <c r="D6" s="7" t="s">
        <v>6</v>
      </c>
      <c r="E6" s="7" t="s">
        <v>9</v>
      </c>
      <c r="F6" s="6" t="s">
        <v>11</v>
      </c>
      <c r="G6" s="6" t="s">
        <v>13</v>
      </c>
      <c r="H6" s="6" t="s">
        <v>12</v>
      </c>
      <c r="I6" s="16"/>
      <c r="J6" s="6" t="s">
        <v>14</v>
      </c>
      <c r="K6" s="6" t="s">
        <v>18</v>
      </c>
    </row>
    <row r="7" spans="2:11" ht="30" customHeight="1">
      <c r="B7" s="9">
        <v>1</v>
      </c>
      <c r="C7" s="8" t="s">
        <v>53</v>
      </c>
      <c r="D7" s="75" t="s">
        <v>54</v>
      </c>
      <c r="E7" s="9" t="s">
        <v>10</v>
      </c>
      <c r="F7" s="10">
        <v>9</v>
      </c>
      <c r="G7" s="59"/>
      <c r="H7" s="11">
        <f>F7*G7</f>
        <v>0</v>
      </c>
      <c r="I7" s="17"/>
      <c r="J7" s="59">
        <v>21</v>
      </c>
      <c r="K7" s="11">
        <f>H7*((100+J7)/100)</f>
        <v>0</v>
      </c>
    </row>
    <row r="8" spans="2:11" ht="30" customHeight="1">
      <c r="B8" s="91" t="s">
        <v>15</v>
      </c>
      <c r="C8" s="92"/>
      <c r="D8" s="92"/>
      <c r="E8" s="12"/>
      <c r="F8" s="12"/>
      <c r="G8" s="13" t="s">
        <v>16</v>
      </c>
      <c r="H8" s="14">
        <f>SUM(H7:H7)</f>
        <v>0</v>
      </c>
      <c r="I8" s="15"/>
      <c r="J8" s="13" t="s">
        <v>17</v>
      </c>
      <c r="K8" s="14">
        <f>SUM(K7:K7)</f>
        <v>0</v>
      </c>
    </row>
    <row r="9" spans="2:11" ht="15">
      <c r="B9" s="2"/>
      <c r="C9" s="2"/>
      <c r="D9" s="2"/>
      <c r="E9" s="2"/>
      <c r="F9" s="2"/>
      <c r="G9" s="4"/>
      <c r="H9" s="2"/>
      <c r="I9" s="2"/>
      <c r="J9" s="2"/>
      <c r="K9" s="2"/>
    </row>
    <row r="10" spans="2:11" ht="18" customHeight="1">
      <c r="B10" s="2" t="s">
        <v>19</v>
      </c>
      <c r="C10" s="2"/>
      <c r="D10" s="2"/>
      <c r="E10" s="2"/>
      <c r="F10" s="2"/>
      <c r="G10" s="4"/>
      <c r="H10" s="2"/>
      <c r="I10" s="2"/>
      <c r="J10" s="2"/>
      <c r="K10" s="2"/>
    </row>
    <row r="11" spans="2:11" ht="18" customHeight="1">
      <c r="B11" s="2" t="s">
        <v>50</v>
      </c>
      <c r="C11" s="2"/>
      <c r="D11" s="2"/>
      <c r="E11" s="2"/>
      <c r="F11" s="2"/>
      <c r="G11" s="4"/>
      <c r="H11" s="2"/>
      <c r="I11" s="2"/>
      <c r="J11" s="2"/>
      <c r="K11" s="2"/>
    </row>
    <row r="12" spans="2:11" ht="30" customHeight="1">
      <c r="B12" s="2"/>
      <c r="C12" s="2"/>
      <c r="D12" s="2"/>
      <c r="E12" s="2"/>
      <c r="F12" s="2"/>
      <c r="G12" s="4"/>
      <c r="H12" s="2"/>
      <c r="I12" s="2"/>
      <c r="J12" s="2"/>
      <c r="K12" s="2"/>
    </row>
  </sheetData>
  <sheetProtection algorithmName="SHA-512" hashValue="hJjUaaPUCJBmUbkkRu5Dl0Ylcf/4sGDYjugttRyyu9bngEVbvFW2cPUyWNi/sn7ZCBllyeDf8uMIKlifZX8r1Q==" saltValue="ezJ7VWX2uGd5GtF93ag2SQ==" spinCount="100000" sheet="1" formatColumns="0" formatRows="0"/>
  <mergeCells count="9">
    <mergeCell ref="B8:D8"/>
    <mergeCell ref="G4:I4"/>
    <mergeCell ref="B1:K1"/>
    <mergeCell ref="B2:C2"/>
    <mergeCell ref="B3:C3"/>
    <mergeCell ref="D2:K2"/>
    <mergeCell ref="D3:K3"/>
    <mergeCell ref="B4:C4"/>
    <mergeCell ref="E4:F4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84" r:id="rId1"/>
  <headerFooter>
    <oddHeader>&amp;LPříloha č. 5_a: Nabídková cena 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N17"/>
  <sheetViews>
    <sheetView workbookViewId="0" topLeftCell="A1">
      <selection activeCell="D5" sqref="D5"/>
    </sheetView>
  </sheetViews>
  <sheetFormatPr defaultColWidth="8.8515625" defaultRowHeight="15"/>
  <cols>
    <col min="1" max="1" width="2.8515625" style="2" customWidth="1"/>
    <col min="2" max="2" width="6.57421875" style="1" customWidth="1"/>
    <col min="3" max="3" width="10.00390625" style="1" customWidth="1"/>
    <col min="4" max="4" width="67.8515625" style="1" customWidth="1"/>
    <col min="5" max="5" width="14.421875" style="1" customWidth="1"/>
    <col min="6" max="6" width="5.00390625" style="1" bestFit="1" customWidth="1"/>
    <col min="7" max="7" width="4.140625" style="1" customWidth="1"/>
    <col min="8" max="8" width="5.140625" style="1" bestFit="1" customWidth="1"/>
    <col min="9" max="9" width="17.140625" style="1" customWidth="1"/>
    <col min="10" max="10" width="1.1484375" style="1" customWidth="1"/>
    <col min="11" max="11" width="14.421875" style="1" customWidth="1"/>
    <col min="12" max="12" width="17.140625" style="5" customWidth="1"/>
    <col min="13" max="13" width="14.421875" style="1" customWidth="1"/>
    <col min="14" max="14" width="17.140625" style="1" customWidth="1"/>
    <col min="15" max="15" width="17.8515625" style="2" customWidth="1"/>
    <col min="16" max="16384" width="8.8515625" style="1" customWidth="1"/>
  </cols>
  <sheetData>
    <row r="1" spans="2:14" ht="45" customHeight="1">
      <c r="B1" s="77" t="s">
        <v>27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2:14" ht="30" customHeight="1">
      <c r="B2" s="76" t="s">
        <v>4</v>
      </c>
      <c r="C2" s="76"/>
      <c r="D2" s="100" t="str">
        <f>'Souhrnný list'!D2:H2</f>
        <v>Anesteziologické přístroje včetně monitorů pro Oblastní nemocnici Náchod</v>
      </c>
      <c r="E2" s="101"/>
      <c r="F2" s="101"/>
      <c r="G2" s="101"/>
      <c r="H2" s="101"/>
      <c r="I2" s="101"/>
      <c r="J2" s="101"/>
      <c r="K2" s="101"/>
      <c r="L2" s="101"/>
      <c r="M2" s="101"/>
      <c r="N2" s="102"/>
    </row>
    <row r="3" spans="2:14" ht="15">
      <c r="B3" s="76" t="s">
        <v>0</v>
      </c>
      <c r="C3" s="76"/>
      <c r="D3" s="103" t="s">
        <v>1</v>
      </c>
      <c r="E3" s="104"/>
      <c r="F3" s="104"/>
      <c r="G3" s="104"/>
      <c r="H3" s="104"/>
      <c r="I3" s="104"/>
      <c r="J3" s="104"/>
      <c r="K3" s="104"/>
      <c r="L3" s="104"/>
      <c r="M3" s="104"/>
      <c r="N3" s="105"/>
    </row>
    <row r="4" spans="2:14" ht="15">
      <c r="B4" s="76" t="s">
        <v>26</v>
      </c>
      <c r="C4" s="76"/>
      <c r="D4" s="41">
        <f>'Souhrnný list'!D4</f>
        <v>0</v>
      </c>
      <c r="E4" s="66" t="str">
        <f>'Souhrnný list'!E4</f>
        <v>IČO:</v>
      </c>
      <c r="F4" s="106" t="str">
        <f>'Souhrnný list'!F4</f>
        <v>DIČ:</v>
      </c>
      <c r="G4" s="108"/>
      <c r="H4" s="108"/>
      <c r="I4" s="108"/>
      <c r="J4" s="67"/>
      <c r="K4" s="36" t="s">
        <v>5</v>
      </c>
      <c r="L4" s="42">
        <f>'Souhrnný list'!H4</f>
        <v>0</v>
      </c>
      <c r="M4" s="106"/>
      <c r="N4" s="107"/>
    </row>
    <row r="5" spans="2:14" ht="14.4" customHeight="1" thickBot="1">
      <c r="B5" s="2"/>
      <c r="C5" s="2"/>
      <c r="D5" s="2"/>
      <c r="E5" s="2"/>
      <c r="F5" s="2"/>
      <c r="G5" s="61"/>
      <c r="H5" s="61"/>
      <c r="I5" s="2"/>
      <c r="J5" s="2"/>
      <c r="K5" s="2"/>
      <c r="L5" s="4"/>
      <c r="M5" s="2"/>
      <c r="N5" s="2"/>
    </row>
    <row r="6" spans="2:14" s="2" customFormat="1" ht="30" customHeight="1">
      <c r="B6" s="28"/>
      <c r="E6" s="113" t="s">
        <v>21</v>
      </c>
      <c r="F6" s="115"/>
      <c r="G6" s="115"/>
      <c r="H6" s="115"/>
      <c r="I6" s="114"/>
      <c r="J6" s="31"/>
      <c r="K6" s="113" t="s">
        <v>34</v>
      </c>
      <c r="L6" s="114"/>
      <c r="M6" s="113" t="s">
        <v>35</v>
      </c>
      <c r="N6" s="114"/>
    </row>
    <row r="7" spans="2:14" s="2" customFormat="1" ht="45" customHeight="1">
      <c r="B7" s="37" t="s">
        <v>36</v>
      </c>
      <c r="E7" s="109" t="s">
        <v>51</v>
      </c>
      <c r="F7" s="125"/>
      <c r="G7" s="125"/>
      <c r="H7" s="125"/>
      <c r="I7" s="110"/>
      <c r="J7" s="32"/>
      <c r="K7" s="109" t="s">
        <v>23</v>
      </c>
      <c r="L7" s="110"/>
      <c r="M7" s="109" t="s">
        <v>52</v>
      </c>
      <c r="N7" s="110"/>
    </row>
    <row r="8" spans="2:14" s="2" customFormat="1" ht="15" customHeight="1">
      <c r="B8" s="118" t="s">
        <v>2</v>
      </c>
      <c r="C8" s="98" t="s">
        <v>3</v>
      </c>
      <c r="D8" s="99" t="s">
        <v>6</v>
      </c>
      <c r="E8" s="111" t="s">
        <v>45</v>
      </c>
      <c r="F8" s="119" t="s">
        <v>41</v>
      </c>
      <c r="G8" s="120"/>
      <c r="H8" s="121"/>
      <c r="I8" s="29" t="s">
        <v>22</v>
      </c>
      <c r="J8" s="33"/>
      <c r="K8" s="111" t="s">
        <v>24</v>
      </c>
      <c r="L8" s="29" t="s">
        <v>22</v>
      </c>
      <c r="M8" s="111" t="s">
        <v>25</v>
      </c>
      <c r="N8" s="29" t="s">
        <v>22</v>
      </c>
    </row>
    <row r="9" spans="2:14" s="2" customFormat="1" ht="57" customHeight="1" thickBot="1">
      <c r="B9" s="118"/>
      <c r="C9" s="98"/>
      <c r="D9" s="99"/>
      <c r="E9" s="111"/>
      <c r="F9" s="122"/>
      <c r="G9" s="123"/>
      <c r="H9" s="124"/>
      <c r="I9" s="69" t="s">
        <v>44</v>
      </c>
      <c r="J9" s="34"/>
      <c r="K9" s="112"/>
      <c r="L9" s="26" t="s">
        <v>46</v>
      </c>
      <c r="M9" s="112"/>
      <c r="N9" s="26" t="s">
        <v>47</v>
      </c>
    </row>
    <row r="10" spans="2:14" s="2" customFormat="1" ht="30" customHeight="1" thickBot="1">
      <c r="B10" s="70">
        <v>1</v>
      </c>
      <c r="C10" s="8" t="s">
        <v>53</v>
      </c>
      <c r="D10" s="75" t="s">
        <v>54</v>
      </c>
      <c r="E10" s="71"/>
      <c r="F10" s="64" t="s">
        <v>42</v>
      </c>
      <c r="G10" s="63"/>
      <c r="H10" s="65" t="s">
        <v>43</v>
      </c>
      <c r="I10" s="72">
        <f>_xlfn.IFERROR((1/G10)*5*E10,0)</f>
        <v>0</v>
      </c>
      <c r="J10" s="73"/>
      <c r="K10" s="60"/>
      <c r="L10" s="24">
        <f>K10*200</f>
        <v>0</v>
      </c>
      <c r="M10" s="60"/>
      <c r="N10" s="24">
        <f>M10*8000</f>
        <v>0</v>
      </c>
    </row>
    <row r="11" spans="2:14" s="2" customFormat="1" ht="30" customHeight="1" thickBot="1">
      <c r="B11" s="96" t="s">
        <v>33</v>
      </c>
      <c r="C11" s="97"/>
      <c r="D11" s="97"/>
      <c r="E11" s="21"/>
      <c r="F11" s="20"/>
      <c r="G11" s="20"/>
      <c r="H11" s="20"/>
      <c r="I11" s="25">
        <f>SUM(I10:I10)</f>
        <v>0</v>
      </c>
      <c r="J11" s="74"/>
      <c r="K11" s="19"/>
      <c r="L11" s="25">
        <f>SUM(L10:L10)</f>
        <v>0</v>
      </c>
      <c r="M11" s="19"/>
      <c r="N11" s="25">
        <f>SUM(N10:N10)</f>
        <v>0</v>
      </c>
    </row>
    <row r="12" spans="2:14" ht="15" thickBot="1">
      <c r="B12" s="2"/>
      <c r="C12" s="2"/>
      <c r="D12" s="2"/>
      <c r="E12" s="2"/>
      <c r="F12" s="2"/>
      <c r="G12" s="61"/>
      <c r="H12" s="61"/>
      <c r="I12" s="23" t="s">
        <v>22</v>
      </c>
      <c r="J12" s="35"/>
      <c r="L12" s="23" t="s">
        <v>22</v>
      </c>
      <c r="M12" s="68"/>
      <c r="N12" s="23" t="s">
        <v>22</v>
      </c>
    </row>
    <row r="13" spans="2:14" ht="15" thickBot="1">
      <c r="B13" s="2"/>
      <c r="C13" s="2"/>
      <c r="D13" s="2"/>
      <c r="E13" s="2"/>
      <c r="F13" s="2"/>
      <c r="G13" s="61"/>
      <c r="H13" s="61"/>
      <c r="I13" s="30"/>
      <c r="J13" s="30"/>
      <c r="K13" s="2"/>
      <c r="L13" s="30"/>
      <c r="M13" s="2"/>
      <c r="N13" s="30"/>
    </row>
    <row r="14" spans="2:12" s="2" customFormat="1" ht="30" customHeight="1" thickBot="1">
      <c r="B14" s="116" t="s">
        <v>28</v>
      </c>
      <c r="C14" s="117"/>
      <c r="D14" s="117"/>
      <c r="E14" s="117"/>
      <c r="F14" s="117"/>
      <c r="G14" s="62"/>
      <c r="H14" s="62"/>
      <c r="I14" s="38">
        <f>I11+L11+N11</f>
        <v>0</v>
      </c>
      <c r="J14" s="40"/>
      <c r="K14" s="39" t="s">
        <v>29</v>
      </c>
      <c r="L14" s="4"/>
    </row>
    <row r="15" spans="7:12" s="2" customFormat="1" ht="30.65" customHeight="1">
      <c r="G15" s="61"/>
      <c r="H15" s="61"/>
      <c r="L15" s="4"/>
    </row>
    <row r="16" spans="2:14" s="2" customFormat="1" ht="18" customHeight="1">
      <c r="B16" s="18"/>
      <c r="C16" s="1"/>
      <c r="D16" s="1"/>
      <c r="E16" s="1"/>
      <c r="F16" s="1"/>
      <c r="G16" s="1"/>
      <c r="H16" s="1"/>
      <c r="I16" s="1"/>
      <c r="J16" s="1"/>
      <c r="K16" s="1"/>
      <c r="L16" s="5"/>
      <c r="M16" s="1"/>
      <c r="N16" s="1"/>
    </row>
    <row r="17" spans="2:14" s="2" customFormat="1" ht="18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5"/>
      <c r="M17" s="1"/>
      <c r="N17" s="1"/>
    </row>
    <row r="18" ht="18" customHeight="1"/>
  </sheetData>
  <sheetProtection algorithmName="SHA-512" hashValue="Oj0ZXM2/wr+BlyNd1JpecK50UqvL0Y7l76XtTk6jblEd+psZbvM8JEpLqQ14UzoutCBXEzgAoGu1h91mTmbqUQ==" saltValue="s2E9jxp+HBPMe+0I9e9XUQ==" spinCount="100000" sheet="1" formatColumns="0" formatRows="0"/>
  <mergeCells count="23">
    <mergeCell ref="B14:F14"/>
    <mergeCell ref="M6:N6"/>
    <mergeCell ref="M7:N7"/>
    <mergeCell ref="M8:M9"/>
    <mergeCell ref="E8:E9"/>
    <mergeCell ref="B8:B9"/>
    <mergeCell ref="F8:H9"/>
    <mergeCell ref="E7:I7"/>
    <mergeCell ref="B4:C4"/>
    <mergeCell ref="B11:D11"/>
    <mergeCell ref="C8:C9"/>
    <mergeCell ref="D8:D9"/>
    <mergeCell ref="B1:N1"/>
    <mergeCell ref="B2:C2"/>
    <mergeCell ref="B3:C3"/>
    <mergeCell ref="D2:N2"/>
    <mergeCell ref="D3:N3"/>
    <mergeCell ref="M4:N4"/>
    <mergeCell ref="F4:I4"/>
    <mergeCell ref="K7:L7"/>
    <mergeCell ref="K8:K9"/>
    <mergeCell ref="K6:L6"/>
    <mergeCell ref="E6:I6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71" r:id="rId1"/>
  <headerFooter>
    <oddHeader>&amp;LPříloha č. 5_b: Nabídková cena B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Michl Miroslav Ing.</dc:creator>
  <cp:keywords/>
  <dc:description/>
  <cp:lastModifiedBy>Michl Miroslav Ing.</cp:lastModifiedBy>
  <cp:lastPrinted>2019-12-06T09:20:16Z</cp:lastPrinted>
  <dcterms:created xsi:type="dcterms:W3CDTF">2019-10-21T13:53:46Z</dcterms:created>
  <dcterms:modified xsi:type="dcterms:W3CDTF">2020-11-26T14:32:56Z</dcterms:modified>
  <cp:category/>
  <cp:version/>
  <cp:contentType/>
  <cp:contentStatus/>
</cp:coreProperties>
</file>