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64"/>
  <workbookPr defaultThemeVersion="166925"/>
  <bookViews>
    <workbookView xWindow="0" yWindow="0" windowWidth="19200" windowHeight="6930" activeTab="0"/>
  </bookViews>
  <sheets>
    <sheet name="odkazy" sheetId="1" r:id="rId1"/>
  </sheets>
  <definedNames>
    <definedName name="_xlnm._FilterDatabase" localSheetId="0" hidden="1">'odkazy'!$A$1:$A$67</definedName>
    <definedName name="_xlnm.Print_Area" localSheetId="0">'odkazy'!$A$5:$L$68</definedName>
    <definedName name="_xlnm.Print_Titles" localSheetId="0">'odkazy'!$42:$42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<sst xmlns="http://schemas.openxmlformats.org/spreadsheetml/2006/main" count="301" uniqueCount="89">
  <si>
    <t>List obsahuje:</t>
  </si>
  <si>
    <t>1) Krycí list soupisu</t>
  </si>
  <si>
    <t>2) Rekapitulace</t>
  </si>
  <si>
    <t>3) Soupis prací</t>
  </si>
  <si>
    <t>Zpět na list:</t>
  </si>
  <si>
    <t>Rekapitulace stavby</t>
  </si>
  <si>
    <t>&gt;&gt;  skryté sloupce  &lt;&lt;</t>
  </si>
  <si>
    <t>{62c1a783-7f67-49b8-ae66-5eb4c3d13ebd}</t>
  </si>
  <si>
    <t>REKAPITULACE ČLENĚNÍ SOUPISU DODÁVEK</t>
  </si>
  <si>
    <t>Stavba:</t>
  </si>
  <si>
    <t>Modernizace a dostavba Oblastní nemocnice Náchod - 1.etapa</t>
  </si>
  <si>
    <t>Objekt:</t>
  </si>
  <si>
    <t>NA25.1 - 20001.17-Interierové vybavení - ELEKTROZAŘÍZENÍ</t>
  </si>
  <si>
    <t>Místo:</t>
  </si>
  <si>
    <t>Náchod</t>
  </si>
  <si>
    <t>Datum:</t>
  </si>
  <si>
    <t>Zadavatel:</t>
  </si>
  <si>
    <t>Královéhradecký kraj</t>
  </si>
  <si>
    <t>Projektant:</t>
  </si>
  <si>
    <t>Uchazeč:</t>
  </si>
  <si>
    <t>bude určen ve výběrovém řízení</t>
  </si>
  <si>
    <t>Kód dílu - Popis</t>
  </si>
  <si>
    <t>Cena celkem [CZK]</t>
  </si>
  <si>
    <t>Náklady soupisu celkem</t>
  </si>
  <si>
    <t>-1</t>
  </si>
  <si>
    <t>PSV - Práce a dodávky PSV</t>
  </si>
  <si>
    <t xml:space="preserve">    766 - Interier volný</t>
  </si>
  <si>
    <t>SOUPIS DODÁVEK</t>
  </si>
  <si>
    <t>PČ</t>
  </si>
  <si>
    <t>Typ</t>
  </si>
  <si>
    <t>Kód</t>
  </si>
  <si>
    <t>Popis</t>
  </si>
  <si>
    <t>MJ</t>
  </si>
  <si>
    <t>Množství</t>
  </si>
  <si>
    <t>J.cena [CZK]</t>
  </si>
  <si>
    <t>Cenová soustava</t>
  </si>
  <si>
    <t>DPH</t>
  </si>
  <si>
    <t>J. Nh [h]</t>
  </si>
  <si>
    <t>Nh celkem [h]</t>
  </si>
  <si>
    <t>J. hmotnost
[t]</t>
  </si>
  <si>
    <t>Hmotnost
celkem [t]</t>
  </si>
  <si>
    <t>J. suť [t]</t>
  </si>
  <si>
    <t>Suť Celkem [t]</t>
  </si>
  <si>
    <t>D</t>
  </si>
  <si>
    <t>PSV</t>
  </si>
  <si>
    <t>Dodávky PSV</t>
  </si>
  <si>
    <t>2</t>
  </si>
  <si>
    <t>0</t>
  </si>
  <si>
    <t>ROZPOCET</t>
  </si>
  <si>
    <t>766</t>
  </si>
  <si>
    <t>Interier volný</t>
  </si>
  <si>
    <t>1</t>
  </si>
  <si>
    <t/>
  </si>
  <si>
    <t>VV</t>
  </si>
  <si>
    <t>True</t>
  </si>
  <si>
    <t>114</t>
  </si>
  <si>
    <t>K</t>
  </si>
  <si>
    <t>766080</t>
  </si>
  <si>
    <t>Dodávka lednice  dle tabulky  D.2001.17 Kusovník volného interiérového vybavení - elektrozařízení</t>
  </si>
  <si>
    <t>ks</t>
  </si>
  <si>
    <t>16</t>
  </si>
  <si>
    <t>1493273312</t>
  </si>
  <si>
    <t>766081</t>
  </si>
  <si>
    <t>-24145917</t>
  </si>
  <si>
    <t>766082</t>
  </si>
  <si>
    <t>základní</t>
  </si>
  <si>
    <t>-1126733765</t>
  </si>
  <si>
    <t>-541559524</t>
  </si>
  <si>
    <t>733122024</t>
  </si>
  <si>
    <t>"schema EL 01A"  30</t>
  </si>
  <si>
    <t>"schema EL 01B"  7</t>
  </si>
  <si>
    <t>766083</t>
  </si>
  <si>
    <t>"schema EL 01C"  8</t>
  </si>
  <si>
    <t>766084</t>
  </si>
  <si>
    <t>"schema EL 01D"  14</t>
  </si>
  <si>
    <t>766085</t>
  </si>
  <si>
    <t>"schema EL 01E"  70</t>
  </si>
  <si>
    <t>"schema EL02"   18</t>
  </si>
  <si>
    <t>766086</t>
  </si>
  <si>
    <t>Dodávka myčky  dle tabulky  D.2001.17 Kusovník volného interiérového vybavení - elektrozařízení</t>
  </si>
  <si>
    <t>"schema EL03"   35</t>
  </si>
  <si>
    <t>766087</t>
  </si>
  <si>
    <t>766088</t>
  </si>
  <si>
    <t>"schema EL 04   16</t>
  </si>
  <si>
    <t>"schema EL 05   2</t>
  </si>
  <si>
    <t>766089</t>
  </si>
  <si>
    <t xml:space="preserve">Součástí ceny jednotlivých  položek je i  doprava, roznos do místa instalace,  instalace, odzkoušení a proškolení v  místě plnění </t>
  </si>
  <si>
    <t>"schema EL 01"  11</t>
  </si>
  <si>
    <t>Dodávka mrazáků dle tabulky  D.2001.17 Kusovník volného interiérového vybavení - elektrozařízení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</si>
</sst>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.mm\.yyyy"/>
    <numFmt numFmtId="165" formatCode="#,##0.00000"/>
    <numFmt numFmtId="166" formatCode="#,##0.000"/>
  </numFmts>
  <fonts count="22">
    <font>
      <sz val="8"/>
      <name val="Trebuchet MS"/>
      <family val="2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0"/>
      <name val="Trebuchet MS"/>
      <family val="2"/>
    </font>
    <font>
      <sz val="10"/>
      <color rgb="FF960000"/>
      <name val="Trebuchet MS"/>
      <family val="2"/>
    </font>
    <font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b/>
      <sz val="12"/>
      <name val="Trebuchet MS"/>
      <family val="2"/>
    </font>
    <font>
      <sz val="9"/>
      <name val="Trebuchet MS"/>
      <family val="2"/>
    </font>
    <font>
      <b/>
      <sz val="12"/>
      <color rgb="FF800000"/>
      <name val="Trebuchet MS"/>
      <family val="2"/>
    </font>
    <font>
      <b/>
      <sz val="12"/>
      <color rgb="FF96000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7"/>
      <color rgb="FF969696"/>
      <name val="Trebuchet MS"/>
      <family val="2"/>
    </font>
    <font>
      <sz val="8"/>
      <color rgb="FF969696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6">
    <xf numFmtId="0" fontId="0" fillId="0" borderId="0" xfId="0"/>
    <xf numFmtId="0" fontId="0" fillId="2" borderId="0" xfId="0" applyFill="1" applyProtection="1">
      <protection/>
    </xf>
    <xf numFmtId="0" fontId="3" fillId="2" borderId="0" xfId="0" applyFont="1" applyFill="1" applyAlignment="1" applyProtection="1">
      <alignment vertical="center"/>
      <protection/>
    </xf>
    <xf numFmtId="0" fontId="4" fillId="2" borderId="0" xfId="0" applyFont="1" applyFill="1" applyAlignment="1" applyProtection="1">
      <alignment horizontal="left" vertical="center"/>
      <protection/>
    </xf>
    <xf numFmtId="0" fontId="5" fillId="2" borderId="0" xfId="20" applyFont="1" applyFill="1" applyAlignment="1" applyProtection="1">
      <alignment vertical="center"/>
      <protection/>
    </xf>
    <xf numFmtId="0" fontId="2" fillId="2" borderId="0" xfId="20" applyFill="1" applyProtection="1">
      <protection/>
    </xf>
    <xf numFmtId="0" fontId="0" fillId="2" borderId="0" xfId="0" applyFill="1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/>
    </xf>
    <xf numFmtId="165" fontId="16" fillId="0" borderId="4" xfId="0" applyNumberFormat="1" applyFont="1" applyBorder="1" applyAlignment="1">
      <alignment/>
    </xf>
    <xf numFmtId="165" fontId="16" fillId="0" borderId="5" xfId="0" applyNumberFormat="1" applyFont="1" applyBorder="1" applyAlignment="1">
      <alignment/>
    </xf>
    <xf numFmtId="4" fontId="17" fillId="0" borderId="0" xfId="0" applyNumberFormat="1" applyFont="1" applyAlignment="1">
      <alignment vertical="center"/>
    </xf>
    <xf numFmtId="0" fontId="18" fillId="0" borderId="0" xfId="0" applyFont="1" applyAlignment="1">
      <alignment/>
    </xf>
    <xf numFmtId="0" fontId="18" fillId="0" borderId="1" xfId="0" applyFont="1" applyBorder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/>
    </xf>
    <xf numFmtId="165" fontId="18" fillId="0" borderId="0" xfId="0" applyNumberFormat="1" applyFont="1" applyBorder="1" applyAlignment="1">
      <alignment/>
    </xf>
    <xf numFmtId="165" fontId="18" fillId="0" borderId="6" xfId="0" applyNumberFormat="1" applyFont="1" applyBorder="1" applyAlignment="1">
      <alignment/>
    </xf>
    <xf numFmtId="0" fontId="18" fillId="0" borderId="0" xfId="0" applyFont="1" applyAlignment="1">
      <alignment horizontal="center"/>
    </xf>
    <xf numFmtId="4" fontId="18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1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165" fontId="21" fillId="0" borderId="0" xfId="0" applyNumberFormat="1" applyFont="1" applyBorder="1" applyAlignment="1">
      <alignment vertical="center"/>
    </xf>
    <xf numFmtId="165" fontId="21" fillId="0" borderId="6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19" fillId="0" borderId="7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4" fontId="0" fillId="3" borderId="9" xfId="0" applyNumberFormat="1" applyFont="1" applyFill="1" applyBorder="1" applyAlignment="1" applyProtection="1">
      <alignment vertical="center"/>
      <protection locked="0"/>
    </xf>
    <xf numFmtId="0" fontId="0" fillId="0" borderId="0" xfId="0" applyProtection="1">
      <protection/>
    </xf>
    <xf numFmtId="0" fontId="0" fillId="0" borderId="0" xfId="0" applyFont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164" fontId="10" fillId="0" borderId="0" xfId="0" applyNumberFormat="1" applyFont="1" applyBorder="1" applyAlignment="1" applyProtection="1">
      <alignment horizontal="left" vertical="center"/>
      <protection/>
    </xf>
    <xf numFmtId="0" fontId="10" fillId="4" borderId="0" xfId="0" applyFont="1" applyFill="1" applyBorder="1" applyAlignment="1" applyProtection="1">
      <alignment horizontal="left"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10" fillId="4" borderId="0" xfId="0" applyFont="1" applyFill="1" applyBorder="1" applyAlignment="1" applyProtection="1">
      <alignment horizontal="right" vertical="center"/>
      <protection/>
    </xf>
    <xf numFmtId="0" fontId="0" fillId="4" borderId="13" xfId="0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4" fontId="12" fillId="0" borderId="0" xfId="0" applyNumberFormat="1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1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7" xfId="0" applyFont="1" applyBorder="1" applyAlignment="1" applyProtection="1">
      <alignment horizontal="left" vertical="center"/>
      <protection/>
    </xf>
    <xf numFmtId="0" fontId="13" fillId="0" borderId="7" xfId="0" applyFont="1" applyBorder="1" applyAlignment="1" applyProtection="1">
      <alignment vertical="center"/>
      <protection/>
    </xf>
    <xf numFmtId="4" fontId="13" fillId="0" borderId="7" xfId="0" applyNumberFormat="1" applyFont="1" applyBorder="1" applyAlignment="1" applyProtection="1">
      <alignment vertical="center"/>
      <protection/>
    </xf>
    <xf numFmtId="0" fontId="13" fillId="0" borderId="13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1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4" fillId="0" borderId="7" xfId="0" applyFont="1" applyBorder="1" applyAlignment="1" applyProtection="1">
      <alignment horizontal="left" vertical="center"/>
      <protection/>
    </xf>
    <xf numFmtId="0" fontId="14" fillId="0" borderId="7" xfId="0" applyFont="1" applyBorder="1" applyAlignment="1" applyProtection="1">
      <alignment vertical="center"/>
      <protection/>
    </xf>
    <xf numFmtId="4" fontId="14" fillId="0" borderId="7" xfId="0" applyNumberFormat="1" applyFont="1" applyBorder="1" applyAlignment="1" applyProtection="1">
      <alignment vertical="center"/>
      <protection/>
    </xf>
    <xf numFmtId="0" fontId="14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164" fontId="1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10" fillId="4" borderId="17" xfId="0" applyFont="1" applyFill="1" applyBorder="1" applyAlignment="1" applyProtection="1">
      <alignment horizontal="center" vertical="center" wrapText="1"/>
      <protection/>
    </xf>
    <xf numFmtId="0" fontId="10" fillId="4" borderId="2" xfId="0" applyFont="1" applyFill="1" applyBorder="1" applyAlignment="1" applyProtection="1">
      <alignment horizontal="center" vertical="center" wrapText="1"/>
      <protection/>
    </xf>
    <xf numFmtId="0" fontId="15" fillId="4" borderId="2" xfId="0" applyFont="1" applyFill="1" applyBorder="1" applyAlignment="1" applyProtection="1">
      <alignment horizontal="center" vertical="center" wrapText="1"/>
      <protection/>
    </xf>
    <xf numFmtId="0" fontId="10" fillId="4" borderId="3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left" vertical="center"/>
      <protection/>
    </xf>
    <xf numFmtId="4" fontId="12" fillId="0" borderId="0" xfId="0" applyNumberFormat="1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0" borderId="1" xfId="0" applyFont="1" applyBorder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4" fontId="13" fillId="0" borderId="0" xfId="0" applyNumberFormat="1" applyFont="1" applyAlignment="1" applyProtection="1">
      <alignment/>
      <protection/>
    </xf>
    <xf numFmtId="0" fontId="18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left"/>
      <protection/>
    </xf>
    <xf numFmtId="4" fontId="14" fillId="0" borderId="0" xfId="0" applyNumberFormat="1" applyFont="1" applyBorder="1" applyAlignment="1" applyProtection="1">
      <alignment/>
      <protection/>
    </xf>
    <xf numFmtId="0" fontId="19" fillId="0" borderId="0" xfId="0" applyFont="1" applyAlignment="1" applyProtection="1">
      <alignment vertical="center"/>
      <protection/>
    </xf>
    <xf numFmtId="0" fontId="19" fillId="0" borderId="1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166" fontId="19" fillId="0" borderId="0" xfId="0" applyNumberFormat="1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49" fontId="0" fillId="0" borderId="9" xfId="0" applyNumberFormat="1" applyFont="1" applyBorder="1" applyAlignment="1" applyProtection="1">
      <alignment horizontal="left" vertical="center" wrapText="1"/>
      <protection/>
    </xf>
    <xf numFmtId="0" fontId="0" fillId="0" borderId="9" xfId="0" applyFont="1" applyBorder="1" applyAlignment="1" applyProtection="1">
      <alignment horizontal="left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166" fontId="0" fillId="0" borderId="9" xfId="0" applyNumberFormat="1" applyFont="1" applyBorder="1" applyAlignment="1" applyProtection="1">
      <alignment vertical="center"/>
      <protection/>
    </xf>
    <xf numFmtId="4" fontId="0" fillId="0" borderId="9" xfId="0" applyNumberFormat="1" applyFont="1" applyBorder="1" applyAlignment="1" applyProtection="1">
      <alignment vertical="center"/>
      <protection/>
    </xf>
    <xf numFmtId="0" fontId="0" fillId="0" borderId="9" xfId="0" applyFont="1" applyFill="1" applyBorder="1" applyAlignment="1" applyProtection="1">
      <alignment horizontal="left" vertical="center" wrapText="1"/>
      <protection/>
    </xf>
    <xf numFmtId="0" fontId="19" fillId="0" borderId="0" xfId="0" applyFont="1" applyFill="1" applyBorder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166" fontId="19" fillId="0" borderId="0" xfId="0" applyNumberFormat="1" applyFont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5" fillId="2" borderId="0" xfId="20" applyFont="1" applyFill="1" applyAlignment="1" applyProtection="1">
      <alignment vertical="center"/>
      <protection/>
    </xf>
    <xf numFmtId="0" fontId="6" fillId="5" borderId="0" xfId="0" applyFont="1" applyFill="1" applyAlignment="1">
      <alignment horizontal="center" vertical="center"/>
    </xf>
    <xf numFmtId="0" fontId="0" fillId="0" borderId="0" xfId="0"/>
    <xf numFmtId="0" fontId="8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FA018-3BA1-42E7-AF88-2E1639BF05C9}">
  <sheetPr>
    <pageSetUpPr fitToPage="1"/>
  </sheetPr>
  <dimension ref="A1:BQ77"/>
  <sheetViews>
    <sheetView showGridLines="0" tabSelected="1" zoomScale="130" zoomScaleNormal="130" workbookViewId="0" topLeftCell="A1">
      <pane ySplit="1" topLeftCell="A17" activePane="bottomLeft" state="frozen"/>
      <selection pane="bottomLeft" activeCell="F48" sqref="F4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5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8" max="18" width="8.16015625" style="0" hidden="1" customWidth="1"/>
    <col min="19" max="19" width="29.66015625" style="0" hidden="1" customWidth="1"/>
    <col min="20" max="20" width="16.33203125" style="0" hidden="1" customWidth="1"/>
    <col min="21" max="21" width="12.33203125" style="0" customWidth="1"/>
    <col min="22" max="22" width="16.33203125" style="0" customWidth="1"/>
    <col min="23" max="23" width="12.33203125" style="0" customWidth="1"/>
    <col min="24" max="24" width="15" style="0" customWidth="1"/>
    <col min="25" max="25" width="11" style="0" customWidth="1"/>
    <col min="26" max="26" width="15" style="0" customWidth="1"/>
    <col min="27" max="27" width="16.33203125" style="0" customWidth="1"/>
    <col min="28" max="28" width="11" style="0" customWidth="1"/>
    <col min="29" max="29" width="15" style="0" customWidth="1"/>
    <col min="30" max="30" width="16.33203125" style="0" customWidth="1"/>
  </cols>
  <sheetData>
    <row r="1" spans="1:69" ht="21.75" customHeight="1">
      <c r="A1" s="1"/>
      <c r="B1" s="2"/>
      <c r="C1" s="2"/>
      <c r="D1" s="3" t="s">
        <v>0</v>
      </c>
      <c r="E1" s="2"/>
      <c r="F1" s="4" t="s">
        <v>1</v>
      </c>
      <c r="G1" s="117" t="s">
        <v>2</v>
      </c>
      <c r="H1" s="117"/>
      <c r="I1" s="2"/>
      <c r="J1" s="4" t="s">
        <v>3</v>
      </c>
      <c r="K1" s="3" t="s">
        <v>4</v>
      </c>
      <c r="L1" s="4" t="s">
        <v>5</v>
      </c>
      <c r="M1" s="4"/>
      <c r="N1" s="4"/>
      <c r="O1" s="4"/>
      <c r="P1" s="4"/>
      <c r="Q1" s="4"/>
      <c r="R1" s="4"/>
      <c r="S1" s="4"/>
      <c r="T1" s="5"/>
      <c r="U1" s="5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</row>
    <row r="2" spans="1:45" ht="37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118" t="s">
        <v>6</v>
      </c>
      <c r="M2" s="119"/>
      <c r="N2" s="119"/>
      <c r="O2" s="119"/>
      <c r="P2" s="119"/>
      <c r="Q2" s="119"/>
      <c r="R2" s="119"/>
      <c r="S2" s="119"/>
      <c r="T2" s="119"/>
      <c r="U2" s="119"/>
      <c r="AS2" s="7" t="s">
        <v>7</v>
      </c>
    </row>
    <row r="3" spans="1:11" ht="13.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3.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13.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s="8" customFormat="1" ht="15.5" customHeight="1">
      <c r="A6" s="42"/>
      <c r="B6" s="43"/>
      <c r="C6" s="44"/>
      <c r="D6" s="44"/>
      <c r="E6" s="44"/>
      <c r="F6" s="44"/>
      <c r="G6" s="44"/>
      <c r="H6" s="44"/>
      <c r="I6" s="44"/>
      <c r="J6" s="44"/>
      <c r="K6" s="45"/>
    </row>
    <row r="7" spans="1:11" s="8" customFormat="1" ht="37" customHeight="1">
      <c r="A7" s="42"/>
      <c r="B7" s="46"/>
      <c r="C7" s="47" t="s">
        <v>8</v>
      </c>
      <c r="D7" s="48"/>
      <c r="E7" s="48"/>
      <c r="F7" s="48"/>
      <c r="G7" s="48"/>
      <c r="H7" s="48"/>
      <c r="I7" s="48"/>
      <c r="J7" s="48"/>
      <c r="K7" s="49"/>
    </row>
    <row r="8" spans="1:11" s="8" customFormat="1" ht="7" customHeight="1">
      <c r="A8" s="42"/>
      <c r="B8" s="46"/>
      <c r="C8" s="48"/>
      <c r="D8" s="48"/>
      <c r="E8" s="48"/>
      <c r="F8" s="48"/>
      <c r="G8" s="48"/>
      <c r="H8" s="48"/>
      <c r="I8" s="48"/>
      <c r="J8" s="48"/>
      <c r="K8" s="49"/>
    </row>
    <row r="9" spans="1:11" s="8" customFormat="1" ht="14.5" customHeight="1">
      <c r="A9" s="42"/>
      <c r="B9" s="46"/>
      <c r="C9" s="50" t="s">
        <v>9</v>
      </c>
      <c r="D9" s="48"/>
      <c r="E9" s="48"/>
      <c r="F9" s="48"/>
      <c r="G9" s="48"/>
      <c r="H9" s="48"/>
      <c r="I9" s="48"/>
      <c r="J9" s="48"/>
      <c r="K9" s="49"/>
    </row>
    <row r="10" spans="1:11" s="8" customFormat="1" ht="22.5" customHeight="1">
      <c r="A10" s="42"/>
      <c r="B10" s="46"/>
      <c r="C10" s="48"/>
      <c r="D10" s="48"/>
      <c r="E10" s="120" t="s">
        <v>10</v>
      </c>
      <c r="F10" s="121"/>
      <c r="G10" s="121"/>
      <c r="H10" s="121"/>
      <c r="I10" s="48"/>
      <c r="J10" s="48"/>
      <c r="K10" s="49"/>
    </row>
    <row r="11" spans="1:11" s="8" customFormat="1" ht="14.5" customHeight="1">
      <c r="A11" s="42"/>
      <c r="B11" s="46"/>
      <c r="C11" s="50" t="s">
        <v>11</v>
      </c>
      <c r="D11" s="48"/>
      <c r="E11" s="48"/>
      <c r="F11" s="48"/>
      <c r="G11" s="48"/>
      <c r="H11" s="48"/>
      <c r="I11" s="48"/>
      <c r="J11" s="48"/>
      <c r="K11" s="49"/>
    </row>
    <row r="12" spans="1:11" s="8" customFormat="1" ht="23.25" customHeight="1">
      <c r="A12" s="42"/>
      <c r="B12" s="46"/>
      <c r="C12" s="48"/>
      <c r="D12" s="48"/>
      <c r="E12" s="122" t="s">
        <v>12</v>
      </c>
      <c r="F12" s="123"/>
      <c r="G12" s="123"/>
      <c r="H12" s="123"/>
      <c r="I12" s="48"/>
      <c r="J12" s="48"/>
      <c r="K12" s="49"/>
    </row>
    <row r="13" spans="1:11" s="8" customFormat="1" ht="7" customHeight="1">
      <c r="A13" s="42"/>
      <c r="B13" s="46"/>
      <c r="C13" s="48"/>
      <c r="D13" s="48"/>
      <c r="E13" s="48"/>
      <c r="F13" s="48"/>
      <c r="G13" s="48"/>
      <c r="H13" s="48"/>
      <c r="I13" s="48"/>
      <c r="J13" s="48"/>
      <c r="K13" s="49"/>
    </row>
    <row r="14" spans="1:11" s="8" customFormat="1" ht="18" customHeight="1">
      <c r="A14" s="42"/>
      <c r="B14" s="46"/>
      <c r="C14" s="50" t="s">
        <v>13</v>
      </c>
      <c r="D14" s="48"/>
      <c r="E14" s="48"/>
      <c r="F14" s="51" t="s">
        <v>14</v>
      </c>
      <c r="G14" s="48"/>
      <c r="H14" s="48"/>
      <c r="I14" s="50" t="s">
        <v>15</v>
      </c>
      <c r="J14" s="52"/>
      <c r="K14" s="49"/>
    </row>
    <row r="15" spans="1:11" s="8" customFormat="1" ht="7" customHeight="1">
      <c r="A15" s="42"/>
      <c r="B15" s="46"/>
      <c r="C15" s="48"/>
      <c r="D15" s="48"/>
      <c r="E15" s="48"/>
      <c r="F15" s="48"/>
      <c r="G15" s="48"/>
      <c r="H15" s="48"/>
      <c r="I15" s="48"/>
      <c r="J15" s="48"/>
      <c r="K15" s="49"/>
    </row>
    <row r="16" spans="1:11" s="8" customFormat="1" ht="13.5">
      <c r="A16" s="42"/>
      <c r="B16" s="46"/>
      <c r="C16" s="50" t="s">
        <v>16</v>
      </c>
      <c r="D16" s="48"/>
      <c r="E16" s="48"/>
      <c r="F16" s="51" t="s">
        <v>17</v>
      </c>
      <c r="G16" s="48"/>
      <c r="H16" s="48"/>
      <c r="I16" s="50" t="s">
        <v>18</v>
      </c>
      <c r="J16" s="51"/>
      <c r="K16" s="49"/>
    </row>
    <row r="17" spans="1:11" s="8" customFormat="1" ht="14.5" customHeight="1">
      <c r="A17" s="42"/>
      <c r="B17" s="46"/>
      <c r="C17" s="50" t="s">
        <v>19</v>
      </c>
      <c r="D17" s="48"/>
      <c r="E17" s="48"/>
      <c r="F17" s="113" t="s">
        <v>20</v>
      </c>
      <c r="G17" s="48"/>
      <c r="H17" s="48"/>
      <c r="I17" s="48"/>
      <c r="J17" s="48"/>
      <c r="K17" s="49"/>
    </row>
    <row r="18" spans="1:11" s="8" customFormat="1" ht="10.4" customHeight="1">
      <c r="A18" s="42"/>
      <c r="B18" s="46"/>
      <c r="C18" s="48"/>
      <c r="D18" s="48"/>
      <c r="E18" s="48"/>
      <c r="F18" s="48"/>
      <c r="G18" s="48"/>
      <c r="H18" s="48"/>
      <c r="I18" s="48"/>
      <c r="J18" s="48"/>
      <c r="K18" s="49"/>
    </row>
    <row r="19" spans="1:11" s="8" customFormat="1" ht="29.25" customHeight="1">
      <c r="A19" s="42"/>
      <c r="B19" s="46"/>
      <c r="C19" s="53" t="s">
        <v>21</v>
      </c>
      <c r="D19" s="54"/>
      <c r="E19" s="54"/>
      <c r="F19" s="54"/>
      <c r="G19" s="54"/>
      <c r="H19" s="54"/>
      <c r="I19" s="54"/>
      <c r="J19" s="55" t="s">
        <v>22</v>
      </c>
      <c r="K19" s="56"/>
    </row>
    <row r="20" spans="1:11" s="8" customFormat="1" ht="10.4" customHeight="1">
      <c r="A20" s="42"/>
      <c r="B20" s="46"/>
      <c r="C20" s="48"/>
      <c r="D20" s="48"/>
      <c r="E20" s="48"/>
      <c r="F20" s="48"/>
      <c r="G20" s="48"/>
      <c r="H20" s="48"/>
      <c r="I20" s="48"/>
      <c r="J20" s="48"/>
      <c r="K20" s="49"/>
    </row>
    <row r="21" spans="1:46" s="8" customFormat="1" ht="29.25" customHeight="1">
      <c r="A21" s="42"/>
      <c r="B21" s="46"/>
      <c r="C21" s="57" t="s">
        <v>23</v>
      </c>
      <c r="D21" s="48"/>
      <c r="E21" s="48"/>
      <c r="F21" s="48"/>
      <c r="G21" s="48"/>
      <c r="H21" s="48"/>
      <c r="I21" s="48"/>
      <c r="J21" s="58">
        <f>J43</f>
        <v>0</v>
      </c>
      <c r="K21" s="49"/>
      <c r="AT21" s="7" t="s">
        <v>24</v>
      </c>
    </row>
    <row r="22" spans="1:11" s="10" customFormat="1" ht="25" customHeight="1">
      <c r="A22" s="59"/>
      <c r="B22" s="60"/>
      <c r="C22" s="61"/>
      <c r="D22" s="62" t="s">
        <v>25</v>
      </c>
      <c r="E22" s="63"/>
      <c r="F22" s="63"/>
      <c r="G22" s="63"/>
      <c r="H22" s="63"/>
      <c r="I22" s="63"/>
      <c r="J22" s="64">
        <f>J44</f>
        <v>0</v>
      </c>
      <c r="K22" s="65"/>
    </row>
    <row r="23" spans="1:11" s="11" customFormat="1" ht="19.9" customHeight="1">
      <c r="A23" s="66"/>
      <c r="B23" s="67"/>
      <c r="C23" s="68"/>
      <c r="D23" s="69" t="s">
        <v>26</v>
      </c>
      <c r="E23" s="70"/>
      <c r="F23" s="70"/>
      <c r="G23" s="70"/>
      <c r="H23" s="70"/>
      <c r="I23" s="70"/>
      <c r="J23" s="71">
        <f>J45</f>
        <v>0</v>
      </c>
      <c r="K23" s="72"/>
    </row>
    <row r="24" spans="1:11" s="8" customFormat="1" ht="21.75" customHeight="1">
      <c r="A24" s="42"/>
      <c r="B24" s="46"/>
      <c r="C24" s="48"/>
      <c r="D24" s="48"/>
      <c r="E24" s="48"/>
      <c r="F24" s="48"/>
      <c r="G24" s="48"/>
      <c r="H24" s="48"/>
      <c r="I24" s="48"/>
      <c r="J24" s="48"/>
      <c r="K24" s="49"/>
    </row>
    <row r="25" spans="1:11" s="8" customFormat="1" ht="7" customHeight="1">
      <c r="A25" s="42"/>
      <c r="B25" s="73"/>
      <c r="C25" s="74"/>
      <c r="D25" s="74"/>
      <c r="E25" s="74"/>
      <c r="F25" s="74"/>
      <c r="G25" s="74"/>
      <c r="H25" s="74"/>
      <c r="I25" s="74"/>
      <c r="J25" s="74"/>
      <c r="K25" s="75"/>
    </row>
    <row r="26" spans="1:11" ht="13.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</row>
    <row r="27" spans="1:11" ht="13.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</row>
    <row r="28" spans="1:11" ht="13.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</row>
    <row r="29" spans="1:12" s="8" customFormat="1" ht="7" customHeight="1">
      <c r="A29" s="42"/>
      <c r="B29" s="43"/>
      <c r="C29" s="44"/>
      <c r="D29" s="44"/>
      <c r="E29" s="44"/>
      <c r="F29" s="44"/>
      <c r="G29" s="44"/>
      <c r="H29" s="44"/>
      <c r="I29" s="44"/>
      <c r="J29" s="44"/>
      <c r="K29" s="44"/>
      <c r="L29" s="9"/>
    </row>
    <row r="30" spans="1:12" s="8" customFormat="1" ht="37" customHeight="1">
      <c r="A30" s="42"/>
      <c r="B30" s="46"/>
      <c r="C30" s="76" t="s">
        <v>27</v>
      </c>
      <c r="D30" s="42"/>
      <c r="E30" s="42"/>
      <c r="F30" s="42"/>
      <c r="G30" s="42"/>
      <c r="H30" s="42"/>
      <c r="I30" s="42"/>
      <c r="J30" s="42"/>
      <c r="K30" s="42"/>
      <c r="L30" s="9"/>
    </row>
    <row r="31" spans="1:12" s="8" customFormat="1" ht="7" customHeight="1">
      <c r="A31" s="42"/>
      <c r="B31" s="46"/>
      <c r="C31" s="42"/>
      <c r="D31" s="42"/>
      <c r="E31" s="42"/>
      <c r="F31" s="42"/>
      <c r="G31" s="42"/>
      <c r="H31" s="42"/>
      <c r="I31" s="42"/>
      <c r="J31" s="42"/>
      <c r="K31" s="42"/>
      <c r="L31" s="9"/>
    </row>
    <row r="32" spans="1:12" s="8" customFormat="1" ht="14.5" customHeight="1">
      <c r="A32" s="42"/>
      <c r="B32" s="46"/>
      <c r="C32" s="77" t="s">
        <v>9</v>
      </c>
      <c r="D32" s="42"/>
      <c r="E32" s="42"/>
      <c r="F32" s="42"/>
      <c r="G32" s="42"/>
      <c r="H32" s="42"/>
      <c r="I32" s="42"/>
      <c r="J32" s="42"/>
      <c r="K32" s="42"/>
      <c r="L32" s="9"/>
    </row>
    <row r="33" spans="1:12" s="8" customFormat="1" ht="22.5" customHeight="1">
      <c r="A33" s="42"/>
      <c r="B33" s="46"/>
      <c r="C33" s="42"/>
      <c r="D33" s="42"/>
      <c r="E33" s="124" t="s">
        <v>10</v>
      </c>
      <c r="F33" s="125"/>
      <c r="G33" s="125"/>
      <c r="H33" s="125"/>
      <c r="I33" s="42"/>
      <c r="J33" s="42"/>
      <c r="K33" s="42"/>
      <c r="L33" s="9"/>
    </row>
    <row r="34" spans="1:12" s="8" customFormat="1" ht="14.5" customHeight="1">
      <c r="A34" s="42"/>
      <c r="B34" s="46"/>
      <c r="C34" s="77" t="s">
        <v>11</v>
      </c>
      <c r="D34" s="42"/>
      <c r="E34" s="42"/>
      <c r="F34" s="42"/>
      <c r="G34" s="42"/>
      <c r="H34" s="42"/>
      <c r="I34" s="42"/>
      <c r="J34" s="42"/>
      <c r="K34" s="42"/>
      <c r="L34" s="9"/>
    </row>
    <row r="35" spans="1:12" s="8" customFormat="1" ht="23.25" customHeight="1">
      <c r="A35" s="42"/>
      <c r="B35" s="46"/>
      <c r="C35" s="42"/>
      <c r="D35" s="42"/>
      <c r="E35" s="115" t="s">
        <v>12</v>
      </c>
      <c r="F35" s="116"/>
      <c r="G35" s="116"/>
      <c r="H35" s="116"/>
      <c r="I35" s="42"/>
      <c r="J35" s="42"/>
      <c r="K35" s="42"/>
      <c r="L35" s="9"/>
    </row>
    <row r="36" spans="1:12" s="8" customFormat="1" ht="7" customHeight="1">
      <c r="A36" s="42"/>
      <c r="B36" s="46"/>
      <c r="C36" s="42"/>
      <c r="D36" s="42"/>
      <c r="E36" s="42"/>
      <c r="F36" s="42"/>
      <c r="G36" s="42"/>
      <c r="H36" s="42"/>
      <c r="I36" s="42"/>
      <c r="J36" s="42"/>
      <c r="K36" s="42"/>
      <c r="L36" s="9"/>
    </row>
    <row r="37" spans="1:12" s="8" customFormat="1" ht="18" customHeight="1">
      <c r="A37" s="42"/>
      <c r="B37" s="46"/>
      <c r="C37" s="77" t="s">
        <v>13</v>
      </c>
      <c r="D37" s="42"/>
      <c r="E37" s="42"/>
      <c r="F37" s="78" t="s">
        <v>14</v>
      </c>
      <c r="G37" s="42"/>
      <c r="H37" s="42"/>
      <c r="I37" s="77" t="s">
        <v>15</v>
      </c>
      <c r="J37" s="79"/>
      <c r="K37" s="42"/>
      <c r="L37" s="9"/>
    </row>
    <row r="38" spans="1:12" s="8" customFormat="1" ht="7" customHeight="1">
      <c r="A38" s="42"/>
      <c r="B38" s="46"/>
      <c r="C38" s="42"/>
      <c r="D38" s="42"/>
      <c r="E38" s="42"/>
      <c r="F38" s="42"/>
      <c r="G38" s="42"/>
      <c r="H38" s="42"/>
      <c r="I38" s="42"/>
      <c r="J38" s="42"/>
      <c r="K38" s="42"/>
      <c r="L38" s="9"/>
    </row>
    <row r="39" spans="1:12" s="8" customFormat="1" ht="13.5">
      <c r="A39" s="42"/>
      <c r="B39" s="46"/>
      <c r="C39" s="77" t="s">
        <v>16</v>
      </c>
      <c r="D39" s="42"/>
      <c r="E39" s="42"/>
      <c r="F39" s="78" t="s">
        <v>17</v>
      </c>
      <c r="G39" s="42"/>
      <c r="H39" s="42"/>
      <c r="I39" s="77" t="s">
        <v>18</v>
      </c>
      <c r="J39" s="78"/>
      <c r="K39" s="42"/>
      <c r="L39" s="9"/>
    </row>
    <row r="40" spans="1:12" s="8" customFormat="1" ht="14.5" customHeight="1">
      <c r="A40" s="42"/>
      <c r="B40" s="46"/>
      <c r="C40" s="77" t="s">
        <v>19</v>
      </c>
      <c r="D40" s="42"/>
      <c r="E40" s="42"/>
      <c r="F40" s="114" t="s">
        <v>20</v>
      </c>
      <c r="G40" s="42"/>
      <c r="H40" s="42"/>
      <c r="I40" s="42"/>
      <c r="J40" s="42"/>
      <c r="K40" s="42"/>
      <c r="L40" s="9"/>
    </row>
    <row r="41" spans="1:12" s="8" customFormat="1" ht="10.4" customHeight="1">
      <c r="A41" s="42"/>
      <c r="B41" s="46"/>
      <c r="C41" s="42"/>
      <c r="D41" s="42"/>
      <c r="E41" s="42"/>
      <c r="F41" s="42"/>
      <c r="G41" s="42"/>
      <c r="H41" s="42"/>
      <c r="I41" s="42"/>
      <c r="J41" s="42"/>
      <c r="K41" s="42"/>
      <c r="L41" s="9"/>
    </row>
    <row r="42" spans="1:19" s="12" customFormat="1" ht="29.25" customHeight="1">
      <c r="A42" s="80"/>
      <c r="B42" s="81"/>
      <c r="C42" s="82" t="s">
        <v>28</v>
      </c>
      <c r="D42" s="83" t="s">
        <v>29</v>
      </c>
      <c r="E42" s="83" t="s">
        <v>30</v>
      </c>
      <c r="F42" s="83" t="s">
        <v>31</v>
      </c>
      <c r="G42" s="83" t="s">
        <v>32</v>
      </c>
      <c r="H42" s="83" t="s">
        <v>33</v>
      </c>
      <c r="I42" s="84" t="s">
        <v>34</v>
      </c>
      <c r="J42" s="83" t="s">
        <v>22</v>
      </c>
      <c r="K42" s="85" t="s">
        <v>35</v>
      </c>
      <c r="L42" s="13"/>
      <c r="M42" s="14" t="s">
        <v>36</v>
      </c>
      <c r="N42" s="14" t="s">
        <v>37</v>
      </c>
      <c r="O42" s="14" t="s">
        <v>38</v>
      </c>
      <c r="P42" s="14" t="s">
        <v>39</v>
      </c>
      <c r="Q42" s="14" t="s">
        <v>40</v>
      </c>
      <c r="R42" s="14" t="s">
        <v>41</v>
      </c>
      <c r="S42" s="15" t="s">
        <v>42</v>
      </c>
    </row>
    <row r="43" spans="1:62" s="8" customFormat="1" ht="29.25" customHeight="1">
      <c r="A43" s="42"/>
      <c r="B43" s="46"/>
      <c r="C43" s="86" t="s">
        <v>23</v>
      </c>
      <c r="D43" s="42"/>
      <c r="E43" s="42"/>
      <c r="F43" s="42"/>
      <c r="G43" s="42"/>
      <c r="H43" s="42"/>
      <c r="I43" s="42"/>
      <c r="J43" s="87">
        <f>BJ43</f>
        <v>0</v>
      </c>
      <c r="K43" s="42"/>
      <c r="L43" s="9"/>
      <c r="M43" s="16"/>
      <c r="N43" s="16"/>
      <c r="O43" s="17">
        <f>O44</f>
        <v>0</v>
      </c>
      <c r="P43" s="16"/>
      <c r="Q43" s="17">
        <f>Q44</f>
        <v>0</v>
      </c>
      <c r="R43" s="16"/>
      <c r="S43" s="18">
        <f>S44</f>
        <v>0</v>
      </c>
      <c r="AS43" s="7" t="s">
        <v>43</v>
      </c>
      <c r="AT43" s="7" t="s">
        <v>24</v>
      </c>
      <c r="BJ43" s="19">
        <f>BJ44</f>
        <v>0</v>
      </c>
    </row>
    <row r="44" spans="1:62" s="20" customFormat="1" ht="37.4" customHeight="1">
      <c r="A44" s="88"/>
      <c r="B44" s="89"/>
      <c r="C44" s="88"/>
      <c r="D44" s="90" t="s">
        <v>43</v>
      </c>
      <c r="E44" s="91" t="s">
        <v>44</v>
      </c>
      <c r="F44" s="91" t="s">
        <v>45</v>
      </c>
      <c r="G44" s="88"/>
      <c r="H44" s="88"/>
      <c r="I44" s="88"/>
      <c r="J44" s="92">
        <f>BJ44</f>
        <v>0</v>
      </c>
      <c r="K44" s="88"/>
      <c r="L44" s="21"/>
      <c r="M44" s="23"/>
      <c r="N44" s="23"/>
      <c r="O44" s="24">
        <f>O45</f>
        <v>0</v>
      </c>
      <c r="P44" s="23"/>
      <c r="Q44" s="24">
        <f>Q45</f>
        <v>0</v>
      </c>
      <c r="R44" s="23"/>
      <c r="S44" s="25">
        <f>S45</f>
        <v>0</v>
      </c>
      <c r="AQ44" s="22" t="s">
        <v>46</v>
      </c>
      <c r="AS44" s="26" t="s">
        <v>43</v>
      </c>
      <c r="AT44" s="26" t="s">
        <v>47</v>
      </c>
      <c r="AX44" s="22" t="s">
        <v>48</v>
      </c>
      <c r="BJ44" s="27">
        <f>BJ45</f>
        <v>0</v>
      </c>
    </row>
    <row r="45" spans="1:62" s="20" customFormat="1" ht="19.9" customHeight="1">
      <c r="A45" s="88"/>
      <c r="B45" s="89"/>
      <c r="C45" s="88"/>
      <c r="D45" s="93" t="s">
        <v>43</v>
      </c>
      <c r="E45" s="94" t="s">
        <v>49</v>
      </c>
      <c r="F45" s="94" t="s">
        <v>50</v>
      </c>
      <c r="G45" s="88"/>
      <c r="H45" s="88"/>
      <c r="I45" s="88"/>
      <c r="J45" s="95">
        <f>BJ45</f>
        <v>0</v>
      </c>
      <c r="K45" s="88"/>
      <c r="L45" s="21"/>
      <c r="M45" s="23"/>
      <c r="N45" s="23"/>
      <c r="O45" s="24">
        <f>SUM(O46:O66)</f>
        <v>0</v>
      </c>
      <c r="P45" s="23"/>
      <c r="Q45" s="24">
        <f>SUM(Q46:Q66)</f>
        <v>0</v>
      </c>
      <c r="R45" s="23"/>
      <c r="S45" s="25">
        <f>SUM(S46:S66)</f>
        <v>0</v>
      </c>
      <c r="AQ45" s="22" t="s">
        <v>46</v>
      </c>
      <c r="AS45" s="26" t="s">
        <v>43</v>
      </c>
      <c r="AT45" s="26" t="s">
        <v>51</v>
      </c>
      <c r="AX45" s="22" t="s">
        <v>48</v>
      </c>
      <c r="BJ45" s="27">
        <f>SUM(BJ46:BJ66)</f>
        <v>0</v>
      </c>
    </row>
    <row r="46" spans="1:50" s="28" customFormat="1" ht="13.5">
      <c r="A46" s="96"/>
      <c r="B46" s="97"/>
      <c r="C46" s="96"/>
      <c r="D46" s="98"/>
      <c r="E46" s="99" t="s">
        <v>52</v>
      </c>
      <c r="F46" s="100"/>
      <c r="G46" s="96"/>
      <c r="H46" s="101"/>
      <c r="I46" s="96"/>
      <c r="J46" s="96"/>
      <c r="K46" s="96"/>
      <c r="L46" s="29"/>
      <c r="M46" s="30"/>
      <c r="N46" s="30"/>
      <c r="O46" s="30"/>
      <c r="P46" s="30"/>
      <c r="Q46" s="30"/>
      <c r="R46" s="30"/>
      <c r="S46" s="31"/>
      <c r="AS46" s="32" t="s">
        <v>53</v>
      </c>
      <c r="AT46" s="32" t="s">
        <v>46</v>
      </c>
      <c r="AU46" s="28" t="s">
        <v>46</v>
      </c>
      <c r="AV46" s="28" t="s">
        <v>54</v>
      </c>
      <c r="AW46" s="28" t="s">
        <v>51</v>
      </c>
      <c r="AX46" s="32" t="s">
        <v>48</v>
      </c>
    </row>
    <row r="47" spans="1:64" s="8" customFormat="1" ht="22.5" customHeight="1">
      <c r="A47" s="42"/>
      <c r="B47" s="46"/>
      <c r="C47" s="102" t="s">
        <v>55</v>
      </c>
      <c r="D47" s="102" t="s">
        <v>56</v>
      </c>
      <c r="E47" s="103" t="s">
        <v>57</v>
      </c>
      <c r="F47" s="104" t="s">
        <v>58</v>
      </c>
      <c r="G47" s="105" t="s">
        <v>59</v>
      </c>
      <c r="H47" s="106">
        <f>7+4</f>
        <v>11</v>
      </c>
      <c r="I47" s="40">
        <v>0</v>
      </c>
      <c r="J47" s="107">
        <f>ROUND(I47*H47,2)</f>
        <v>0</v>
      </c>
      <c r="K47" s="104" t="s">
        <v>52</v>
      </c>
      <c r="L47" s="33"/>
      <c r="M47" s="37" t="s">
        <v>65</v>
      </c>
      <c r="N47" s="34">
        <v>0</v>
      </c>
      <c r="O47" s="34">
        <f>N47*H47</f>
        <v>0</v>
      </c>
      <c r="P47" s="34">
        <v>0</v>
      </c>
      <c r="Q47" s="34">
        <f>P47*H47</f>
        <v>0</v>
      </c>
      <c r="R47" s="34">
        <v>0</v>
      </c>
      <c r="S47" s="35">
        <f>R47*H47</f>
        <v>0</v>
      </c>
      <c r="AQ47" s="7" t="s">
        <v>60</v>
      </c>
      <c r="AS47" s="7" t="s">
        <v>56</v>
      </c>
      <c r="AT47" s="7" t="s">
        <v>46</v>
      </c>
      <c r="AX47" s="7" t="s">
        <v>48</v>
      </c>
      <c r="BD47" s="36">
        <f>IF(M47="základní",J47,0)</f>
        <v>0</v>
      </c>
      <c r="BE47" s="36">
        <f>IF(M47="snížená",J47,0)</f>
        <v>0</v>
      </c>
      <c r="BF47" s="36">
        <f>IF(M47="zákl. přenesená",J47,0)</f>
        <v>0</v>
      </c>
      <c r="BG47" s="36">
        <f>IF(M47="sníž. přenesená",J47,0)</f>
        <v>0</v>
      </c>
      <c r="BH47" s="36">
        <f>IF(M47="nulová",J47,0)</f>
        <v>0</v>
      </c>
      <c r="BI47" s="7" t="s">
        <v>51</v>
      </c>
      <c r="BJ47" s="36">
        <f>ROUND(I47*H47,2)</f>
        <v>0</v>
      </c>
      <c r="BK47" s="7" t="s">
        <v>60</v>
      </c>
      <c r="BL47" s="7" t="s">
        <v>61</v>
      </c>
    </row>
    <row r="48" spans="1:50" s="28" customFormat="1" ht="13.5">
      <c r="A48" s="96"/>
      <c r="B48" s="97"/>
      <c r="C48" s="96"/>
      <c r="D48" s="98" t="s">
        <v>53</v>
      </c>
      <c r="E48" s="99" t="s">
        <v>52</v>
      </c>
      <c r="F48" s="100" t="s">
        <v>87</v>
      </c>
      <c r="G48" s="96"/>
      <c r="H48" s="101">
        <v>11</v>
      </c>
      <c r="I48" s="96"/>
      <c r="J48" s="96"/>
      <c r="K48" s="96"/>
      <c r="L48" s="29"/>
      <c r="M48" s="30"/>
      <c r="N48" s="30"/>
      <c r="O48" s="30"/>
      <c r="P48" s="30"/>
      <c r="Q48" s="30"/>
      <c r="R48" s="30"/>
      <c r="S48" s="31"/>
      <c r="AS48" s="32" t="s">
        <v>53</v>
      </c>
      <c r="AT48" s="32" t="s">
        <v>46</v>
      </c>
      <c r="AU48" s="28" t="s">
        <v>46</v>
      </c>
      <c r="AV48" s="28" t="s">
        <v>54</v>
      </c>
      <c r="AW48" s="28" t="s">
        <v>51</v>
      </c>
      <c r="AX48" s="32" t="s">
        <v>48</v>
      </c>
    </row>
    <row r="49" spans="1:64" s="8" customFormat="1" ht="22.5" customHeight="1">
      <c r="A49" s="42"/>
      <c r="B49" s="46"/>
      <c r="C49" s="102">
        <v>115</v>
      </c>
      <c r="D49" s="102" t="s">
        <v>56</v>
      </c>
      <c r="E49" s="103" t="s">
        <v>62</v>
      </c>
      <c r="F49" s="104" t="s">
        <v>58</v>
      </c>
      <c r="G49" s="105" t="s">
        <v>59</v>
      </c>
      <c r="H49" s="106">
        <v>30</v>
      </c>
      <c r="I49" s="40">
        <v>0</v>
      </c>
      <c r="J49" s="107">
        <f>ROUND(I49*H49,2)</f>
        <v>0</v>
      </c>
      <c r="K49" s="104" t="s">
        <v>52</v>
      </c>
      <c r="L49" s="33"/>
      <c r="M49" s="37" t="s">
        <v>65</v>
      </c>
      <c r="N49" s="34">
        <v>0</v>
      </c>
      <c r="O49" s="34">
        <f>N49*H49</f>
        <v>0</v>
      </c>
      <c r="P49" s="34">
        <v>0</v>
      </c>
      <c r="Q49" s="34">
        <f>P49*H49</f>
        <v>0</v>
      </c>
      <c r="R49" s="34">
        <v>0</v>
      </c>
      <c r="S49" s="35">
        <f>R49*H49</f>
        <v>0</v>
      </c>
      <c r="AQ49" s="7" t="s">
        <v>60</v>
      </c>
      <c r="AS49" s="7" t="s">
        <v>56</v>
      </c>
      <c r="AT49" s="7" t="s">
        <v>46</v>
      </c>
      <c r="AX49" s="7" t="s">
        <v>48</v>
      </c>
      <c r="BD49" s="36">
        <f>IF(M49="základní",J49,0)</f>
        <v>0</v>
      </c>
      <c r="BE49" s="36">
        <f>IF(M49="snížená",J49,0)</f>
        <v>0</v>
      </c>
      <c r="BF49" s="36">
        <f>IF(M49="zákl. přenesená",J49,0)</f>
        <v>0</v>
      </c>
      <c r="BG49" s="36">
        <f>IF(M49="sníž. přenesená",J49,0)</f>
        <v>0</v>
      </c>
      <c r="BH49" s="36">
        <f>IF(M49="nulová",J49,0)</f>
        <v>0</v>
      </c>
      <c r="BI49" s="7" t="s">
        <v>51</v>
      </c>
      <c r="BJ49" s="36">
        <f>ROUND(I49*H49,2)</f>
        <v>0</v>
      </c>
      <c r="BK49" s="7" t="s">
        <v>60</v>
      </c>
      <c r="BL49" s="7" t="s">
        <v>61</v>
      </c>
    </row>
    <row r="50" spans="1:50" s="28" customFormat="1" ht="13.5">
      <c r="A50" s="96"/>
      <c r="B50" s="97"/>
      <c r="C50" s="96"/>
      <c r="D50" s="98" t="s">
        <v>53</v>
      </c>
      <c r="E50" s="99" t="s">
        <v>52</v>
      </c>
      <c r="F50" s="100" t="s">
        <v>69</v>
      </c>
      <c r="G50" s="96"/>
      <c r="H50" s="101">
        <v>30</v>
      </c>
      <c r="I50" s="96"/>
      <c r="J50" s="96"/>
      <c r="K50" s="96"/>
      <c r="L50" s="29"/>
      <c r="M50" s="30"/>
      <c r="N50" s="30"/>
      <c r="O50" s="30"/>
      <c r="P50" s="30"/>
      <c r="Q50" s="30"/>
      <c r="R50" s="30"/>
      <c r="S50" s="31"/>
      <c r="AS50" s="32" t="s">
        <v>53</v>
      </c>
      <c r="AT50" s="32" t="s">
        <v>46</v>
      </c>
      <c r="AU50" s="28" t="s">
        <v>46</v>
      </c>
      <c r="AV50" s="28" t="s">
        <v>54</v>
      </c>
      <c r="AW50" s="28" t="s">
        <v>51</v>
      </c>
      <c r="AX50" s="32" t="s">
        <v>48</v>
      </c>
    </row>
    <row r="51" spans="1:64" s="8" customFormat="1" ht="22.5" customHeight="1">
      <c r="A51" s="42"/>
      <c r="B51" s="46"/>
      <c r="C51" s="102">
        <v>116</v>
      </c>
      <c r="D51" s="102" t="s">
        <v>56</v>
      </c>
      <c r="E51" s="103" t="s">
        <v>64</v>
      </c>
      <c r="F51" s="104" t="s">
        <v>58</v>
      </c>
      <c r="G51" s="105" t="s">
        <v>59</v>
      </c>
      <c r="H51" s="106">
        <v>7</v>
      </c>
      <c r="I51" s="40">
        <v>0</v>
      </c>
      <c r="J51" s="107">
        <f>ROUND(I51*H51,2)</f>
        <v>0</v>
      </c>
      <c r="K51" s="104" t="s">
        <v>52</v>
      </c>
      <c r="L51" s="33"/>
      <c r="M51" s="37" t="s">
        <v>65</v>
      </c>
      <c r="N51" s="34">
        <v>0</v>
      </c>
      <c r="O51" s="34">
        <f>N51*H51</f>
        <v>0</v>
      </c>
      <c r="P51" s="34">
        <v>0</v>
      </c>
      <c r="Q51" s="34">
        <f>P51*H51</f>
        <v>0</v>
      </c>
      <c r="R51" s="34">
        <v>0</v>
      </c>
      <c r="S51" s="35">
        <f>R51*H51</f>
        <v>0</v>
      </c>
      <c r="AQ51" s="7" t="s">
        <v>60</v>
      </c>
      <c r="AS51" s="7" t="s">
        <v>56</v>
      </c>
      <c r="AT51" s="7" t="s">
        <v>46</v>
      </c>
      <c r="AX51" s="7" t="s">
        <v>48</v>
      </c>
      <c r="BD51" s="36">
        <f>IF(M51="základní",J51,0)</f>
        <v>0</v>
      </c>
      <c r="BE51" s="36">
        <f>IF(M51="snížená",J51,0)</f>
        <v>0</v>
      </c>
      <c r="BF51" s="36">
        <f>IF(M51="zákl. přenesená",J51,0)</f>
        <v>0</v>
      </c>
      <c r="BG51" s="36">
        <f>IF(M51="sníž. přenesená",J51,0)</f>
        <v>0</v>
      </c>
      <c r="BH51" s="36">
        <f>IF(M51="nulová",J51,0)</f>
        <v>0</v>
      </c>
      <c r="BI51" s="7" t="s">
        <v>51</v>
      </c>
      <c r="BJ51" s="36">
        <f>ROUND(I51*H51,2)</f>
        <v>0</v>
      </c>
      <c r="BK51" s="7" t="s">
        <v>60</v>
      </c>
      <c r="BL51" s="7" t="s">
        <v>61</v>
      </c>
    </row>
    <row r="52" spans="1:50" s="28" customFormat="1" ht="13.5">
      <c r="A52" s="96"/>
      <c r="B52" s="97"/>
      <c r="C52" s="96"/>
      <c r="D52" s="98" t="s">
        <v>53</v>
      </c>
      <c r="E52" s="99" t="s">
        <v>52</v>
      </c>
      <c r="F52" s="100" t="s">
        <v>70</v>
      </c>
      <c r="G52" s="96"/>
      <c r="H52" s="101">
        <v>7</v>
      </c>
      <c r="I52" s="96"/>
      <c r="J52" s="96"/>
      <c r="K52" s="96"/>
      <c r="L52" s="29"/>
      <c r="M52" s="30"/>
      <c r="N52" s="30"/>
      <c r="O52" s="30"/>
      <c r="P52" s="30"/>
      <c r="Q52" s="30"/>
      <c r="R52" s="30"/>
      <c r="S52" s="31"/>
      <c r="AS52" s="32" t="s">
        <v>53</v>
      </c>
      <c r="AT52" s="32" t="s">
        <v>46</v>
      </c>
      <c r="AU52" s="28" t="s">
        <v>46</v>
      </c>
      <c r="AV52" s="28" t="s">
        <v>54</v>
      </c>
      <c r="AW52" s="28" t="s">
        <v>51</v>
      </c>
      <c r="AX52" s="32" t="s">
        <v>48</v>
      </c>
    </row>
    <row r="53" spans="1:64" s="8" customFormat="1" ht="22.5" customHeight="1">
      <c r="A53" s="42"/>
      <c r="B53" s="46"/>
      <c r="C53" s="102">
        <v>117</v>
      </c>
      <c r="D53" s="102" t="s">
        <v>56</v>
      </c>
      <c r="E53" s="103" t="s">
        <v>71</v>
      </c>
      <c r="F53" s="104" t="s">
        <v>58</v>
      </c>
      <c r="G53" s="105" t="s">
        <v>59</v>
      </c>
      <c r="H53" s="106">
        <v>8</v>
      </c>
      <c r="I53" s="40">
        <v>0</v>
      </c>
      <c r="J53" s="107">
        <f>ROUND(I53*H53,2)</f>
        <v>0</v>
      </c>
      <c r="K53" s="104" t="s">
        <v>52</v>
      </c>
      <c r="L53" s="33"/>
      <c r="M53" s="37" t="s">
        <v>65</v>
      </c>
      <c r="N53" s="34">
        <v>0</v>
      </c>
      <c r="O53" s="34">
        <f>N53*H53</f>
        <v>0</v>
      </c>
      <c r="P53" s="34">
        <v>0</v>
      </c>
      <c r="Q53" s="34">
        <f>P53*H53</f>
        <v>0</v>
      </c>
      <c r="R53" s="34">
        <v>0</v>
      </c>
      <c r="S53" s="35">
        <f>R53*H53</f>
        <v>0</v>
      </c>
      <c r="AQ53" s="7" t="s">
        <v>60</v>
      </c>
      <c r="AS53" s="7" t="s">
        <v>56</v>
      </c>
      <c r="AT53" s="7" t="s">
        <v>46</v>
      </c>
      <c r="AX53" s="7" t="s">
        <v>48</v>
      </c>
      <c r="BD53" s="36">
        <f>IF(M53="základní",J53,0)</f>
        <v>0</v>
      </c>
      <c r="BE53" s="36">
        <f>IF(M53="snížená",J53,0)</f>
        <v>0</v>
      </c>
      <c r="BF53" s="36">
        <f>IF(M53="zákl. přenesená",J53,0)</f>
        <v>0</v>
      </c>
      <c r="BG53" s="36">
        <f>IF(M53="sníž. přenesená",J53,0)</f>
        <v>0</v>
      </c>
      <c r="BH53" s="36">
        <f>IF(M53="nulová",J53,0)</f>
        <v>0</v>
      </c>
      <c r="BI53" s="7" t="s">
        <v>51</v>
      </c>
      <c r="BJ53" s="36">
        <f>ROUND(I53*H53,2)</f>
        <v>0</v>
      </c>
      <c r="BK53" s="7" t="s">
        <v>60</v>
      </c>
      <c r="BL53" s="7" t="s">
        <v>61</v>
      </c>
    </row>
    <row r="54" spans="1:50" s="28" customFormat="1" ht="13.5">
      <c r="A54" s="96"/>
      <c r="B54" s="97"/>
      <c r="C54" s="96"/>
      <c r="D54" s="98" t="s">
        <v>53</v>
      </c>
      <c r="E54" s="99" t="s">
        <v>52</v>
      </c>
      <c r="F54" s="100" t="s">
        <v>72</v>
      </c>
      <c r="G54" s="96"/>
      <c r="H54" s="101">
        <v>8</v>
      </c>
      <c r="I54" s="96"/>
      <c r="J54" s="96"/>
      <c r="K54" s="96"/>
      <c r="L54" s="29"/>
      <c r="M54" s="30"/>
      <c r="N54" s="30"/>
      <c r="O54" s="30"/>
      <c r="P54" s="30"/>
      <c r="Q54" s="30"/>
      <c r="R54" s="30"/>
      <c r="S54" s="31"/>
      <c r="AS54" s="32" t="s">
        <v>53</v>
      </c>
      <c r="AT54" s="32" t="s">
        <v>46</v>
      </c>
      <c r="AU54" s="28" t="s">
        <v>46</v>
      </c>
      <c r="AV54" s="28" t="s">
        <v>54</v>
      </c>
      <c r="AW54" s="28" t="s">
        <v>51</v>
      </c>
      <c r="AX54" s="32" t="s">
        <v>48</v>
      </c>
    </row>
    <row r="55" spans="1:64" s="8" customFormat="1" ht="22.5" customHeight="1">
      <c r="A55" s="42"/>
      <c r="B55" s="46"/>
      <c r="C55" s="102">
        <v>118</v>
      </c>
      <c r="D55" s="102" t="s">
        <v>56</v>
      </c>
      <c r="E55" s="103" t="s">
        <v>73</v>
      </c>
      <c r="F55" s="104" t="s">
        <v>58</v>
      </c>
      <c r="G55" s="105" t="s">
        <v>59</v>
      </c>
      <c r="H55" s="106">
        <v>14</v>
      </c>
      <c r="I55" s="40">
        <v>0</v>
      </c>
      <c r="J55" s="107">
        <f>ROUND(I55*H55,2)</f>
        <v>0</v>
      </c>
      <c r="K55" s="104" t="s">
        <v>52</v>
      </c>
      <c r="L55" s="33"/>
      <c r="M55" s="37" t="s">
        <v>65</v>
      </c>
      <c r="N55" s="34">
        <v>0</v>
      </c>
      <c r="O55" s="34">
        <f>N55*H55</f>
        <v>0</v>
      </c>
      <c r="P55" s="34">
        <v>0</v>
      </c>
      <c r="Q55" s="34">
        <f>P55*H55</f>
        <v>0</v>
      </c>
      <c r="R55" s="34">
        <v>0</v>
      </c>
      <c r="S55" s="35">
        <f>R55*H55</f>
        <v>0</v>
      </c>
      <c r="AQ55" s="7" t="s">
        <v>60</v>
      </c>
      <c r="AS55" s="7" t="s">
        <v>56</v>
      </c>
      <c r="AT55" s="7" t="s">
        <v>46</v>
      </c>
      <c r="AX55" s="7" t="s">
        <v>48</v>
      </c>
      <c r="BD55" s="36">
        <f>IF(M55="základní",J55,0)</f>
        <v>0</v>
      </c>
      <c r="BE55" s="36">
        <f>IF(M55="snížená",J55,0)</f>
        <v>0</v>
      </c>
      <c r="BF55" s="36">
        <f>IF(M55="zákl. přenesená",J55,0)</f>
        <v>0</v>
      </c>
      <c r="BG55" s="36">
        <f>IF(M55="sníž. přenesená",J55,0)</f>
        <v>0</v>
      </c>
      <c r="BH55" s="36">
        <f>IF(M55="nulová",J55,0)</f>
        <v>0</v>
      </c>
      <c r="BI55" s="7" t="s">
        <v>51</v>
      </c>
      <c r="BJ55" s="36">
        <f>ROUND(I55*H55,2)</f>
        <v>0</v>
      </c>
      <c r="BK55" s="7" t="s">
        <v>60</v>
      </c>
      <c r="BL55" s="7" t="s">
        <v>61</v>
      </c>
    </row>
    <row r="56" spans="1:50" s="28" customFormat="1" ht="13.5">
      <c r="A56" s="96"/>
      <c r="B56" s="97"/>
      <c r="C56" s="96"/>
      <c r="D56" s="98" t="s">
        <v>53</v>
      </c>
      <c r="E56" s="99" t="s">
        <v>52</v>
      </c>
      <c r="F56" s="100" t="s">
        <v>74</v>
      </c>
      <c r="G56" s="96"/>
      <c r="H56" s="101">
        <v>14</v>
      </c>
      <c r="I56" s="96"/>
      <c r="J56" s="96"/>
      <c r="K56" s="96"/>
      <c r="L56" s="29"/>
      <c r="M56" s="30"/>
      <c r="N56" s="30"/>
      <c r="O56" s="30"/>
      <c r="P56" s="30"/>
      <c r="Q56" s="30"/>
      <c r="R56" s="30"/>
      <c r="S56" s="31"/>
      <c r="AS56" s="32" t="s">
        <v>53</v>
      </c>
      <c r="AT56" s="32" t="s">
        <v>46</v>
      </c>
      <c r="AU56" s="28" t="s">
        <v>46</v>
      </c>
      <c r="AV56" s="28" t="s">
        <v>54</v>
      </c>
      <c r="AW56" s="28" t="s">
        <v>51</v>
      </c>
      <c r="AX56" s="32" t="s">
        <v>48</v>
      </c>
    </row>
    <row r="57" spans="1:64" s="8" customFormat="1" ht="22.5" customHeight="1">
      <c r="A57" s="42"/>
      <c r="B57" s="46"/>
      <c r="C57" s="102">
        <v>119</v>
      </c>
      <c r="D57" s="102" t="s">
        <v>56</v>
      </c>
      <c r="E57" s="103" t="s">
        <v>75</v>
      </c>
      <c r="F57" s="104" t="s">
        <v>58</v>
      </c>
      <c r="G57" s="105" t="s">
        <v>59</v>
      </c>
      <c r="H57" s="106">
        <v>70</v>
      </c>
      <c r="I57" s="40">
        <v>0</v>
      </c>
      <c r="J57" s="107">
        <f>ROUND(I57*H57,2)</f>
        <v>0</v>
      </c>
      <c r="K57" s="104" t="s">
        <v>52</v>
      </c>
      <c r="L57" s="33"/>
      <c r="M57" s="37" t="s">
        <v>65</v>
      </c>
      <c r="N57" s="34">
        <v>0</v>
      </c>
      <c r="O57" s="34">
        <f>N57*H57</f>
        <v>0</v>
      </c>
      <c r="P57" s="34">
        <v>0</v>
      </c>
      <c r="Q57" s="34">
        <f>P57*H57</f>
        <v>0</v>
      </c>
      <c r="R57" s="34">
        <v>0</v>
      </c>
      <c r="S57" s="35">
        <f>R57*H57</f>
        <v>0</v>
      </c>
      <c r="AQ57" s="7" t="s">
        <v>60</v>
      </c>
      <c r="AS57" s="7" t="s">
        <v>56</v>
      </c>
      <c r="AT57" s="7" t="s">
        <v>46</v>
      </c>
      <c r="AX57" s="7" t="s">
        <v>48</v>
      </c>
      <c r="BD57" s="36">
        <f>IF(M57="základní",J57,0)</f>
        <v>0</v>
      </c>
      <c r="BE57" s="36">
        <f>IF(M57="snížená",J57,0)</f>
        <v>0</v>
      </c>
      <c r="BF57" s="36">
        <f>IF(M57="zákl. přenesená",J57,0)</f>
        <v>0</v>
      </c>
      <c r="BG57" s="36">
        <f>IF(M57="sníž. přenesená",J57,0)</f>
        <v>0</v>
      </c>
      <c r="BH57" s="36">
        <f>IF(M57="nulová",J57,0)</f>
        <v>0</v>
      </c>
      <c r="BI57" s="7" t="s">
        <v>51</v>
      </c>
      <c r="BJ57" s="36">
        <f>ROUND(I57*H57,2)</f>
        <v>0</v>
      </c>
      <c r="BK57" s="7" t="s">
        <v>60</v>
      </c>
      <c r="BL57" s="7" t="s">
        <v>61</v>
      </c>
    </row>
    <row r="58" spans="1:50" s="28" customFormat="1" ht="13.5">
      <c r="A58" s="96"/>
      <c r="B58" s="97"/>
      <c r="C58" s="96"/>
      <c r="D58" s="98" t="s">
        <v>53</v>
      </c>
      <c r="E58" s="99" t="s">
        <v>52</v>
      </c>
      <c r="F58" s="100" t="s">
        <v>76</v>
      </c>
      <c r="G58" s="96"/>
      <c r="H58" s="101">
        <v>70</v>
      </c>
      <c r="I58" s="96"/>
      <c r="J58" s="96"/>
      <c r="K58" s="96"/>
      <c r="L58" s="29"/>
      <c r="M58" s="30"/>
      <c r="N58" s="30"/>
      <c r="O58" s="30"/>
      <c r="P58" s="30"/>
      <c r="Q58" s="30"/>
      <c r="R58" s="30"/>
      <c r="S58" s="31"/>
      <c r="AS58" s="32" t="s">
        <v>53</v>
      </c>
      <c r="AT58" s="32" t="s">
        <v>46</v>
      </c>
      <c r="AU58" s="28" t="s">
        <v>46</v>
      </c>
      <c r="AV58" s="28" t="s">
        <v>54</v>
      </c>
      <c r="AW58" s="28" t="s">
        <v>51</v>
      </c>
      <c r="AX58" s="32" t="s">
        <v>48</v>
      </c>
    </row>
    <row r="59" spans="1:64" s="8" customFormat="1" ht="22.5" customHeight="1">
      <c r="A59" s="42"/>
      <c r="B59" s="46"/>
      <c r="C59" s="102">
        <v>120</v>
      </c>
      <c r="D59" s="102" t="s">
        <v>56</v>
      </c>
      <c r="E59" s="103" t="s">
        <v>78</v>
      </c>
      <c r="F59" s="104" t="s">
        <v>58</v>
      </c>
      <c r="G59" s="105" t="s">
        <v>59</v>
      </c>
      <c r="H59" s="106">
        <v>18</v>
      </c>
      <c r="I59" s="40">
        <v>0</v>
      </c>
      <c r="J59" s="107">
        <f>ROUND(I59*H59,2)</f>
        <v>0</v>
      </c>
      <c r="K59" s="104" t="s">
        <v>52</v>
      </c>
      <c r="L59" s="9"/>
      <c r="M59" s="37" t="s">
        <v>65</v>
      </c>
      <c r="N59" s="34">
        <v>0</v>
      </c>
      <c r="O59" s="34">
        <f>N59*H59</f>
        <v>0</v>
      </c>
      <c r="P59" s="34">
        <v>0</v>
      </c>
      <c r="Q59" s="34">
        <f>P59*H59</f>
        <v>0</v>
      </c>
      <c r="R59" s="34">
        <v>0</v>
      </c>
      <c r="S59" s="35">
        <f>R59*H59</f>
        <v>0</v>
      </c>
      <c r="AQ59" s="7" t="s">
        <v>60</v>
      </c>
      <c r="AS59" s="7" t="s">
        <v>56</v>
      </c>
      <c r="AT59" s="7" t="s">
        <v>46</v>
      </c>
      <c r="AX59" s="7" t="s">
        <v>48</v>
      </c>
      <c r="BD59" s="36">
        <f>IF(M59="základní",J59,0)</f>
        <v>0</v>
      </c>
      <c r="BE59" s="36">
        <f>IF(M59="snížená",J59,0)</f>
        <v>0</v>
      </c>
      <c r="BF59" s="36">
        <f>IF(M59="zákl. přenesená",J59,0)</f>
        <v>0</v>
      </c>
      <c r="BG59" s="36">
        <f>IF(M59="sníž. přenesená",J59,0)</f>
        <v>0</v>
      </c>
      <c r="BH59" s="36">
        <f>IF(M59="nulová",J59,0)</f>
        <v>0</v>
      </c>
      <c r="BI59" s="7" t="s">
        <v>51</v>
      </c>
      <c r="BJ59" s="36">
        <f>ROUND(I59*H59,2)</f>
        <v>0</v>
      </c>
      <c r="BK59" s="7" t="s">
        <v>60</v>
      </c>
      <c r="BL59" s="7" t="s">
        <v>63</v>
      </c>
    </row>
    <row r="60" spans="1:50" s="28" customFormat="1" ht="13.5">
      <c r="A60" s="96"/>
      <c r="B60" s="97"/>
      <c r="C60" s="96"/>
      <c r="D60" s="98" t="s">
        <v>53</v>
      </c>
      <c r="E60" s="99" t="s">
        <v>52</v>
      </c>
      <c r="F60" s="100" t="s">
        <v>77</v>
      </c>
      <c r="G60" s="96"/>
      <c r="H60" s="101">
        <v>18</v>
      </c>
      <c r="I60" s="96"/>
      <c r="J60" s="96"/>
      <c r="K60" s="96"/>
      <c r="L60" s="29"/>
      <c r="M60" s="30"/>
      <c r="N60" s="30"/>
      <c r="O60" s="30"/>
      <c r="P60" s="30"/>
      <c r="Q60" s="30"/>
      <c r="R60" s="30"/>
      <c r="S60" s="31"/>
      <c r="AS60" s="32" t="s">
        <v>53</v>
      </c>
      <c r="AT60" s="32" t="s">
        <v>46</v>
      </c>
      <c r="AU60" s="28" t="s">
        <v>46</v>
      </c>
      <c r="AV60" s="28" t="s">
        <v>54</v>
      </c>
      <c r="AW60" s="28" t="s">
        <v>51</v>
      </c>
      <c r="AX60" s="32" t="s">
        <v>48</v>
      </c>
    </row>
    <row r="61" spans="1:64" s="8" customFormat="1" ht="22.5" customHeight="1">
      <c r="A61" s="42"/>
      <c r="B61" s="46"/>
      <c r="C61" s="102">
        <v>121</v>
      </c>
      <c r="D61" s="102" t="s">
        <v>56</v>
      </c>
      <c r="E61" s="103" t="s">
        <v>81</v>
      </c>
      <c r="F61" s="104" t="s">
        <v>79</v>
      </c>
      <c r="G61" s="105" t="s">
        <v>59</v>
      </c>
      <c r="H61" s="106">
        <v>35</v>
      </c>
      <c r="I61" s="40">
        <v>0</v>
      </c>
      <c r="J61" s="107">
        <f>ROUND(I61*H61,2)</f>
        <v>0</v>
      </c>
      <c r="K61" s="104" t="s">
        <v>52</v>
      </c>
      <c r="L61" s="9"/>
      <c r="M61" s="37" t="s">
        <v>65</v>
      </c>
      <c r="N61" s="34">
        <v>0</v>
      </c>
      <c r="O61" s="34">
        <f>N61*H61</f>
        <v>0</v>
      </c>
      <c r="P61" s="34">
        <v>0</v>
      </c>
      <c r="Q61" s="34">
        <f>P61*H61</f>
        <v>0</v>
      </c>
      <c r="R61" s="34">
        <v>0</v>
      </c>
      <c r="S61" s="35">
        <f>R61*H61</f>
        <v>0</v>
      </c>
      <c r="AQ61" s="7" t="s">
        <v>60</v>
      </c>
      <c r="AS61" s="7" t="s">
        <v>56</v>
      </c>
      <c r="AT61" s="7" t="s">
        <v>46</v>
      </c>
      <c r="AX61" s="7" t="s">
        <v>48</v>
      </c>
      <c r="BD61" s="36">
        <f>IF(M61="základní",J61,0)</f>
        <v>0</v>
      </c>
      <c r="BE61" s="36">
        <f>IF(M61="snížená",J61,0)</f>
        <v>0</v>
      </c>
      <c r="BF61" s="36">
        <f>IF(M61="zákl. přenesená",J61,0)</f>
        <v>0</v>
      </c>
      <c r="BG61" s="36">
        <f>IF(M61="sníž. přenesená",J61,0)</f>
        <v>0</v>
      </c>
      <c r="BH61" s="36">
        <f>IF(M61="nulová",J61,0)</f>
        <v>0</v>
      </c>
      <c r="BI61" s="7" t="s">
        <v>51</v>
      </c>
      <c r="BJ61" s="36">
        <f>ROUND(I61*H61,2)</f>
        <v>0</v>
      </c>
      <c r="BK61" s="7" t="s">
        <v>60</v>
      </c>
      <c r="BL61" s="7" t="s">
        <v>66</v>
      </c>
    </row>
    <row r="62" spans="1:50" s="28" customFormat="1" ht="13.5">
      <c r="A62" s="96"/>
      <c r="B62" s="97"/>
      <c r="C62" s="96"/>
      <c r="D62" s="98" t="s">
        <v>53</v>
      </c>
      <c r="E62" s="99" t="s">
        <v>52</v>
      </c>
      <c r="F62" s="100" t="s">
        <v>80</v>
      </c>
      <c r="G62" s="96"/>
      <c r="H62" s="101">
        <v>35</v>
      </c>
      <c r="I62" s="96"/>
      <c r="J62" s="96"/>
      <c r="K62" s="96"/>
      <c r="L62" s="29"/>
      <c r="M62" s="30"/>
      <c r="N62" s="30"/>
      <c r="O62" s="30"/>
      <c r="P62" s="30"/>
      <c r="Q62" s="30"/>
      <c r="R62" s="30"/>
      <c r="S62" s="31"/>
      <c r="AS62" s="32" t="s">
        <v>53</v>
      </c>
      <c r="AT62" s="32" t="s">
        <v>46</v>
      </c>
      <c r="AU62" s="28" t="s">
        <v>46</v>
      </c>
      <c r="AV62" s="28" t="s">
        <v>54</v>
      </c>
      <c r="AW62" s="28" t="s">
        <v>51</v>
      </c>
      <c r="AX62" s="32" t="s">
        <v>48</v>
      </c>
    </row>
    <row r="63" spans="1:64" s="8" customFormat="1" ht="22.5" customHeight="1">
      <c r="A63" s="42"/>
      <c r="B63" s="46"/>
      <c r="C63" s="102">
        <v>122</v>
      </c>
      <c r="D63" s="102" t="s">
        <v>56</v>
      </c>
      <c r="E63" s="103" t="s">
        <v>82</v>
      </c>
      <c r="F63" s="108" t="s">
        <v>58</v>
      </c>
      <c r="G63" s="105" t="s">
        <v>59</v>
      </c>
      <c r="H63" s="106">
        <v>16</v>
      </c>
      <c r="I63" s="40">
        <v>0</v>
      </c>
      <c r="J63" s="107">
        <f>ROUND(I63*H63,2)</f>
        <v>0</v>
      </c>
      <c r="K63" s="104" t="s">
        <v>52</v>
      </c>
      <c r="L63" s="9"/>
      <c r="M63" s="37" t="s">
        <v>65</v>
      </c>
      <c r="N63" s="34">
        <v>0</v>
      </c>
      <c r="O63" s="34">
        <f>N63*H63</f>
        <v>0</v>
      </c>
      <c r="P63" s="34">
        <v>0</v>
      </c>
      <c r="Q63" s="34">
        <f>P63*H63</f>
        <v>0</v>
      </c>
      <c r="R63" s="34">
        <v>0</v>
      </c>
      <c r="S63" s="35">
        <f>R63*H63</f>
        <v>0</v>
      </c>
      <c r="AQ63" s="7" t="s">
        <v>60</v>
      </c>
      <c r="AS63" s="7" t="s">
        <v>56</v>
      </c>
      <c r="AT63" s="7" t="s">
        <v>46</v>
      </c>
      <c r="AX63" s="7" t="s">
        <v>48</v>
      </c>
      <c r="BD63" s="36">
        <f>IF(M63="základní",J63,0)</f>
        <v>0</v>
      </c>
      <c r="BE63" s="36">
        <f>IF(M63="snížená",J63,0)</f>
        <v>0</v>
      </c>
      <c r="BF63" s="36">
        <f>IF(M63="zákl. přenesená",J63,0)</f>
        <v>0</v>
      </c>
      <c r="BG63" s="36">
        <f>IF(M63="sníž. přenesená",J63,0)</f>
        <v>0</v>
      </c>
      <c r="BH63" s="36">
        <f>IF(M63="nulová",J63,0)</f>
        <v>0</v>
      </c>
      <c r="BI63" s="7" t="s">
        <v>51</v>
      </c>
      <c r="BJ63" s="36">
        <f>ROUND(I63*H63,2)</f>
        <v>0</v>
      </c>
      <c r="BK63" s="7" t="s">
        <v>60</v>
      </c>
      <c r="BL63" s="7" t="s">
        <v>67</v>
      </c>
    </row>
    <row r="64" spans="1:50" s="28" customFormat="1" ht="13.5">
      <c r="A64" s="96"/>
      <c r="B64" s="97"/>
      <c r="C64" s="96"/>
      <c r="D64" s="98" t="s">
        <v>53</v>
      </c>
      <c r="E64" s="99" t="s">
        <v>52</v>
      </c>
      <c r="F64" s="109" t="s">
        <v>83</v>
      </c>
      <c r="G64" s="96"/>
      <c r="H64" s="101">
        <v>16</v>
      </c>
      <c r="I64" s="96"/>
      <c r="J64" s="96"/>
      <c r="K64" s="96"/>
      <c r="L64" s="29"/>
      <c r="M64" s="30"/>
      <c r="N64" s="30"/>
      <c r="O64" s="30"/>
      <c r="P64" s="30"/>
      <c r="Q64" s="30"/>
      <c r="R64" s="30"/>
      <c r="S64" s="31"/>
      <c r="AS64" s="32" t="s">
        <v>53</v>
      </c>
      <c r="AT64" s="32" t="s">
        <v>46</v>
      </c>
      <c r="AU64" s="28" t="s">
        <v>46</v>
      </c>
      <c r="AV64" s="28" t="s">
        <v>54</v>
      </c>
      <c r="AW64" s="28" t="s">
        <v>51</v>
      </c>
      <c r="AX64" s="32" t="s">
        <v>48</v>
      </c>
    </row>
    <row r="65" spans="1:64" s="8" customFormat="1" ht="22.5" customHeight="1">
      <c r="A65" s="42"/>
      <c r="B65" s="46"/>
      <c r="C65" s="102">
        <v>123</v>
      </c>
      <c r="D65" s="102" t="s">
        <v>56</v>
      </c>
      <c r="E65" s="103" t="s">
        <v>85</v>
      </c>
      <c r="F65" s="108" t="s">
        <v>88</v>
      </c>
      <c r="G65" s="105" t="s">
        <v>59</v>
      </c>
      <c r="H65" s="106">
        <v>2</v>
      </c>
      <c r="I65" s="40">
        <v>0</v>
      </c>
      <c r="J65" s="107">
        <f>ROUND(I65*H65,2)</f>
        <v>0</v>
      </c>
      <c r="K65" s="104" t="s">
        <v>52</v>
      </c>
      <c r="L65" s="9"/>
      <c r="M65" s="37" t="s">
        <v>65</v>
      </c>
      <c r="N65" s="34">
        <v>0</v>
      </c>
      <c r="O65" s="34">
        <f>N65*H65</f>
        <v>0</v>
      </c>
      <c r="P65" s="34">
        <v>0</v>
      </c>
      <c r="Q65" s="34">
        <f>P65*H65</f>
        <v>0</v>
      </c>
      <c r="R65" s="34">
        <v>0</v>
      </c>
      <c r="S65" s="35">
        <f>R65*H65</f>
        <v>0</v>
      </c>
      <c r="AQ65" s="7" t="s">
        <v>60</v>
      </c>
      <c r="AS65" s="7" t="s">
        <v>56</v>
      </c>
      <c r="AT65" s="7" t="s">
        <v>46</v>
      </c>
      <c r="AX65" s="7" t="s">
        <v>48</v>
      </c>
      <c r="BD65" s="36">
        <f>IF(M65="základní",J65,0)</f>
        <v>0</v>
      </c>
      <c r="BE65" s="36">
        <f>IF(M65="snížená",J65,0)</f>
        <v>0</v>
      </c>
      <c r="BF65" s="36">
        <f>IF(M65="zákl. přenesená",J65,0)</f>
        <v>0</v>
      </c>
      <c r="BG65" s="36">
        <f>IF(M65="sníž. přenesená",J65,0)</f>
        <v>0</v>
      </c>
      <c r="BH65" s="36">
        <f>IF(M65="nulová",J65,0)</f>
        <v>0</v>
      </c>
      <c r="BI65" s="7" t="s">
        <v>51</v>
      </c>
      <c r="BJ65" s="36">
        <f>ROUND(I65*H65,2)</f>
        <v>0</v>
      </c>
      <c r="BK65" s="7" t="s">
        <v>60</v>
      </c>
      <c r="BL65" s="7" t="s">
        <v>68</v>
      </c>
    </row>
    <row r="66" spans="1:50" s="28" customFormat="1" ht="19" customHeight="1">
      <c r="A66" s="96"/>
      <c r="B66" s="97"/>
      <c r="C66" s="96"/>
      <c r="D66" s="110"/>
      <c r="E66" s="111" t="s">
        <v>52</v>
      </c>
      <c r="F66" s="100" t="s">
        <v>84</v>
      </c>
      <c r="G66" s="96"/>
      <c r="H66" s="112">
        <v>2</v>
      </c>
      <c r="I66" s="96"/>
      <c r="J66" s="96"/>
      <c r="K66" s="96"/>
      <c r="L66" s="29"/>
      <c r="M66" s="38"/>
      <c r="N66" s="38"/>
      <c r="O66" s="38"/>
      <c r="P66" s="38"/>
      <c r="Q66" s="38"/>
      <c r="R66" s="38"/>
      <c r="S66" s="39"/>
      <c r="AS66" s="32" t="s">
        <v>53</v>
      </c>
      <c r="AT66" s="32" t="s">
        <v>46</v>
      </c>
      <c r="AU66" s="28" t="s">
        <v>46</v>
      </c>
      <c r="AV66" s="28" t="s">
        <v>54</v>
      </c>
      <c r="AW66" s="28" t="s">
        <v>51</v>
      </c>
      <c r="AX66" s="32" t="s">
        <v>48</v>
      </c>
    </row>
    <row r="67" spans="1:12" s="8" customFormat="1" ht="14" customHeight="1">
      <c r="A67" s="42"/>
      <c r="B67" s="73"/>
      <c r="C67" s="74"/>
      <c r="D67" s="74"/>
      <c r="E67" s="74"/>
      <c r="F67" s="74" t="s">
        <v>86</v>
      </c>
      <c r="G67" s="74"/>
      <c r="H67" s="74"/>
      <c r="I67" s="74"/>
      <c r="J67" s="74"/>
      <c r="K67" s="74"/>
      <c r="L67" s="9"/>
    </row>
    <row r="77" ht="13.5"/>
  </sheetData>
  <sheetProtection algorithmName="SHA-512" hashValue="aqSdsbg1uUTL/8DZ+QVIRoE0bT3I9inCxCDSra1pdo4egjeW1A3riN1Odh9WNY5LrdxV05k5DRPnG1aQLU4iiA==" saltValue="Mifk5T1Y2Tjb1oKdohZFqA==" spinCount="100000" sheet="1" objects="1" scenarios="1"/>
  <autoFilter ref="A1:A67"/>
  <mergeCells count="6">
    <mergeCell ref="E35:H35"/>
    <mergeCell ref="G1:H1"/>
    <mergeCell ref="L2:U2"/>
    <mergeCell ref="E10:H10"/>
    <mergeCell ref="E12:H12"/>
    <mergeCell ref="E33:H33"/>
  </mergeCells>
  <hyperlinks>
    <hyperlink ref="F1:G1" location="C2" display="1) Krycí list soupisu"/>
    <hyperlink ref="G1:H1" location="C54" display="2) Rekapitulace"/>
    <hyperlink ref="J1" location="C77" display="3) Soupis prací"/>
    <hyperlink ref="L1:U1" location="'Rekapitulace stavby'!C2" display="Rekapitulace stavby"/>
  </hyperlinks>
  <printOptions/>
  <pageMargins left="0.25" right="0.25" top="0.75" bottom="0.75" header="0.3" footer="0.3"/>
  <pageSetup blackAndWhite="1" fitToHeight="1" fitToWidth="1" horizontalDpi="600" verticalDpi="600" orientation="portrait" paperSize="9" scale="6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Mrázek František DiS.</dc:creator>
  <cp:keywords/>
  <dc:description/>
  <cp:lastModifiedBy>Mrázek František DiS.</cp:lastModifiedBy>
  <cp:lastPrinted>2020-08-27T09:37:03Z</cp:lastPrinted>
  <dcterms:created xsi:type="dcterms:W3CDTF">2020-08-27T09:05:48Z</dcterms:created>
  <dcterms:modified xsi:type="dcterms:W3CDTF">2020-08-31T06:43:43Z</dcterms:modified>
  <cp:category/>
  <cp:version/>
  <cp:contentType/>
  <cp:contentStatus/>
</cp:coreProperties>
</file>