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4"/>
  <workbookPr/>
  <bookViews>
    <workbookView xWindow="0" yWindow="0" windowWidth="7490" windowHeight="2960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dodávek'!$B$1:$M$15</definedName>
    <definedName name="_xlnm.Print_Area" localSheetId="2">'B - servisní práce'!$B$1:$N$17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<sst xmlns="http://schemas.openxmlformats.org/spreadsheetml/2006/main" count="91" uniqueCount="64">
  <si>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</si>
  <si>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</si>
  <si>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</si>
  <si>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</si>
  <si>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</si>
  <si>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</si>
  <si>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</si>
  <si>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</si>
  <si>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</si>
  <si>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</si>
  <si>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</si>
  <si>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</si>
  <si>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</si>
  <si>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</si>
  <si>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</si>
  <si>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</si>
  <si>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</si>
  <si>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</si>
  <si>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</si>
  <si>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</si>
  <si>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Roční náklady na pravidelnou bezpečnostní technickou kontrolu (BTK) za předmět plnění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</si>
  <si>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</si>
  <si>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</si>
  <si>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</si>
  <si>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</si>
  <si>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</si>
  <si>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</si>
  <si>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</si>
  <si>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</si>
  <si>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</si>
  <si>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</si>
  <si>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</si>
  <si>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</si>
  <si>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</si>
  <si>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</si>
  <si>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</si>
  <si>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</si>
  <si>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</si>
  <si>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</si>
  <si>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</si>
  <si>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</si>
  <si>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</si>
  <si>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</si>
  <si>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</si>
  <si>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</si>
  <si>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</si>
  <si>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</si>
  <si>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</si>
  <si>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</si>
  <si>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t>Uvedené ceny obsahují veškeré náklady dodavatele nezbytné pro řádnou a včasnou realizaci předmětu plnění včetně nákladů souvisejících. Ceny budou konstantní po celou dobu platnosti smluv.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</si>
  <si>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</si>
  <si>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</si>
  <si>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T-6016a</t>
  </si>
  <si>
    <t>T-6215</t>
  </si>
  <si>
    <t>T-6201</t>
  </si>
  <si>
    <t>Aktivní antidekubitní matrace s vysokou nosností</t>
  </si>
  <si>
    <t>Stolek noční s jídelní deskou pojízdný</t>
  </si>
  <si>
    <t>Jednotková cena bez DPH [CZK]</t>
  </si>
  <si>
    <t>Za samostatné lůžko</t>
  </si>
  <si>
    <t>Za pasivní matraci</t>
  </si>
  <si>
    <t>Jednotková cena celkem</t>
  </si>
  <si>
    <t>Bariatrické lůžko, vč. pasivní matrace</t>
  </si>
  <si>
    <t>Bariatrická lůžka pro Oblastní nemocnici Náchod</t>
  </si>
  <si>
    <t>T-6016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</si>
</sst>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/>
      <right/>
      <top style="thin">
        <color theme="0" tint="-0.24993999302387238"/>
      </top>
      <bottom style="thin">
        <color theme="0" tint="-0.24993999302387238"/>
      </bottom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4" fontId="7" fillId="4" borderId="5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7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4" fontId="7" fillId="4" borderId="9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10" xfId="0" applyNumberFormat="1" applyFont="1" applyFill="1" applyBorder="1" applyAlignment="1">
      <alignment horizontal="center" vertical="center" wrapText="1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5" borderId="13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4" fontId="13" fillId="5" borderId="7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4" fontId="13" fillId="5" borderId="8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4" fontId="3" fillId="2" borderId="16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4" fontId="10" fillId="2" borderId="21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9" xfId="0" applyNumberFormat="1" applyFont="1" applyFill="1" applyBorder="1" applyAlignment="1">
      <alignment horizontal="right" vertical="center"/>
    </xf>
    <xf numFmtId="4" fontId="10" fillId="4" borderId="21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3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13" fillId="5" borderId="8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9" fillId="6" borderId="26" xfId="0" applyFont="1" applyFill="1" applyBorder="1" applyAlignment="1">
      <alignment horizontal="center" wrapText="1"/>
    </xf>
    <xf numFmtId="4" fontId="9" fillId="2" borderId="14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27" xfId="0" applyFont="1" applyFill="1" applyBorder="1" applyAlignment="1">
      <alignment horizontal="left" vertical="center"/>
    </xf>
    <xf numFmtId="4" fontId="5" fillId="2" borderId="15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4" fontId="3" fillId="2" borderId="2" xfId="0" applyNumberFormat="1" applyFont="1" applyFill="1" applyBorder="1" applyAlignment="1" applyProtection="1">
      <alignment horizontal="right" vertical="center"/>
      <protection/>
    </xf>
    <xf numFmtId="2" fontId="5" fillId="4" borderId="28" xfId="0" applyNumberFormat="1" applyFont="1" applyFill="1" applyBorder="1" applyAlignment="1">
      <alignment horizontal="right" vertical="center"/>
    </xf>
    <xf numFmtId="4" fontId="5" fillId="4" borderId="29" xfId="0" applyNumberFormat="1" applyFont="1" applyFill="1" applyBorder="1" applyAlignment="1" applyProtection="1">
      <alignment horizontal="right" vertical="center"/>
      <protection/>
    </xf>
    <xf numFmtId="2" fontId="5" fillId="4" borderId="4" xfId="0" applyNumberFormat="1" applyFont="1" applyFill="1" applyBorder="1" applyAlignment="1" applyProtection="1">
      <alignment horizontal="right" vertical="center" wrapText="1"/>
      <protection/>
    </xf>
    <xf numFmtId="2" fontId="5" fillId="4" borderId="3" xfId="0" applyNumberFormat="1" applyFont="1" applyFill="1" applyBorder="1" applyAlignment="1" applyProtection="1">
      <alignment horizontal="right" vertical="center" wrapText="1"/>
      <protection/>
    </xf>
    <xf numFmtId="2" fontId="5" fillId="4" borderId="5" xfId="0" applyNumberFormat="1" applyFont="1" applyFill="1" applyBorder="1" applyAlignment="1" applyProtection="1">
      <alignment horizontal="left" vertical="center" wrapText="1"/>
      <protection/>
    </xf>
    <xf numFmtId="4" fontId="5" fillId="4" borderId="30" xfId="0" applyNumberFormat="1" applyFont="1" applyFill="1" applyBorder="1" applyAlignment="1" applyProtection="1">
      <alignment vertical="center"/>
      <protection/>
    </xf>
    <xf numFmtId="4" fontId="5" fillId="2" borderId="14" xfId="0" applyNumberFormat="1" applyFont="1" applyFill="1" applyBorder="1" applyAlignment="1">
      <alignment vertical="center"/>
    </xf>
    <xf numFmtId="4" fontId="5" fillId="4" borderId="31" xfId="0" applyNumberFormat="1" applyFont="1" applyFill="1" applyBorder="1" applyAlignment="1" applyProtection="1">
      <alignment horizontal="right" vertical="center"/>
      <protection/>
    </xf>
    <xf numFmtId="4" fontId="5" fillId="4" borderId="12" xfId="0" applyNumberFormat="1" applyFont="1" applyFill="1" applyBorder="1" applyAlignment="1" applyProtection="1">
      <alignment vertical="center"/>
      <protection/>
    </xf>
    <xf numFmtId="4" fontId="5" fillId="7" borderId="2" xfId="0" applyNumberFormat="1" applyFont="1" applyFill="1" applyBorder="1" applyAlignment="1" applyProtection="1">
      <alignment horizontal="right" vertical="center"/>
      <protection locked="0"/>
    </xf>
    <xf numFmtId="0" fontId="10" fillId="4" borderId="32" xfId="0" applyFont="1" applyFill="1" applyBorder="1" applyAlignment="1">
      <alignment vertical="center"/>
    </xf>
    <xf numFmtId="0" fontId="10" fillId="4" borderId="33" xfId="0" applyFont="1" applyFill="1" applyBorder="1" applyAlignment="1">
      <alignment vertical="center"/>
    </xf>
    <xf numFmtId="0" fontId="10" fillId="4" borderId="3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5" xfId="0" applyFont="1" applyFill="1" applyBorder="1" applyAlignment="1">
      <alignment vertical="center"/>
    </xf>
    <xf numFmtId="0" fontId="10" fillId="2" borderId="36" xfId="0" applyFont="1" applyFill="1" applyBorder="1" applyAlignment="1">
      <alignment vertical="center"/>
    </xf>
    <xf numFmtId="0" fontId="10" fillId="2" borderId="37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9" fillId="4" borderId="47" xfId="0" applyFont="1" applyFill="1" applyBorder="1" applyAlignment="1">
      <alignment horizontal="justify" vertical="center" wrapText="1"/>
    </xf>
    <xf numFmtId="0" fontId="4" fillId="3" borderId="48" xfId="0" applyFont="1" applyFill="1" applyBorder="1" applyAlignment="1">
      <alignment horizontal="center" wrapText="1"/>
    </xf>
    <xf numFmtId="0" fontId="4" fillId="3" borderId="49" xfId="0" applyFont="1" applyFill="1" applyBorder="1" applyAlignment="1">
      <alignment horizont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justify" vertical="center" wrapText="1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4" fillId="3" borderId="57" xfId="0" applyFont="1" applyFill="1" applyBorder="1" applyAlignment="1">
      <alignment horizontal="center" vertical="center" wrapText="1"/>
    </xf>
    <xf numFmtId="4" fontId="5" fillId="7" borderId="58" xfId="0" applyNumberFormat="1" applyFont="1" applyFill="1" applyBorder="1" applyAlignment="1" applyProtection="1">
      <alignment horizontal="right" vertical="center"/>
      <protection locked="0"/>
    </xf>
    <xf numFmtId="2" fontId="5" fillId="7" borderId="59" xfId="0" applyNumberFormat="1" applyFont="1" applyFill="1" applyBorder="1" applyAlignment="1" applyProtection="1">
      <alignment horizontal="right" vertical="center" wrapText="1"/>
      <protection/>
    </xf>
    <xf numFmtId="2" fontId="5" fillId="7" borderId="60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61" xfId="0" applyNumberFormat="1" applyFont="1" applyFill="1" applyBorder="1" applyAlignment="1" applyProtection="1">
      <alignment horizontal="left" vertical="center" wrapText="1"/>
      <protection/>
    </xf>
    <xf numFmtId="4" fontId="5" fillId="2" borderId="62" xfId="0" applyNumberFormat="1" applyFont="1" applyFill="1" applyBorder="1" applyAlignment="1">
      <alignment vertical="center"/>
    </xf>
    <xf numFmtId="4" fontId="5" fillId="7" borderId="29" xfId="0" applyNumberFormat="1" applyFont="1" applyFill="1" applyBorder="1" applyAlignment="1" applyProtection="1">
      <alignment horizontal="right" vertical="center"/>
      <protection locked="0"/>
    </xf>
    <xf numFmtId="2" fontId="5" fillId="7" borderId="4" xfId="0" applyNumberFormat="1" applyFont="1" applyFill="1" applyBorder="1" applyAlignment="1" applyProtection="1">
      <alignment horizontal="right" vertical="center" wrapText="1"/>
      <protection/>
    </xf>
    <xf numFmtId="2" fontId="5" fillId="7" borderId="3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5" xfId="0" applyNumberFormat="1" applyFont="1" applyFill="1" applyBorder="1" applyAlignment="1" applyProtection="1">
      <alignment horizontal="left" vertical="center" wrapText="1"/>
      <protection/>
    </xf>
    <xf numFmtId="4" fontId="5" fillId="2" borderId="3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C13" sqref="C13:D13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95" t="s">
        <v>29</v>
      </c>
      <c r="C1" s="95"/>
      <c r="D1" s="95"/>
      <c r="E1" s="95"/>
      <c r="F1" s="95"/>
      <c r="G1" s="95"/>
      <c r="H1" s="95"/>
    </row>
    <row r="2" spans="2:8" s="2" customFormat="1" ht="30" customHeight="1">
      <c r="B2" s="94" t="s">
        <v>4</v>
      </c>
      <c r="C2" s="94"/>
      <c r="D2" s="96" t="s">
        <v>62</v>
      </c>
      <c r="E2" s="96"/>
      <c r="F2" s="96"/>
      <c r="G2" s="96"/>
      <c r="H2" s="96"/>
    </row>
    <row r="3" spans="2:8" s="2" customFormat="1" ht="15">
      <c r="B3" s="94" t="s">
        <v>0</v>
      </c>
      <c r="C3" s="94"/>
      <c r="D3" s="97" t="s">
        <v>1</v>
      </c>
      <c r="E3" s="97"/>
      <c r="F3" s="97"/>
      <c r="G3" s="97"/>
      <c r="H3" s="97"/>
    </row>
    <row r="4" spans="2:8" s="2" customFormat="1" ht="15">
      <c r="B4" s="94" t="s">
        <v>25</v>
      </c>
      <c r="C4" s="94"/>
      <c r="D4" s="55"/>
      <c r="E4" s="56" t="s">
        <v>7</v>
      </c>
      <c r="F4" s="56" t="s">
        <v>8</v>
      </c>
      <c r="G4" s="26" t="s">
        <v>5</v>
      </c>
      <c r="H4" s="57"/>
    </row>
    <row r="5" spans="2:8" s="2" customFormat="1" ht="24" customHeight="1">
      <c r="B5" s="44"/>
      <c r="C5" s="44"/>
      <c r="D5" s="44"/>
      <c r="G5" s="44"/>
      <c r="H5" s="44"/>
    </row>
    <row r="6" spans="2:8" s="2" customFormat="1" ht="21" customHeight="1">
      <c r="B6" s="49"/>
      <c r="C6" s="49"/>
      <c r="D6" s="49"/>
      <c r="E6" s="50" t="s">
        <v>37</v>
      </c>
      <c r="F6" s="50" t="s">
        <v>38</v>
      </c>
      <c r="G6" s="22"/>
      <c r="H6" s="22"/>
    </row>
    <row r="7" spans="2:8" s="2" customFormat="1" ht="21" customHeight="1">
      <c r="B7" s="87" t="s">
        <v>30</v>
      </c>
      <c r="C7" s="88"/>
      <c r="D7" s="89"/>
      <c r="E7" s="47">
        <f>'A - soupis dodávek'!J11</f>
        <v>0</v>
      </c>
      <c r="F7" s="53">
        <f>'A - soupis dodávek'!M11</f>
        <v>0</v>
      </c>
      <c r="G7" s="51"/>
      <c r="H7" s="52"/>
    </row>
    <row r="8" spans="2:8" s="2" customFormat="1" ht="21" customHeight="1">
      <c r="B8" s="87" t="s">
        <v>31</v>
      </c>
      <c r="C8" s="88"/>
      <c r="D8" s="89"/>
      <c r="E8" s="47">
        <f>'B - servisní práce'!I16</f>
        <v>0</v>
      </c>
      <c r="F8" s="53">
        <f>E8*1.21</f>
        <v>0</v>
      </c>
      <c r="G8" s="51"/>
      <c r="H8" s="52"/>
    </row>
    <row r="9" spans="2:8" s="2" customFormat="1" ht="21" customHeight="1">
      <c r="B9" s="46"/>
      <c r="C9" s="90" t="s">
        <v>36</v>
      </c>
      <c r="D9" s="91"/>
      <c r="E9" s="48">
        <f>'B - servisní práce'!I13</f>
        <v>0</v>
      </c>
      <c r="F9" s="48">
        <f aca="true" t="shared" si="0" ref="F9:F12">E9*1.21</f>
        <v>0</v>
      </c>
      <c r="G9" s="51"/>
      <c r="H9" s="52"/>
    </row>
    <row r="10" spans="2:8" s="2" customFormat="1" ht="21" customHeight="1">
      <c r="B10" s="45"/>
      <c r="C10" s="92" t="s">
        <v>47</v>
      </c>
      <c r="D10" s="93"/>
      <c r="E10" s="48">
        <f>'B - servisní práce'!L13</f>
        <v>0</v>
      </c>
      <c r="F10" s="48">
        <f t="shared" si="0"/>
        <v>0</v>
      </c>
      <c r="G10" s="51"/>
      <c r="H10" s="52"/>
    </row>
    <row r="11" spans="2:8" s="2" customFormat="1" ht="21" customHeight="1">
      <c r="B11" s="45"/>
      <c r="C11" s="92" t="s">
        <v>48</v>
      </c>
      <c r="D11" s="93"/>
      <c r="E11" s="48">
        <f>'B - servisní práce'!N13</f>
        <v>0</v>
      </c>
      <c r="F11" s="48">
        <f t="shared" si="0"/>
        <v>0</v>
      </c>
      <c r="G11" s="51"/>
      <c r="H11" s="52"/>
    </row>
    <row r="12" spans="2:8" s="2" customFormat="1" ht="36" customHeight="1">
      <c r="B12" s="83" t="s">
        <v>39</v>
      </c>
      <c r="C12" s="84"/>
      <c r="D12" s="85"/>
      <c r="E12" s="54">
        <f>E7+E8</f>
        <v>0</v>
      </c>
      <c r="F12" s="54">
        <f t="shared" si="0"/>
        <v>0</v>
      </c>
      <c r="G12" s="51"/>
      <c r="H12" s="52"/>
    </row>
    <row r="13" spans="2:8" ht="30.65" customHeight="1">
      <c r="B13" s="2"/>
      <c r="C13" s="86"/>
      <c r="D13" s="86"/>
      <c r="E13" s="2"/>
      <c r="F13" s="4"/>
      <c r="G13" s="2"/>
      <c r="H13" s="2"/>
    </row>
    <row r="14" spans="2:8" ht="15">
      <c r="B14" s="2"/>
      <c r="C14" s="86"/>
      <c r="D14" s="86"/>
      <c r="E14" s="2"/>
      <c r="F14" s="4"/>
      <c r="G14" s="2"/>
      <c r="H14" s="2"/>
    </row>
  </sheetData>
  <sheetProtection algorithmName="SHA-512" hashValue="XavQ5YvYsIE3JQ570tfnF2CwahWNTZ6N82QjtN6KIz98PjLP9ex9MeG5xThGZTlE9mEilt1FN29G1uDMczaRJg==" saltValue="YBP9FP3YFgiUJf8kT3/Tzg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5"/>
  <sheetViews>
    <sheetView workbookViewId="0" topLeftCell="A1">
      <selection activeCell="I13" sqref="I13"/>
    </sheetView>
  </sheetViews>
  <sheetFormatPr defaultColWidth="8.8515625" defaultRowHeight="15"/>
  <cols>
    <col min="1" max="1" width="2.8515625" style="2" customWidth="1"/>
    <col min="2" max="2" width="6.57421875" style="1" customWidth="1"/>
    <col min="3" max="3" width="10.00390625" style="1" customWidth="1"/>
    <col min="4" max="4" width="50.7109375" style="1" customWidth="1"/>
    <col min="5" max="5" width="5.421875" style="1" customWidth="1"/>
    <col min="6" max="6" width="10.00390625" style="1" customWidth="1"/>
    <col min="7" max="8" width="16.421875" style="1" customWidth="1"/>
    <col min="9" max="9" width="16.421875" style="5" customWidth="1"/>
    <col min="10" max="10" width="17.140625" style="1" customWidth="1"/>
    <col min="11" max="11" width="1.57421875" style="1" customWidth="1"/>
    <col min="12" max="12" width="13.421875" style="1" bestFit="1" customWidth="1"/>
    <col min="13" max="13" width="17.140625" style="1" customWidth="1"/>
    <col min="14" max="14" width="9.140625" style="2" customWidth="1"/>
    <col min="15" max="16384" width="8.8515625" style="1" customWidth="1"/>
  </cols>
  <sheetData>
    <row r="1" spans="2:13" ht="45" customHeight="1">
      <c r="B1" s="95" t="s">
        <v>19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2:13" ht="30" customHeight="1">
      <c r="B2" s="94" t="s">
        <v>4</v>
      </c>
      <c r="C2" s="94"/>
      <c r="D2" s="96" t="str">
        <f>'Souhrnný list'!D2:H2</f>
        <v>Bariatrická lůžka pro Oblastní nemocnici Náchod</v>
      </c>
      <c r="E2" s="96"/>
      <c r="F2" s="96"/>
      <c r="G2" s="96"/>
      <c r="H2" s="96"/>
      <c r="I2" s="96"/>
      <c r="J2" s="96"/>
      <c r="K2" s="96"/>
      <c r="L2" s="96"/>
      <c r="M2" s="96"/>
    </row>
    <row r="3" spans="2:13" ht="15">
      <c r="B3" s="94" t="s">
        <v>0</v>
      </c>
      <c r="C3" s="94"/>
      <c r="D3" s="97" t="s">
        <v>1</v>
      </c>
      <c r="E3" s="97"/>
      <c r="F3" s="97"/>
      <c r="G3" s="97"/>
      <c r="H3" s="97"/>
      <c r="I3" s="97"/>
      <c r="J3" s="97"/>
      <c r="K3" s="97"/>
      <c r="L3" s="97"/>
      <c r="M3" s="97"/>
    </row>
    <row r="4" spans="2:13" ht="15">
      <c r="B4" s="94" t="s">
        <v>25</v>
      </c>
      <c r="C4" s="94"/>
      <c r="D4" s="42">
        <f>'Souhrnný list'!D4</f>
        <v>0</v>
      </c>
      <c r="E4" s="98" t="str">
        <f>'Souhrnný list'!E4</f>
        <v>IČO:</v>
      </c>
      <c r="F4" s="99"/>
      <c r="G4" s="69"/>
      <c r="H4" s="69"/>
      <c r="I4" s="98" t="str">
        <f>'Souhrnný list'!F4</f>
        <v>DIČ:</v>
      </c>
      <c r="J4" s="99"/>
      <c r="K4" s="100"/>
      <c r="L4" s="3" t="s">
        <v>5</v>
      </c>
      <c r="M4" s="43">
        <f>'Souhrnný list'!H4</f>
        <v>0</v>
      </c>
    </row>
    <row r="5" spans="2:13" ht="30" customHeight="1">
      <c r="B5" s="2"/>
      <c r="C5" s="2"/>
      <c r="D5" s="2"/>
      <c r="E5" s="2"/>
      <c r="F5" s="2"/>
      <c r="G5" s="68"/>
      <c r="H5" s="68"/>
      <c r="I5" s="4"/>
      <c r="J5" s="2"/>
      <c r="K5" s="2"/>
      <c r="L5" s="2"/>
      <c r="M5" s="2"/>
    </row>
    <row r="6" spans="1:14" ht="18.75" customHeight="1">
      <c r="A6" s="68"/>
      <c r="B6" s="104" t="s">
        <v>2</v>
      </c>
      <c r="C6" s="108" t="s">
        <v>3</v>
      </c>
      <c r="D6" s="108" t="s">
        <v>6</v>
      </c>
      <c r="E6" s="108" t="s">
        <v>9</v>
      </c>
      <c r="F6" s="104" t="s">
        <v>11</v>
      </c>
      <c r="G6" s="101" t="s">
        <v>57</v>
      </c>
      <c r="H6" s="102"/>
      <c r="I6" s="103"/>
      <c r="J6" s="104" t="s">
        <v>12</v>
      </c>
      <c r="K6" s="16"/>
      <c r="L6" s="104" t="s">
        <v>13</v>
      </c>
      <c r="M6" s="104" t="s">
        <v>17</v>
      </c>
      <c r="N6" s="68"/>
    </row>
    <row r="7" spans="1:14" ht="30" customHeight="1">
      <c r="A7" s="68"/>
      <c r="B7" s="105"/>
      <c r="C7" s="109"/>
      <c r="D7" s="109"/>
      <c r="E7" s="109"/>
      <c r="F7" s="105"/>
      <c r="G7" s="6" t="s">
        <v>58</v>
      </c>
      <c r="H7" s="6" t="s">
        <v>59</v>
      </c>
      <c r="I7" s="6" t="s">
        <v>60</v>
      </c>
      <c r="J7" s="105"/>
      <c r="K7" s="16"/>
      <c r="L7" s="105"/>
      <c r="M7" s="105"/>
      <c r="N7" s="68"/>
    </row>
    <row r="8" spans="2:14" ht="30" customHeight="1">
      <c r="B8" s="9">
        <v>1</v>
      </c>
      <c r="C8" s="7" t="s">
        <v>63</v>
      </c>
      <c r="D8" s="8" t="s">
        <v>61</v>
      </c>
      <c r="E8" s="9" t="s">
        <v>10</v>
      </c>
      <c r="F8" s="10">
        <v>2</v>
      </c>
      <c r="G8" s="82"/>
      <c r="H8" s="82"/>
      <c r="I8" s="72">
        <f>G8+H8</f>
        <v>0</v>
      </c>
      <c r="J8" s="11">
        <f>F8*I8</f>
        <v>0</v>
      </c>
      <c r="K8" s="17"/>
      <c r="L8" s="58">
        <v>21</v>
      </c>
      <c r="M8" s="11">
        <f>J8*((100+L8)/100)</f>
        <v>0</v>
      </c>
      <c r="N8" s="71"/>
    </row>
    <row r="9" spans="1:14" ht="30" customHeight="1">
      <c r="A9" s="66"/>
      <c r="B9" s="9">
        <v>2</v>
      </c>
      <c r="C9" s="7" t="s">
        <v>53</v>
      </c>
      <c r="D9" s="8" t="s">
        <v>55</v>
      </c>
      <c r="E9" s="9" t="s">
        <v>10</v>
      </c>
      <c r="F9" s="10">
        <v>2</v>
      </c>
      <c r="G9" s="73"/>
      <c r="H9" s="73"/>
      <c r="I9" s="58"/>
      <c r="J9" s="11">
        <f>F9*I9</f>
        <v>0</v>
      </c>
      <c r="K9" s="17"/>
      <c r="L9" s="58">
        <v>21</v>
      </c>
      <c r="M9" s="11">
        <f>J9*((100+L9)/100)</f>
        <v>0</v>
      </c>
      <c r="N9" s="66"/>
    </row>
    <row r="10" spans="1:14" ht="30" customHeight="1">
      <c r="A10" s="66"/>
      <c r="B10" s="9">
        <v>3</v>
      </c>
      <c r="C10" s="7" t="s">
        <v>54</v>
      </c>
      <c r="D10" s="8" t="s">
        <v>56</v>
      </c>
      <c r="E10" s="9" t="s">
        <v>10</v>
      </c>
      <c r="F10" s="10">
        <v>2</v>
      </c>
      <c r="G10" s="73"/>
      <c r="H10" s="73"/>
      <c r="I10" s="58"/>
      <c r="J10" s="11">
        <f>F10*I10</f>
        <v>0</v>
      </c>
      <c r="K10" s="17"/>
      <c r="L10" s="58">
        <v>21</v>
      </c>
      <c r="M10" s="11">
        <f>J10*((100+L10)/100)</f>
        <v>0</v>
      </c>
      <c r="N10" s="66"/>
    </row>
    <row r="11" spans="2:13" ht="30" customHeight="1">
      <c r="B11" s="106" t="s">
        <v>14</v>
      </c>
      <c r="C11" s="107"/>
      <c r="D11" s="107"/>
      <c r="E11" s="12"/>
      <c r="F11" s="12"/>
      <c r="G11" s="12"/>
      <c r="H11" s="12"/>
      <c r="I11" s="13" t="s">
        <v>15</v>
      </c>
      <c r="J11" s="14">
        <f>SUM(J8:J10)</f>
        <v>0</v>
      </c>
      <c r="K11" s="15"/>
      <c r="L11" s="13" t="s">
        <v>16</v>
      </c>
      <c r="M11" s="14">
        <f>SUM(M8:M10)</f>
        <v>0</v>
      </c>
    </row>
    <row r="12" spans="2:13" ht="15">
      <c r="B12" s="2"/>
      <c r="C12" s="2"/>
      <c r="D12" s="2"/>
      <c r="E12" s="2"/>
      <c r="F12" s="2"/>
      <c r="G12" s="68"/>
      <c r="H12" s="68"/>
      <c r="I12" s="4"/>
      <c r="J12" s="2"/>
      <c r="K12" s="2"/>
      <c r="L12" s="2"/>
      <c r="M12" s="2"/>
    </row>
    <row r="13" spans="2:13" ht="18" customHeight="1">
      <c r="B13" s="2" t="s">
        <v>18</v>
      </c>
      <c r="C13" s="2"/>
      <c r="D13" s="2"/>
      <c r="E13" s="2"/>
      <c r="F13" s="2"/>
      <c r="G13" s="68"/>
      <c r="H13" s="68"/>
      <c r="I13" s="4"/>
      <c r="J13" s="2"/>
      <c r="K13" s="2"/>
      <c r="L13" s="2"/>
      <c r="M13" s="2"/>
    </row>
    <row r="14" spans="2:13" ht="18" customHeight="1">
      <c r="B14" s="2" t="s">
        <v>49</v>
      </c>
      <c r="C14" s="2"/>
      <c r="D14" s="2"/>
      <c r="E14" s="2"/>
      <c r="F14" s="2"/>
      <c r="G14" s="68"/>
      <c r="H14" s="68"/>
      <c r="I14" s="4"/>
      <c r="J14" s="2"/>
      <c r="K14" s="2"/>
      <c r="L14" s="2"/>
      <c r="M14" s="2"/>
    </row>
    <row r="15" spans="2:13" ht="30" customHeight="1">
      <c r="B15" s="2"/>
      <c r="C15" s="2"/>
      <c r="D15" s="2"/>
      <c r="E15" s="2"/>
      <c r="F15" s="2"/>
      <c r="G15" s="68"/>
      <c r="H15" s="68"/>
      <c r="I15" s="4"/>
      <c r="J15" s="2"/>
      <c r="K15" s="2"/>
      <c r="L15" s="2"/>
      <c r="M15" s="2"/>
    </row>
  </sheetData>
  <sheetProtection algorithmName="SHA-512" hashValue="gdRPbc9Ch0St4FmVKVudn6OxnM+HIgqpCM6/0zQz+p1Nc2CS4HaynY1Fn1OxbQE7FyFAKyvxBZeExE8p3+vkvg==" saltValue="PiGa2wLNSbyAZB5zjk3UBQ==" spinCount="100000" sheet="1" formatColumns="0" formatRows="0"/>
  <mergeCells count="18">
    <mergeCell ref="G6:I6"/>
    <mergeCell ref="J6:J7"/>
    <mergeCell ref="L6:L7"/>
    <mergeCell ref="M6:M7"/>
    <mergeCell ref="B11:D11"/>
    <mergeCell ref="B6:B7"/>
    <mergeCell ref="C6:C7"/>
    <mergeCell ref="D6:D7"/>
    <mergeCell ref="E6:E7"/>
    <mergeCell ref="F6:F7"/>
    <mergeCell ref="I4:K4"/>
    <mergeCell ref="B1:M1"/>
    <mergeCell ref="B2:C2"/>
    <mergeCell ref="B3:C3"/>
    <mergeCell ref="D2:M2"/>
    <mergeCell ref="D3:M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76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9"/>
  <sheetViews>
    <sheetView zoomScale="110" zoomScaleNormal="110" workbookViewId="0" topLeftCell="A1">
      <selection activeCell="K18" sqref="K18"/>
    </sheetView>
  </sheetViews>
  <sheetFormatPr defaultColWidth="8.8515625" defaultRowHeight="15"/>
  <cols>
    <col min="1" max="1" width="2.8515625" style="2" customWidth="1"/>
    <col min="2" max="2" width="6.57421875" style="1" customWidth="1"/>
    <col min="3" max="3" width="10.00390625" style="1" customWidth="1"/>
    <col min="4" max="4" width="67.8515625" style="1" customWidth="1"/>
    <col min="5" max="5" width="14.421875" style="1" customWidth="1"/>
    <col min="6" max="7" width="5.00390625" style="1" bestFit="1" customWidth="1"/>
    <col min="8" max="8" width="5.140625" style="1" bestFit="1" customWidth="1"/>
    <col min="9" max="9" width="17.140625" style="1" customWidth="1"/>
    <col min="10" max="10" width="1.1484375" style="1" customWidth="1"/>
    <col min="11" max="11" width="14.421875" style="1" customWidth="1"/>
    <col min="12" max="12" width="17.140625" style="5" customWidth="1"/>
    <col min="13" max="13" width="14.421875" style="1" customWidth="1"/>
    <col min="14" max="14" width="17.140625" style="1" customWidth="1"/>
    <col min="15" max="15" width="9.140625" style="2" customWidth="1"/>
    <col min="16" max="16384" width="8.8515625" style="1" customWidth="1"/>
  </cols>
  <sheetData>
    <row r="1" spans="2:14" ht="45" customHeight="1">
      <c r="B1" s="95" t="s">
        <v>26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ht="30" customHeight="1">
      <c r="B2" s="94" t="s">
        <v>4</v>
      </c>
      <c r="C2" s="94"/>
      <c r="D2" s="130" t="str">
        <f>'Souhrnný list'!D2:H2</f>
        <v>Bariatrická lůžka pro Oblastní nemocnici Náchod</v>
      </c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2:14" ht="15">
      <c r="B3" s="94" t="s">
        <v>0</v>
      </c>
      <c r="C3" s="94"/>
      <c r="D3" s="133" t="s">
        <v>1</v>
      </c>
      <c r="E3" s="134"/>
      <c r="F3" s="134"/>
      <c r="G3" s="134"/>
      <c r="H3" s="134"/>
      <c r="I3" s="134"/>
      <c r="J3" s="134"/>
      <c r="K3" s="134"/>
      <c r="L3" s="134"/>
      <c r="M3" s="134"/>
      <c r="N3" s="135"/>
    </row>
    <row r="4" spans="2:14" ht="15">
      <c r="B4" s="94" t="s">
        <v>25</v>
      </c>
      <c r="C4" s="94"/>
      <c r="D4" s="40">
        <f>'Souhrnný list'!D4</f>
        <v>0</v>
      </c>
      <c r="E4" s="61" t="str">
        <f>'Souhrnný list'!E4</f>
        <v>IČO:</v>
      </c>
      <c r="F4" s="136" t="str">
        <f>'Souhrnný list'!F4</f>
        <v>DIČ:</v>
      </c>
      <c r="G4" s="138"/>
      <c r="H4" s="138"/>
      <c r="I4" s="138"/>
      <c r="J4" s="62"/>
      <c r="K4" s="35" t="s">
        <v>5</v>
      </c>
      <c r="L4" s="41">
        <f>'Souhrnný list'!H4</f>
        <v>0</v>
      </c>
      <c r="M4" s="136"/>
      <c r="N4" s="137"/>
    </row>
    <row r="5" spans="2:14" ht="14.5" customHeight="1" thickBot="1">
      <c r="B5" s="2"/>
      <c r="C5" s="2"/>
      <c r="D5" s="2"/>
      <c r="E5" s="2"/>
      <c r="F5" s="2"/>
      <c r="G5" s="59"/>
      <c r="H5" s="59"/>
      <c r="I5" s="2"/>
      <c r="J5" s="2"/>
      <c r="K5" s="2"/>
      <c r="L5" s="4"/>
      <c r="M5" s="2"/>
      <c r="N5" s="2"/>
    </row>
    <row r="6" spans="2:14" s="2" customFormat="1" ht="30" customHeight="1">
      <c r="B6" s="27"/>
      <c r="E6" s="112" t="s">
        <v>20</v>
      </c>
      <c r="F6" s="139"/>
      <c r="G6" s="139"/>
      <c r="H6" s="139"/>
      <c r="I6" s="113"/>
      <c r="J6" s="30"/>
      <c r="K6" s="112" t="s">
        <v>33</v>
      </c>
      <c r="L6" s="113"/>
      <c r="M6" s="112" t="s">
        <v>34</v>
      </c>
      <c r="N6" s="113"/>
    </row>
    <row r="7" spans="2:14" s="2" customFormat="1" ht="45" customHeight="1">
      <c r="B7" s="36" t="s">
        <v>35</v>
      </c>
      <c r="E7" s="114" t="s">
        <v>50</v>
      </c>
      <c r="F7" s="125"/>
      <c r="G7" s="125"/>
      <c r="H7" s="125"/>
      <c r="I7" s="115"/>
      <c r="J7" s="31"/>
      <c r="K7" s="114" t="s">
        <v>22</v>
      </c>
      <c r="L7" s="115"/>
      <c r="M7" s="114" t="s">
        <v>51</v>
      </c>
      <c r="N7" s="115"/>
    </row>
    <row r="8" spans="2:14" s="2" customFormat="1" ht="15" customHeight="1">
      <c r="B8" s="118" t="s">
        <v>2</v>
      </c>
      <c r="C8" s="128" t="s">
        <v>3</v>
      </c>
      <c r="D8" s="129" t="s">
        <v>6</v>
      </c>
      <c r="E8" s="116" t="s">
        <v>44</v>
      </c>
      <c r="F8" s="119" t="s">
        <v>40</v>
      </c>
      <c r="G8" s="120"/>
      <c r="H8" s="121"/>
      <c r="I8" s="28" t="s">
        <v>21</v>
      </c>
      <c r="J8" s="32"/>
      <c r="K8" s="116" t="s">
        <v>23</v>
      </c>
      <c r="L8" s="28" t="s">
        <v>21</v>
      </c>
      <c r="M8" s="116" t="s">
        <v>24</v>
      </c>
      <c r="N8" s="28" t="s">
        <v>21</v>
      </c>
    </row>
    <row r="9" spans="2:14" s="2" customFormat="1" ht="57" customHeight="1" thickBot="1">
      <c r="B9" s="118"/>
      <c r="C9" s="128"/>
      <c r="D9" s="129"/>
      <c r="E9" s="116"/>
      <c r="F9" s="122"/>
      <c r="G9" s="123"/>
      <c r="H9" s="124"/>
      <c r="I9" s="64" t="s">
        <v>43</v>
      </c>
      <c r="J9" s="33"/>
      <c r="K9" s="117"/>
      <c r="L9" s="25" t="s">
        <v>45</v>
      </c>
      <c r="M9" s="117"/>
      <c r="N9" s="25" t="s">
        <v>46</v>
      </c>
    </row>
    <row r="10" spans="2:14" s="2" customFormat="1" ht="30" customHeight="1">
      <c r="B10" s="9">
        <v>1</v>
      </c>
      <c r="C10" s="7" t="s">
        <v>52</v>
      </c>
      <c r="D10" s="8" t="s">
        <v>61</v>
      </c>
      <c r="E10" s="140"/>
      <c r="F10" s="141" t="s">
        <v>41</v>
      </c>
      <c r="G10" s="142"/>
      <c r="H10" s="143" t="s">
        <v>42</v>
      </c>
      <c r="I10" s="144">
        <f>_xlfn.IFERROR((1/G10)*5*E10,0)</f>
        <v>0</v>
      </c>
      <c r="J10" s="70"/>
      <c r="K10" s="140"/>
      <c r="L10" s="144">
        <f>K10*200</f>
        <v>0</v>
      </c>
      <c r="M10" s="140"/>
      <c r="N10" s="144">
        <f>M10*8000</f>
        <v>0</v>
      </c>
    </row>
    <row r="11" spans="2:14" s="68" customFormat="1" ht="30" customHeight="1">
      <c r="B11" s="9">
        <v>2</v>
      </c>
      <c r="C11" s="7" t="s">
        <v>53</v>
      </c>
      <c r="D11" s="8" t="s">
        <v>55</v>
      </c>
      <c r="E11" s="145"/>
      <c r="F11" s="146" t="s">
        <v>41</v>
      </c>
      <c r="G11" s="147"/>
      <c r="H11" s="148" t="s">
        <v>42</v>
      </c>
      <c r="I11" s="149">
        <f>_xlfn.IFERROR((1/G11)*5*E11,0)</f>
        <v>0</v>
      </c>
      <c r="J11" s="70"/>
      <c r="K11" s="145"/>
      <c r="L11" s="149">
        <f>K11*200</f>
        <v>0</v>
      </c>
      <c r="M11" s="145"/>
      <c r="N11" s="149">
        <f>M11*8000</f>
        <v>0</v>
      </c>
    </row>
    <row r="12" spans="2:14" s="67" customFormat="1" ht="30" customHeight="1" thickBot="1">
      <c r="B12" s="9">
        <v>3</v>
      </c>
      <c r="C12" s="7" t="s">
        <v>54</v>
      </c>
      <c r="D12" s="8" t="s">
        <v>56</v>
      </c>
      <c r="E12" s="74"/>
      <c r="F12" s="75"/>
      <c r="G12" s="76"/>
      <c r="H12" s="77"/>
      <c r="I12" s="78"/>
      <c r="J12" s="79"/>
      <c r="K12" s="80"/>
      <c r="L12" s="81"/>
      <c r="M12" s="80"/>
      <c r="N12" s="81"/>
    </row>
    <row r="13" spans="2:14" s="2" customFormat="1" ht="30" customHeight="1" thickBot="1">
      <c r="B13" s="126" t="s">
        <v>32</v>
      </c>
      <c r="C13" s="127"/>
      <c r="D13" s="127"/>
      <c r="E13" s="21"/>
      <c r="F13" s="20"/>
      <c r="G13" s="20"/>
      <c r="H13" s="20"/>
      <c r="I13" s="24">
        <f>SUM(I10:I12)</f>
        <v>0</v>
      </c>
      <c r="J13" s="65"/>
      <c r="K13" s="19"/>
      <c r="L13" s="24">
        <f>SUM(L10:L12)</f>
        <v>0</v>
      </c>
      <c r="M13" s="19"/>
      <c r="N13" s="24">
        <f>SUM(N10:N12)</f>
        <v>0</v>
      </c>
    </row>
    <row r="14" spans="2:14" ht="15" thickBot="1">
      <c r="B14" s="2"/>
      <c r="C14" s="2"/>
      <c r="D14" s="2"/>
      <c r="E14" s="2"/>
      <c r="F14" s="2"/>
      <c r="G14" s="59"/>
      <c r="H14" s="59"/>
      <c r="I14" s="23" t="s">
        <v>21</v>
      </c>
      <c r="J14" s="34"/>
      <c r="L14" s="23" t="s">
        <v>21</v>
      </c>
      <c r="M14" s="63"/>
      <c r="N14" s="23" t="s">
        <v>21</v>
      </c>
    </row>
    <row r="15" spans="2:14" ht="15" thickBot="1">
      <c r="B15" s="2"/>
      <c r="C15" s="2"/>
      <c r="D15" s="2"/>
      <c r="E15" s="2"/>
      <c r="F15" s="2"/>
      <c r="G15" s="59"/>
      <c r="H15" s="59"/>
      <c r="I15" s="29"/>
      <c r="J15" s="29"/>
      <c r="K15" s="2"/>
      <c r="L15" s="29"/>
      <c r="M15" s="2"/>
      <c r="N15" s="29"/>
    </row>
    <row r="16" spans="2:12" s="2" customFormat="1" ht="30" customHeight="1" thickBot="1">
      <c r="B16" s="110" t="s">
        <v>27</v>
      </c>
      <c r="C16" s="111"/>
      <c r="D16" s="111"/>
      <c r="E16" s="111"/>
      <c r="F16" s="111"/>
      <c r="G16" s="60"/>
      <c r="H16" s="60"/>
      <c r="I16" s="37">
        <f>I13+L13+N13</f>
        <v>0</v>
      </c>
      <c r="J16" s="39"/>
      <c r="K16" s="38" t="s">
        <v>28</v>
      </c>
      <c r="L16" s="4"/>
    </row>
    <row r="17" spans="7:12" s="2" customFormat="1" ht="30.65" customHeight="1">
      <c r="G17" s="59"/>
      <c r="H17" s="59"/>
      <c r="L17" s="4"/>
    </row>
    <row r="18" spans="2:14" s="2" customFormat="1" ht="18" customHeight="1">
      <c r="B18" s="18"/>
      <c r="C18" s="1"/>
      <c r="D18" s="1"/>
      <c r="E18" s="1"/>
      <c r="F18" s="1"/>
      <c r="G18" s="1"/>
      <c r="H18" s="1"/>
      <c r="I18" s="1"/>
      <c r="J18" s="1"/>
      <c r="K18" s="1"/>
      <c r="L18" s="5"/>
      <c r="M18" s="1"/>
      <c r="N18" s="1"/>
    </row>
    <row r="19" spans="2:14" s="2" customFormat="1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</row>
    <row r="20" ht="18" customHeight="1"/>
  </sheetData>
  <sheetProtection algorithmName="SHA-512" hashValue="o0RyVGO/91gQEiWK2CsSoKeBpaZYmTYNRvg2+c/FwU4/41JonFVZ2KtGXCPbygtGawCcYikM75aZV6DVVDrL3w==" saltValue="UHsfEVQ8VTXyDJfLc0mzlg==" spinCount="100000" sheet="1" formatColumns="0" formatRows="0"/>
  <mergeCells count="23">
    <mergeCell ref="B4:C4"/>
    <mergeCell ref="B13:D13"/>
    <mergeCell ref="C8:C9"/>
    <mergeCell ref="D8:D9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B16:F16"/>
    <mergeCell ref="M6:N6"/>
    <mergeCell ref="M7:N7"/>
    <mergeCell ref="M8:M9"/>
    <mergeCell ref="E8:E9"/>
    <mergeCell ref="B8:B9"/>
    <mergeCell ref="F8:H9"/>
    <mergeCell ref="E7:I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71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2019-12-06T09:20:16Z</cp:lastPrinted>
  <dcterms:created xsi:type="dcterms:W3CDTF">2019-10-21T13:53:46Z</dcterms:created>
  <dcterms:modified xsi:type="dcterms:W3CDTF">2020-08-19T16:12:08Z</dcterms:modified>
  <cp:category/>
  <cp:version/>
  <cp:contentType/>
  <cp:contentStatus/>
</cp:coreProperties>
</file>