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02 Náchod\27 Vybavení\14 regály\01 ZD regály\"/>
    </mc:Choice>
  </mc:AlternateContent>
  <xr:revisionPtr revIDLastSave="0" documentId="13_ncr:1_{4CC566D2-87C1-4A01-AD2F-3CFCB9ED8E35}" xr6:coauthVersionLast="36" xr6:coauthVersionMax="36" xr10:uidLastSave="{00000000-0000-0000-0000-000000000000}"/>
  <bookViews>
    <workbookView xWindow="0" yWindow="0" windowWidth="19200" windowHeight="6930" xr2:uid="{D553EE92-EBA2-4046-A87F-D42AA2D29102}"/>
  </bookViews>
  <sheets>
    <sheet name="Soupis " sheetId="1" r:id="rId1"/>
  </sheets>
  <definedNames>
    <definedName name="_xlnm._FilterDatabase" localSheetId="0" hidden="1">'Soupis '!$A$1:$A$98</definedName>
    <definedName name="_xlnm.Print_Titles" localSheetId="0">'Soupis '!$77:$77</definedName>
    <definedName name="_xlnm.Print_Area" localSheetId="0">'Soupis '!$C$4:$J$36,'Soupis '!$C$42:$J$59,'Soupis '!$C$65:$K$97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96" i="1" l="1"/>
  <c r="BG96" i="1"/>
  <c r="BF96" i="1"/>
  <c r="BE96" i="1"/>
  <c r="BD96" i="1"/>
  <c r="R96" i="1"/>
  <c r="P96" i="1"/>
  <c r="N96" i="1"/>
  <c r="J96" i="1"/>
  <c r="BC96" i="1" s="1"/>
  <c r="BI94" i="1"/>
  <c r="BG94" i="1"/>
  <c r="BF94" i="1"/>
  <c r="BE94" i="1"/>
  <c r="BD94" i="1"/>
  <c r="R94" i="1"/>
  <c r="P94" i="1"/>
  <c r="N94" i="1"/>
  <c r="J94" i="1"/>
  <c r="BC94" i="1" s="1"/>
  <c r="BI93" i="1"/>
  <c r="BG93" i="1"/>
  <c r="BF93" i="1"/>
  <c r="BE93" i="1"/>
  <c r="BD93" i="1"/>
  <c r="R93" i="1"/>
  <c r="P93" i="1"/>
  <c r="N93" i="1"/>
  <c r="J93" i="1"/>
  <c r="BC93" i="1" s="1"/>
  <c r="BI91" i="1"/>
  <c r="BG91" i="1"/>
  <c r="BF91" i="1"/>
  <c r="BE91" i="1"/>
  <c r="BD91" i="1"/>
  <c r="R91" i="1"/>
  <c r="P91" i="1"/>
  <c r="N91" i="1"/>
  <c r="J91" i="1"/>
  <c r="BC91" i="1" s="1"/>
  <c r="BI90" i="1"/>
  <c r="BG90" i="1"/>
  <c r="BF90" i="1"/>
  <c r="BE90" i="1"/>
  <c r="BD90" i="1"/>
  <c r="R90" i="1"/>
  <c r="P90" i="1"/>
  <c r="N90" i="1"/>
  <c r="J90" i="1"/>
  <c r="BC90" i="1" s="1"/>
  <c r="BI88" i="1"/>
  <c r="BG88" i="1"/>
  <c r="BF88" i="1"/>
  <c r="BE88" i="1"/>
  <c r="BD88" i="1"/>
  <c r="R88" i="1"/>
  <c r="P88" i="1"/>
  <c r="N88" i="1"/>
  <c r="J88" i="1"/>
  <c r="BC88" i="1" s="1"/>
  <c r="BI87" i="1"/>
  <c r="BG87" i="1"/>
  <c r="BF87" i="1"/>
  <c r="BE87" i="1"/>
  <c r="BD87" i="1"/>
  <c r="R87" i="1"/>
  <c r="P87" i="1"/>
  <c r="N87" i="1"/>
  <c r="J87" i="1"/>
  <c r="BC87" i="1" s="1"/>
  <c r="BI85" i="1"/>
  <c r="BG85" i="1"/>
  <c r="BF85" i="1"/>
  <c r="BE85" i="1"/>
  <c r="BD85" i="1"/>
  <c r="R85" i="1"/>
  <c r="P85" i="1"/>
  <c r="N85" i="1"/>
  <c r="J85" i="1"/>
  <c r="BC85" i="1" s="1"/>
  <c r="BI83" i="1"/>
  <c r="BG83" i="1"/>
  <c r="BF83" i="1"/>
  <c r="BE83" i="1"/>
  <c r="BD83" i="1"/>
  <c r="R83" i="1"/>
  <c r="R80" i="1" s="1"/>
  <c r="R79" i="1" s="1"/>
  <c r="R78" i="1" s="1"/>
  <c r="P83" i="1"/>
  <c r="N83" i="1"/>
  <c r="J83" i="1"/>
  <c r="BC83" i="1" s="1"/>
  <c r="BI81" i="1"/>
  <c r="BG81" i="1"/>
  <c r="BF81" i="1"/>
  <c r="BE81" i="1"/>
  <c r="BD81" i="1"/>
  <c r="R81" i="1"/>
  <c r="P81" i="1"/>
  <c r="N81" i="1"/>
  <c r="N80" i="1" s="1"/>
  <c r="N79" i="1" s="1"/>
  <c r="N78" i="1" s="1"/>
  <c r="J81" i="1"/>
  <c r="BC81" i="1" s="1"/>
  <c r="P80" i="1"/>
  <c r="P79" i="1" s="1"/>
  <c r="P78" i="1" s="1"/>
  <c r="F75" i="1"/>
  <c r="F74" i="1"/>
  <c r="F72" i="1"/>
  <c r="E70" i="1"/>
  <c r="F52" i="1"/>
  <c r="F51" i="1"/>
  <c r="J49" i="1"/>
  <c r="F49" i="1"/>
  <c r="E47" i="1"/>
  <c r="E68" i="1"/>
  <c r="BI80" i="1" l="1"/>
  <c r="J80" i="1" s="1"/>
  <c r="J58" i="1" s="1"/>
  <c r="J31" i="1"/>
  <c r="F33" i="1"/>
  <c r="F32" i="1"/>
  <c r="F34" i="1"/>
  <c r="F31" i="1"/>
  <c r="J30" i="1"/>
  <c r="F30" i="1"/>
  <c r="E45" i="1"/>
  <c r="BI79" i="1" l="1"/>
  <c r="J79" i="1" s="1"/>
  <c r="J57" i="1" s="1"/>
  <c r="BI78" i="1" l="1"/>
  <c r="J78" i="1" s="1"/>
  <c r="J56" i="1" s="1"/>
  <c r="J27" i="1" l="1"/>
  <c r="J36" i="1" s="1"/>
</calcChain>
</file>

<file path=xl/sharedStrings.xml><?xml version="1.0" encoding="utf-8"?>
<sst xmlns="http://schemas.openxmlformats.org/spreadsheetml/2006/main" count="309" uniqueCount="115">
  <si>
    <t>List obsahuje:</t>
  </si>
  <si>
    <t>1) Krycí list soupisu</t>
  </si>
  <si>
    <t>2) Rekapitulace</t>
  </si>
  <si>
    <t>3) Soupis prací</t>
  </si>
  <si>
    <t>Zpět na list:</t>
  </si>
  <si>
    <t>{62c1a783-7f67-49b8-ae66-5eb4c3d13ebd}</t>
  </si>
  <si>
    <t>2</t>
  </si>
  <si>
    <t>KRYCÍ LIST SOUPISU</t>
  </si>
  <si>
    <t>False</t>
  </si>
  <si>
    <t>Stavba:</t>
  </si>
  <si>
    <t>Objekt:</t>
  </si>
  <si>
    <t>KSO:</t>
  </si>
  <si>
    <t/>
  </si>
  <si>
    <t>CC-CZ:</t>
  </si>
  <si>
    <t>Místo:</t>
  </si>
  <si>
    <t>Náchod</t>
  </si>
  <si>
    <t>Datum:</t>
  </si>
  <si>
    <t>Zadavatel:</t>
  </si>
  <si>
    <t>IČ:</t>
  </si>
  <si>
    <t>Královéhradecký kraj</t>
  </si>
  <si>
    <t>DIČ:</t>
  </si>
  <si>
    <t>Uchazeč:</t>
  </si>
  <si>
    <t>bude určen ve výběrovém řízení</t>
  </si>
  <si>
    <t>Projektant: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</si>
  <si>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</si>
  <si>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</si>
  <si>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</si>
  <si>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</si>
  <si>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</si>
  <si>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</si>
  <si>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</si>
  <si>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</si>
  <si>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</si>
  <si>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</si>
  <si>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</si>
  <si>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</si>
  <si>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</si>
  <si>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</si>
  <si>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 dílu - Popis</t>
  </si>
  <si>
    <t>Cena celkem [CZK]</t>
  </si>
  <si>
    <t>Náklady soupisu celkem</t>
  </si>
  <si>
    <t>-1</t>
  </si>
  <si>
    <t>PSV - Práce a dodávky PSV-nevyplňuje se</t>
  </si>
  <si>
    <t xml:space="preserve">    766 - Interier volný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</si>
  <si>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</si>
  <si>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</si>
  <si>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</si>
  <si>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</si>
  <si>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</si>
  <si>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</si>
  <si>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</si>
  <si>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</si>
  <si>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</si>
  <si>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</si>
  <si>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</si>
  <si>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</si>
  <si>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</si>
  <si>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</si>
  <si>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</si>
  <si>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</si>
  <si>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Práce a dodávky PSV-nevyplňuje se</t>
  </si>
  <si>
    <t>0</t>
  </si>
  <si>
    <t>ROZPOCET</t>
  </si>
  <si>
    <t>766</t>
  </si>
  <si>
    <t>Interier volný</t>
  </si>
  <si>
    <t>1</t>
  </si>
  <si>
    <t>46</t>
  </si>
  <si>
    <t>K</t>
  </si>
  <si>
    <t>766043</t>
  </si>
  <si>
    <t>Dodávka stůl dílenský 150/80/75cm dle tabulky  D.2001.17 Kusovník volného interiérového vybavení III.</t>
  </si>
  <si>
    <t>ks</t>
  </si>
  <si>
    <t>16</t>
  </si>
  <si>
    <t>-114982629</t>
  </si>
  <si>
    <t>VV</t>
  </si>
  <si>
    <t xml:space="preserve">"schema B23"   </t>
  </si>
  <si>
    <t>True</t>
  </si>
  <si>
    <t>75</t>
  </si>
  <si>
    <t>766058</t>
  </si>
  <si>
    <t>Dodávka regál úložný   dle tabulky  D.2001.17 Kusovník volného interiérového vybavení III.</t>
  </si>
  <si>
    <t>-1013100586</t>
  </si>
  <si>
    <t xml:space="preserve">"schema C20  </t>
  </si>
  <si>
    <t>Dodávka regál úložný  dle tabulky  D.2001.17 Kusovník volného interiérového vybavení III.</t>
  </si>
  <si>
    <t xml:space="preserve">"schema C21 </t>
  </si>
  <si>
    <t>76</t>
  </si>
  <si>
    <t>766058a</t>
  </si>
  <si>
    <t>dtto,avšak montáž</t>
  </si>
  <si>
    <t>-1726180128</t>
  </si>
  <si>
    <t>77</t>
  </si>
  <si>
    <t>766059</t>
  </si>
  <si>
    <t>Dodávka regál úložnýdle tabulky  D.2001.17 Kusovník volného interiérového vybavení III.</t>
  </si>
  <si>
    <t>1307338392</t>
  </si>
  <si>
    <t>"schema C22"  32</t>
  </si>
  <si>
    <t>78</t>
  </si>
  <si>
    <t>766059a</t>
  </si>
  <si>
    <t>1233201914</t>
  </si>
  <si>
    <t>79</t>
  </si>
  <si>
    <t>766060</t>
  </si>
  <si>
    <t>Dodávka regál úložný dle tabulky  D.2001.17 Kusovník volného interiérového vybavení III.</t>
  </si>
  <si>
    <t>-1202768342</t>
  </si>
  <si>
    <t>"schema C23"   6</t>
  </si>
  <si>
    <t>80</t>
  </si>
  <si>
    <t>766060a</t>
  </si>
  <si>
    <t>-380367238</t>
  </si>
  <si>
    <t>81</t>
  </si>
  <si>
    <t>766061</t>
  </si>
  <si>
    <t>-337602677</t>
  </si>
  <si>
    <t>"schema C24"   20</t>
  </si>
  <si>
    <t>82</t>
  </si>
  <si>
    <t>766061a</t>
  </si>
  <si>
    <t>-1803364200</t>
  </si>
  <si>
    <t xml:space="preserve">NA25.1 - 20001.17-Interierové vybavení volné č. III </t>
  </si>
  <si>
    <t>REKAPITULACE ČLENĚNÍ SOUPISU DODÁVEK</t>
  </si>
  <si>
    <t xml:space="preserve">SOUPIS </t>
  </si>
  <si>
    <t xml:space="preserve">Součástí ceny jednotlivých  položek je i  zaměření, roznos a instalace v  místě plnění </t>
  </si>
  <si>
    <t>Modernizace a dostavba Oblastní nemocnice Náchod - 1.etapa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</si>
</sst>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3" x14ac:knownFonts="1"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7"/>
      <color theme="0" tint="-0.49998474074526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0" fillId="0" borderId="5" xfId="0" applyBorder="1"/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/>
    <xf numFmtId="166" fontId="16" fillId="0" borderId="6" xfId="0" applyNumberFormat="1" applyFont="1" applyBorder="1" applyAlignment="1"/>
    <xf numFmtId="166" fontId="16" fillId="0" borderId="18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18" fillId="0" borderId="4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/>
    <xf numFmtId="0" fontId="18" fillId="0" borderId="0" xfId="0" applyFont="1" applyBorder="1" applyAlignment="1"/>
    <xf numFmtId="166" fontId="18" fillId="0" borderId="0" xfId="0" applyNumberFormat="1" applyFont="1" applyBorder="1" applyAlignment="1"/>
    <xf numFmtId="166" fontId="18" fillId="0" borderId="19" xfId="0" applyNumberFormat="1" applyFont="1" applyBorder="1" applyAlignme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" fontId="14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Fill="1" applyBorder="1" applyAlignment="1" applyProtection="1">
      <alignment vertical="center"/>
      <protection locked="0"/>
    </xf>
    <xf numFmtId="4" fontId="0" fillId="4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vertical="center"/>
    </xf>
    <xf numFmtId="166" fontId="1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167" fontId="19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19" fillId="0" borderId="0" xfId="0" applyNumberFormat="1" applyFont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18" fillId="0" borderId="5" xfId="0" applyFont="1" applyBorder="1" applyAlignment="1"/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2" borderId="0" xfId="1" applyFont="1" applyFill="1" applyAlignment="1" applyProtection="1">
      <alignment vertical="center"/>
    </xf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731912BD-42E1-440F-8DA7-23533C8FD0A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9ABE-B096-458D-BC1A-6D9B95658A48}">
  <sheetPr>
    <pageSetUpPr fitToPage="1"/>
  </sheetPr>
  <dimension ref="A1:BP98"/>
  <sheetViews>
    <sheetView showGridLines="0" tabSelected="1" workbookViewId="0">
      <pane ySplit="1" topLeftCell="A68" activePane="bottomLeft" state="frozen"/>
      <selection pane="bottomLeft" activeCell="I93" sqref="I93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7" max="17" width="8.125" hidden="1" customWidth="1"/>
    <col min="18" max="18" width="29.625" hidden="1" customWidth="1"/>
    <col min="19" max="19" width="16.375" hidden="1" customWidth="1"/>
    <col min="20" max="20" width="12.375" customWidth="1"/>
    <col min="21" max="21" width="16.375" customWidth="1"/>
    <col min="22" max="22" width="12.375" customWidth="1"/>
    <col min="23" max="23" width="15" customWidth="1"/>
    <col min="24" max="24" width="11" customWidth="1"/>
    <col min="25" max="25" width="15" customWidth="1"/>
    <col min="26" max="26" width="16.375" customWidth="1"/>
    <col min="27" max="27" width="11" customWidth="1"/>
    <col min="28" max="28" width="15" customWidth="1"/>
    <col min="29" max="29" width="16.375" customWidth="1"/>
  </cols>
  <sheetData>
    <row r="1" spans="1:68" ht="21.75" customHeight="1" x14ac:dyDescent="0.35">
      <c r="A1" s="1"/>
      <c r="B1" s="2"/>
      <c r="C1" s="2"/>
      <c r="D1" s="3" t="s">
        <v>0</v>
      </c>
      <c r="E1" s="2"/>
      <c r="F1" s="4" t="s">
        <v>1</v>
      </c>
      <c r="G1" s="133" t="s">
        <v>2</v>
      </c>
      <c r="H1" s="133"/>
      <c r="I1" s="2"/>
      <c r="J1" s="4" t="s">
        <v>3</v>
      </c>
      <c r="K1" s="3" t="s">
        <v>4</v>
      </c>
      <c r="L1" s="4"/>
      <c r="M1" s="4"/>
      <c r="N1" s="4"/>
      <c r="O1" s="4"/>
      <c r="P1" s="4"/>
      <c r="Q1" s="4"/>
      <c r="R1" s="4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37" customHeight="1" x14ac:dyDescent="0.35">
      <c r="L2" s="134"/>
      <c r="M2" s="134"/>
      <c r="N2" s="134"/>
      <c r="O2" s="134"/>
      <c r="P2" s="134"/>
      <c r="Q2" s="134"/>
      <c r="R2" s="134"/>
      <c r="S2" s="134"/>
      <c r="T2" s="134"/>
      <c r="AR2" s="7" t="s">
        <v>5</v>
      </c>
    </row>
    <row r="3" spans="1:68" ht="7" customHeight="1" x14ac:dyDescent="0.35">
      <c r="B3" s="8"/>
      <c r="C3" s="9"/>
      <c r="D3" s="9"/>
      <c r="E3" s="9"/>
      <c r="F3" s="9"/>
      <c r="G3" s="9"/>
      <c r="H3" s="9"/>
      <c r="I3" s="9"/>
      <c r="J3" s="9"/>
      <c r="K3" s="10"/>
      <c r="AR3" s="7" t="s">
        <v>6</v>
      </c>
    </row>
    <row r="4" spans="1:68" ht="37" customHeight="1" x14ac:dyDescent="0.35">
      <c r="B4" s="11"/>
      <c r="C4" s="12"/>
      <c r="D4" s="13" t="s">
        <v>7</v>
      </c>
      <c r="E4" s="12"/>
      <c r="F4" s="12"/>
      <c r="G4" s="12"/>
      <c r="H4" s="12"/>
      <c r="I4" s="12"/>
      <c r="J4" s="12"/>
      <c r="K4" s="14"/>
      <c r="AR4" s="7" t="s">
        <v>8</v>
      </c>
    </row>
    <row r="5" spans="1:68" ht="7" customHeight="1" x14ac:dyDescent="0.35">
      <c r="B5" s="11"/>
      <c r="C5" s="12"/>
      <c r="D5" s="12"/>
      <c r="E5" s="12"/>
      <c r="F5" s="12"/>
      <c r="G5" s="12"/>
      <c r="H5" s="12"/>
      <c r="I5" s="12"/>
      <c r="J5" s="12"/>
      <c r="K5" s="14"/>
    </row>
    <row r="6" spans="1:68" x14ac:dyDescent="0.35">
      <c r="B6" s="11"/>
      <c r="C6" s="12"/>
      <c r="D6" s="15" t="s">
        <v>9</v>
      </c>
      <c r="E6" s="12"/>
      <c r="F6" s="12"/>
      <c r="G6" s="12"/>
      <c r="H6" s="12"/>
      <c r="I6" s="12"/>
      <c r="J6" s="12"/>
      <c r="K6" s="14"/>
    </row>
    <row r="7" spans="1:68" ht="22.5" customHeight="1" x14ac:dyDescent="0.35">
      <c r="B7" s="11"/>
      <c r="C7" s="12"/>
      <c r="D7" s="12"/>
      <c r="E7" s="135" t="s">
        <v>114</v>
      </c>
      <c r="F7" s="136"/>
      <c r="G7" s="136"/>
      <c r="H7" s="136"/>
      <c r="I7" s="12"/>
      <c r="J7" s="12"/>
      <c r="K7" s="14"/>
    </row>
    <row r="8" spans="1:68" s="16" customFormat="1" x14ac:dyDescent="0.35">
      <c r="B8" s="17"/>
      <c r="C8" s="18"/>
      <c r="D8" s="15" t="s">
        <v>10</v>
      </c>
      <c r="E8" s="18"/>
      <c r="F8" s="18"/>
      <c r="G8" s="18"/>
      <c r="H8" s="18"/>
      <c r="I8" s="18"/>
      <c r="J8" s="18"/>
      <c r="K8" s="19"/>
    </row>
    <row r="9" spans="1:68" s="16" customFormat="1" ht="37" customHeight="1" x14ac:dyDescent="0.35">
      <c r="B9" s="17"/>
      <c r="C9" s="18"/>
      <c r="D9" s="18"/>
      <c r="E9" s="127" t="s">
        <v>110</v>
      </c>
      <c r="F9" s="128"/>
      <c r="G9" s="128"/>
      <c r="H9" s="128"/>
      <c r="I9" s="18"/>
      <c r="J9" s="18"/>
      <c r="K9" s="19"/>
    </row>
    <row r="10" spans="1:68" s="16" customFormat="1" x14ac:dyDescent="0.35">
      <c r="B10" s="17"/>
      <c r="C10" s="18"/>
      <c r="D10" s="18"/>
      <c r="E10" s="18"/>
      <c r="F10" s="18"/>
      <c r="G10" s="18"/>
      <c r="H10" s="18"/>
      <c r="I10" s="18"/>
      <c r="J10" s="18"/>
      <c r="K10" s="19"/>
    </row>
    <row r="11" spans="1:68" s="16" customFormat="1" ht="14.5" customHeight="1" x14ac:dyDescent="0.35">
      <c r="B11" s="17"/>
      <c r="C11" s="18"/>
      <c r="D11" s="15" t="s">
        <v>11</v>
      </c>
      <c r="E11" s="18"/>
      <c r="F11" s="20" t="s">
        <v>12</v>
      </c>
      <c r="G11" s="18"/>
      <c r="H11" s="18"/>
      <c r="I11" s="15" t="s">
        <v>13</v>
      </c>
      <c r="J11" s="20" t="s">
        <v>12</v>
      </c>
      <c r="K11" s="19"/>
    </row>
    <row r="12" spans="1:68" s="16" customFormat="1" ht="14.5" customHeight="1" x14ac:dyDescent="0.35">
      <c r="B12" s="17"/>
      <c r="C12" s="18"/>
      <c r="D12" s="15" t="s">
        <v>14</v>
      </c>
      <c r="E12" s="18"/>
      <c r="F12" s="20" t="s">
        <v>15</v>
      </c>
      <c r="G12" s="18"/>
      <c r="H12" s="18"/>
      <c r="I12" s="15" t="s">
        <v>16</v>
      </c>
      <c r="J12" s="21"/>
      <c r="K12" s="19"/>
    </row>
    <row r="13" spans="1:68" s="16" customFormat="1" ht="10.9" customHeight="1" x14ac:dyDescent="0.35">
      <c r="B13" s="17"/>
      <c r="C13" s="18"/>
      <c r="D13" s="18"/>
      <c r="E13" s="18"/>
      <c r="F13" s="18"/>
      <c r="G13" s="18"/>
      <c r="H13" s="18"/>
      <c r="I13" s="18"/>
      <c r="J13" s="18"/>
      <c r="K13" s="19"/>
    </row>
    <row r="14" spans="1:68" s="16" customFormat="1" ht="14.5" customHeight="1" x14ac:dyDescent="0.35">
      <c r="B14" s="17"/>
      <c r="C14" s="18"/>
      <c r="D14" s="15" t="s">
        <v>17</v>
      </c>
      <c r="E14" s="18"/>
      <c r="F14" s="18"/>
      <c r="G14" s="18"/>
      <c r="H14" s="18"/>
      <c r="I14" s="15" t="s">
        <v>18</v>
      </c>
      <c r="J14" s="20" t="s">
        <v>12</v>
      </c>
      <c r="K14" s="19"/>
    </row>
    <row r="15" spans="1:68" s="16" customFormat="1" ht="18" customHeight="1" x14ac:dyDescent="0.35">
      <c r="B15" s="17"/>
      <c r="C15" s="18"/>
      <c r="D15" s="18"/>
      <c r="E15" s="20" t="s">
        <v>19</v>
      </c>
      <c r="F15" s="18"/>
      <c r="G15" s="18"/>
      <c r="H15" s="18"/>
      <c r="I15" s="15" t="s">
        <v>20</v>
      </c>
      <c r="J15" s="20" t="s">
        <v>12</v>
      </c>
      <c r="K15" s="19"/>
    </row>
    <row r="16" spans="1:68" s="16" customFormat="1" ht="7" customHeight="1" x14ac:dyDescent="0.35">
      <c r="B16" s="17"/>
      <c r="C16" s="18"/>
      <c r="D16" s="18"/>
      <c r="E16" s="18"/>
      <c r="F16" s="18"/>
      <c r="G16" s="18"/>
      <c r="H16" s="18"/>
      <c r="I16" s="18"/>
      <c r="J16" s="18"/>
      <c r="K16" s="19"/>
    </row>
    <row r="17" spans="2:11" s="16" customFormat="1" ht="14.5" customHeight="1" x14ac:dyDescent="0.35">
      <c r="B17" s="17"/>
      <c r="C17" s="18"/>
      <c r="D17" s="15" t="s">
        <v>21</v>
      </c>
      <c r="E17" s="18"/>
      <c r="F17" s="18"/>
      <c r="G17" s="18"/>
      <c r="H17" s="18"/>
      <c r="I17" s="15" t="s">
        <v>18</v>
      </c>
      <c r="J17" s="20" t="s">
        <v>12</v>
      </c>
      <c r="K17" s="19"/>
    </row>
    <row r="18" spans="2:11" s="16" customFormat="1" ht="18" customHeight="1" x14ac:dyDescent="0.35">
      <c r="B18" s="17"/>
      <c r="C18" s="18"/>
      <c r="D18" s="18"/>
      <c r="E18" s="20" t="s">
        <v>22</v>
      </c>
      <c r="F18" s="18"/>
      <c r="G18" s="18"/>
      <c r="H18" s="18"/>
      <c r="I18" s="15" t="s">
        <v>20</v>
      </c>
      <c r="J18" s="20" t="s">
        <v>12</v>
      </c>
      <c r="K18" s="19"/>
    </row>
    <row r="19" spans="2:11" s="16" customFormat="1" ht="7" customHeight="1" x14ac:dyDescent="0.35">
      <c r="B19" s="17"/>
      <c r="C19" s="18"/>
      <c r="D19" s="18"/>
      <c r="E19" s="18"/>
      <c r="F19" s="18"/>
      <c r="G19" s="18"/>
      <c r="H19" s="18"/>
      <c r="I19" s="18"/>
      <c r="J19" s="18"/>
      <c r="K19" s="19"/>
    </row>
    <row r="20" spans="2:11" s="16" customFormat="1" ht="14.5" customHeight="1" x14ac:dyDescent="0.35">
      <c r="B20" s="17"/>
      <c r="C20" s="18"/>
      <c r="D20" s="15" t="s">
        <v>23</v>
      </c>
      <c r="E20" s="18"/>
      <c r="F20" s="18"/>
      <c r="G20" s="18"/>
      <c r="H20" s="18"/>
      <c r="I20" s="15" t="s">
        <v>18</v>
      </c>
      <c r="J20" s="20" t="s">
        <v>12</v>
      </c>
      <c r="K20" s="19"/>
    </row>
    <row r="21" spans="2:11" s="16" customFormat="1" ht="18" customHeight="1" x14ac:dyDescent="0.35">
      <c r="B21" s="17"/>
      <c r="C21" s="18"/>
      <c r="D21" s="18"/>
      <c r="E21" s="20"/>
      <c r="F21" s="18"/>
      <c r="G21" s="18"/>
      <c r="H21" s="18"/>
      <c r="I21" s="15" t="s">
        <v>20</v>
      </c>
      <c r="J21" s="20" t="s">
        <v>12</v>
      </c>
      <c r="K21" s="19"/>
    </row>
    <row r="22" spans="2:11" s="16" customFormat="1" ht="7" customHeight="1" x14ac:dyDescent="0.35">
      <c r="B22" s="17"/>
      <c r="C22" s="18"/>
      <c r="D22" s="18"/>
      <c r="E22" s="18"/>
      <c r="F22" s="18"/>
      <c r="G22" s="18"/>
      <c r="H22" s="18"/>
      <c r="I22" s="18"/>
      <c r="J22" s="18"/>
      <c r="K22" s="19"/>
    </row>
    <row r="23" spans="2:11" s="16" customFormat="1" ht="14.5" customHeight="1" x14ac:dyDescent="0.35">
      <c r="B23" s="17"/>
      <c r="C23" s="18"/>
      <c r="D23" s="15" t="s">
        <v>24</v>
      </c>
      <c r="E23" s="18"/>
      <c r="F23" s="18"/>
      <c r="G23" s="18"/>
      <c r="H23" s="18"/>
      <c r="I23" s="18"/>
      <c r="J23" s="18"/>
      <c r="K23" s="19"/>
    </row>
    <row r="24" spans="2:11" s="25" customFormat="1" ht="22.5" customHeight="1" x14ac:dyDescent="0.35">
      <c r="B24" s="22"/>
      <c r="C24" s="23"/>
      <c r="D24" s="23"/>
      <c r="E24" s="137" t="s">
        <v>12</v>
      </c>
      <c r="F24" s="137"/>
      <c r="G24" s="137"/>
      <c r="H24" s="137"/>
      <c r="I24" s="23"/>
      <c r="J24" s="23"/>
      <c r="K24" s="24"/>
    </row>
    <row r="25" spans="2:11" s="16" customFormat="1" ht="7" customHeight="1" x14ac:dyDescent="0.35">
      <c r="B25" s="17"/>
      <c r="C25" s="18"/>
      <c r="D25" s="18"/>
      <c r="E25" s="18"/>
      <c r="F25" s="18"/>
      <c r="G25" s="18"/>
      <c r="H25" s="18"/>
      <c r="I25" s="18"/>
      <c r="J25" s="18"/>
      <c r="K25" s="19"/>
    </row>
    <row r="26" spans="2:11" s="16" customFormat="1" ht="7" customHeight="1" x14ac:dyDescent="0.35">
      <c r="B26" s="17"/>
      <c r="C26" s="18"/>
      <c r="D26" s="26"/>
      <c r="E26" s="26"/>
      <c r="F26" s="26"/>
      <c r="G26" s="26"/>
      <c r="H26" s="26"/>
      <c r="I26" s="26"/>
      <c r="J26" s="26"/>
      <c r="K26" s="27"/>
    </row>
    <row r="27" spans="2:11" s="16" customFormat="1" ht="25.4" customHeight="1" x14ac:dyDescent="0.35">
      <c r="B27" s="17"/>
      <c r="C27" s="18"/>
      <c r="D27" s="28" t="s">
        <v>25</v>
      </c>
      <c r="E27" s="18"/>
      <c r="F27" s="18"/>
      <c r="G27" s="18"/>
      <c r="H27" s="18"/>
      <c r="I27" s="18"/>
      <c r="J27" s="29">
        <f>ROUND(J78,2)</f>
        <v>0</v>
      </c>
      <c r="K27" s="19"/>
    </row>
    <row r="28" spans="2:11" s="16" customFormat="1" ht="7" customHeight="1" x14ac:dyDescent="0.35">
      <c r="B28" s="17"/>
      <c r="C28" s="18"/>
      <c r="D28" s="26"/>
      <c r="E28" s="26"/>
      <c r="F28" s="26"/>
      <c r="G28" s="26"/>
      <c r="H28" s="26"/>
      <c r="I28" s="26"/>
      <c r="J28" s="26"/>
      <c r="K28" s="27"/>
    </row>
    <row r="29" spans="2:11" s="16" customFormat="1" ht="14.5" customHeight="1" x14ac:dyDescent="0.35">
      <c r="B29" s="17"/>
      <c r="C29" s="18"/>
      <c r="D29" s="18"/>
      <c r="E29" s="18"/>
      <c r="F29" s="30" t="s">
        <v>26</v>
      </c>
      <c r="G29" s="18"/>
      <c r="H29" s="18"/>
      <c r="I29" s="30" t="s">
        <v>27</v>
      </c>
      <c r="J29" s="30" t="s">
        <v>28</v>
      </c>
      <c r="K29" s="19"/>
    </row>
    <row r="30" spans="2:11" s="16" customFormat="1" ht="14.5" customHeight="1" x14ac:dyDescent="0.35">
      <c r="B30" s="17"/>
      <c r="C30" s="18"/>
      <c r="D30" s="31" t="s">
        <v>29</v>
      </c>
      <c r="E30" s="31" t="s">
        <v>30</v>
      </c>
      <c r="F30" s="32">
        <f>ROUND(SUM(BC78:BC97), 2)</f>
        <v>0</v>
      </c>
      <c r="G30" s="18"/>
      <c r="H30" s="18"/>
      <c r="I30" s="33">
        <v>0.21</v>
      </c>
      <c r="J30" s="32">
        <f>ROUND(ROUND((SUM(BC78:BC97)), 2)*I30, 2)</f>
        <v>0</v>
      </c>
      <c r="K30" s="19"/>
    </row>
    <row r="31" spans="2:11" s="16" customFormat="1" ht="14.5" customHeight="1" x14ac:dyDescent="0.35">
      <c r="B31" s="17"/>
      <c r="C31" s="18"/>
      <c r="D31" s="18"/>
      <c r="E31" s="31" t="s">
        <v>31</v>
      </c>
      <c r="F31" s="32">
        <f>ROUND(SUM(BD78:BD97), 2)</f>
        <v>0</v>
      </c>
      <c r="G31" s="18"/>
      <c r="H31" s="18"/>
      <c r="I31" s="33">
        <v>0.15</v>
      </c>
      <c r="J31" s="32">
        <f>ROUND(ROUND((SUM(BD78:BD97)), 2)*I31, 2)</f>
        <v>0</v>
      </c>
      <c r="K31" s="19"/>
    </row>
    <row r="32" spans="2:11" s="16" customFormat="1" ht="14.5" hidden="1" customHeight="1" x14ac:dyDescent="0.35">
      <c r="B32" s="17"/>
      <c r="C32" s="18"/>
      <c r="D32" s="18"/>
      <c r="E32" s="31" t="s">
        <v>32</v>
      </c>
      <c r="F32" s="32">
        <f>ROUND(SUM(BE78:BE97), 2)</f>
        <v>0</v>
      </c>
      <c r="G32" s="18"/>
      <c r="H32" s="18"/>
      <c r="I32" s="33">
        <v>0.21</v>
      </c>
      <c r="J32" s="32">
        <v>0</v>
      </c>
      <c r="K32" s="19"/>
    </row>
    <row r="33" spans="2:11" s="16" customFormat="1" ht="14.5" hidden="1" customHeight="1" x14ac:dyDescent="0.35">
      <c r="B33" s="17"/>
      <c r="C33" s="18"/>
      <c r="D33" s="18"/>
      <c r="E33" s="31" t="s">
        <v>33</v>
      </c>
      <c r="F33" s="32">
        <f>ROUND(SUM(BF78:BF97), 2)</f>
        <v>0</v>
      </c>
      <c r="G33" s="18"/>
      <c r="H33" s="18"/>
      <c r="I33" s="33">
        <v>0.15</v>
      </c>
      <c r="J33" s="32">
        <v>0</v>
      </c>
      <c r="K33" s="19"/>
    </row>
    <row r="34" spans="2:11" s="16" customFormat="1" ht="14.5" hidden="1" customHeight="1" x14ac:dyDescent="0.35">
      <c r="B34" s="17"/>
      <c r="C34" s="18"/>
      <c r="D34" s="18"/>
      <c r="E34" s="31" t="s">
        <v>34</v>
      </c>
      <c r="F34" s="32">
        <f>ROUND(SUM(BG78:BG97), 2)</f>
        <v>0</v>
      </c>
      <c r="G34" s="18"/>
      <c r="H34" s="18"/>
      <c r="I34" s="33">
        <v>0</v>
      </c>
      <c r="J34" s="32">
        <v>0</v>
      </c>
      <c r="K34" s="19"/>
    </row>
    <row r="35" spans="2:11" s="16" customFormat="1" ht="7" customHeight="1" x14ac:dyDescent="0.35">
      <c r="B35" s="17"/>
      <c r="C35" s="18"/>
      <c r="D35" s="18"/>
      <c r="E35" s="18"/>
      <c r="F35" s="18"/>
      <c r="G35" s="18"/>
      <c r="H35" s="18"/>
      <c r="I35" s="18"/>
      <c r="J35" s="18"/>
      <c r="K35" s="19"/>
    </row>
    <row r="36" spans="2:11" s="16" customFormat="1" ht="25.4" customHeight="1" x14ac:dyDescent="0.35">
      <c r="B36" s="17"/>
      <c r="C36" s="34"/>
      <c r="D36" s="35" t="s">
        <v>35</v>
      </c>
      <c r="E36" s="36"/>
      <c r="F36" s="36"/>
      <c r="G36" s="37" t="s">
        <v>36</v>
      </c>
      <c r="H36" s="38" t="s">
        <v>37</v>
      </c>
      <c r="I36" s="36"/>
      <c r="J36" s="39">
        <f>SUM(J27:J34)</f>
        <v>0</v>
      </c>
      <c r="K36" s="40"/>
    </row>
    <row r="37" spans="2:11" s="16" customFormat="1" ht="14.5" customHeight="1" x14ac:dyDescent="0.35">
      <c r="B37" s="41"/>
      <c r="C37" s="42"/>
      <c r="D37" s="42"/>
      <c r="E37" s="42"/>
      <c r="F37" s="42"/>
      <c r="G37" s="42"/>
      <c r="H37" s="42"/>
      <c r="I37" s="42"/>
      <c r="J37" s="42"/>
      <c r="K37" s="43"/>
    </row>
    <row r="41" spans="2:11" s="16" customFormat="1" ht="7" customHeight="1" x14ac:dyDescent="0.35">
      <c r="B41" s="44"/>
      <c r="C41" s="45"/>
      <c r="D41" s="45"/>
      <c r="E41" s="45"/>
      <c r="F41" s="45"/>
      <c r="G41" s="45"/>
      <c r="H41" s="45"/>
      <c r="I41" s="45"/>
      <c r="J41" s="45"/>
      <c r="K41" s="46"/>
    </row>
    <row r="42" spans="2:11" s="16" customFormat="1" ht="37" customHeight="1" x14ac:dyDescent="0.35">
      <c r="B42" s="17"/>
      <c r="C42" s="13" t="s">
        <v>111</v>
      </c>
      <c r="D42" s="18"/>
      <c r="E42" s="18"/>
      <c r="F42" s="18"/>
      <c r="G42" s="18"/>
      <c r="H42" s="18"/>
      <c r="I42" s="18"/>
      <c r="J42" s="18"/>
      <c r="K42" s="19"/>
    </row>
    <row r="43" spans="2:11" s="16" customFormat="1" ht="7" customHeight="1" x14ac:dyDescent="0.35">
      <c r="B43" s="17"/>
      <c r="C43" s="18"/>
      <c r="D43" s="18"/>
      <c r="E43" s="18"/>
      <c r="F43" s="18"/>
      <c r="G43" s="18"/>
      <c r="H43" s="18"/>
      <c r="I43" s="18"/>
      <c r="J43" s="18"/>
      <c r="K43" s="19"/>
    </row>
    <row r="44" spans="2:11" s="16" customFormat="1" ht="14.5" customHeight="1" x14ac:dyDescent="0.35">
      <c r="B44" s="17"/>
      <c r="C44" s="15" t="s">
        <v>9</v>
      </c>
      <c r="D44" s="18"/>
      <c r="E44" s="18"/>
      <c r="F44" s="18"/>
      <c r="G44" s="18"/>
      <c r="H44" s="18"/>
      <c r="I44" s="18"/>
      <c r="J44" s="18"/>
      <c r="K44" s="19"/>
    </row>
    <row r="45" spans="2:11" s="16" customFormat="1" ht="22.5" customHeight="1" x14ac:dyDescent="0.35">
      <c r="B45" s="17"/>
      <c r="C45" s="18"/>
      <c r="D45" s="18"/>
      <c r="E45" s="135" t="str">
        <f>E7</f>
        <v>Modernizace a dostavba Oblastní nemocnice Náchod - 1.etapa</v>
      </c>
      <c r="F45" s="136"/>
      <c r="G45" s="136"/>
      <c r="H45" s="136"/>
      <c r="I45" s="18"/>
      <c r="J45" s="18"/>
      <c r="K45" s="19"/>
    </row>
    <row r="46" spans="2:11" s="16" customFormat="1" ht="14.5" customHeight="1" x14ac:dyDescent="0.35">
      <c r="B46" s="17"/>
      <c r="C46" s="15" t="s">
        <v>10</v>
      </c>
      <c r="D46" s="18"/>
      <c r="E46" s="18"/>
      <c r="F46" s="18"/>
      <c r="G46" s="18"/>
      <c r="H46" s="18"/>
      <c r="I46" s="18"/>
      <c r="J46" s="18"/>
      <c r="K46" s="19"/>
    </row>
    <row r="47" spans="2:11" s="16" customFormat="1" ht="23.25" customHeight="1" x14ac:dyDescent="0.35">
      <c r="B47" s="17"/>
      <c r="C47" s="18"/>
      <c r="D47" s="18"/>
      <c r="E47" s="127" t="str">
        <f>E9</f>
        <v xml:space="preserve">NA25.1 - 20001.17-Interierové vybavení volné č. III </v>
      </c>
      <c r="F47" s="128"/>
      <c r="G47" s="128"/>
      <c r="H47" s="128"/>
      <c r="I47" s="18"/>
      <c r="J47" s="18"/>
      <c r="K47" s="19"/>
    </row>
    <row r="48" spans="2:11" s="16" customFormat="1" ht="7" customHeight="1" x14ac:dyDescent="0.35">
      <c r="B48" s="17"/>
      <c r="C48" s="18"/>
      <c r="D48" s="18"/>
      <c r="E48" s="18"/>
      <c r="F48" s="18"/>
      <c r="G48" s="18"/>
      <c r="H48" s="18"/>
      <c r="I48" s="18"/>
      <c r="J48" s="18"/>
      <c r="K48" s="19"/>
    </row>
    <row r="49" spans="2:45" s="16" customFormat="1" ht="18" customHeight="1" x14ac:dyDescent="0.35">
      <c r="B49" s="17"/>
      <c r="C49" s="15" t="s">
        <v>14</v>
      </c>
      <c r="D49" s="18"/>
      <c r="E49" s="18"/>
      <c r="F49" s="20" t="str">
        <f>F12</f>
        <v>Náchod</v>
      </c>
      <c r="G49" s="18"/>
      <c r="H49" s="18"/>
      <c r="I49" s="15" t="s">
        <v>16</v>
      </c>
      <c r="J49" s="21" t="str">
        <f>IF(J12="","",J12)</f>
        <v/>
      </c>
      <c r="K49" s="19"/>
    </row>
    <row r="50" spans="2:45" s="16" customFormat="1" ht="7" customHeight="1" x14ac:dyDescent="0.35">
      <c r="B50" s="17"/>
      <c r="C50" s="18"/>
      <c r="D50" s="18"/>
      <c r="E50" s="18"/>
      <c r="F50" s="18"/>
      <c r="G50" s="18"/>
      <c r="H50" s="18"/>
      <c r="I50" s="18"/>
      <c r="J50" s="18"/>
      <c r="K50" s="19"/>
    </row>
    <row r="51" spans="2:45" s="16" customFormat="1" x14ac:dyDescent="0.35">
      <c r="B51" s="17"/>
      <c r="C51" s="15" t="s">
        <v>17</v>
      </c>
      <c r="D51" s="18"/>
      <c r="E51" s="18"/>
      <c r="F51" s="20" t="str">
        <f>E15</f>
        <v>Královéhradecký kraj</v>
      </c>
      <c r="G51" s="18"/>
      <c r="H51" s="18"/>
      <c r="I51" s="15" t="s">
        <v>23</v>
      </c>
      <c r="J51" s="20"/>
      <c r="K51" s="19"/>
    </row>
    <row r="52" spans="2:45" s="16" customFormat="1" ht="14.5" customHeight="1" x14ac:dyDescent="0.35">
      <c r="B52" s="17"/>
      <c r="C52" s="15" t="s">
        <v>21</v>
      </c>
      <c r="D52" s="18"/>
      <c r="E52" s="18"/>
      <c r="F52" s="20" t="str">
        <f>IF(E18="","",E18)</f>
        <v>bude určen ve výběrovém řízení</v>
      </c>
      <c r="G52" s="18"/>
      <c r="H52" s="18"/>
      <c r="I52" s="18"/>
      <c r="J52" s="18"/>
      <c r="K52" s="19"/>
    </row>
    <row r="53" spans="2:45" s="16" customFormat="1" ht="10.4" customHeight="1" x14ac:dyDescent="0.35">
      <c r="B53" s="17"/>
      <c r="C53" s="18"/>
      <c r="D53" s="18"/>
      <c r="E53" s="18"/>
      <c r="F53" s="18"/>
      <c r="G53" s="18"/>
      <c r="H53" s="18"/>
      <c r="I53" s="18"/>
      <c r="J53" s="18"/>
      <c r="K53" s="19"/>
    </row>
    <row r="54" spans="2:45" s="16" customFormat="1" ht="29.25" customHeight="1" x14ac:dyDescent="0.35">
      <c r="B54" s="17"/>
      <c r="C54" s="47" t="s">
        <v>38</v>
      </c>
      <c r="D54" s="34"/>
      <c r="E54" s="34"/>
      <c r="F54" s="34"/>
      <c r="G54" s="34"/>
      <c r="H54" s="34"/>
      <c r="I54" s="34"/>
      <c r="J54" s="48" t="s">
        <v>39</v>
      </c>
      <c r="K54" s="49"/>
    </row>
    <row r="55" spans="2:45" s="16" customFormat="1" ht="10.4" customHeight="1" x14ac:dyDescent="0.35">
      <c r="B55" s="17"/>
      <c r="C55" s="18"/>
      <c r="D55" s="18"/>
      <c r="E55" s="18"/>
      <c r="F55" s="18"/>
      <c r="G55" s="18"/>
      <c r="H55" s="18"/>
      <c r="I55" s="18"/>
      <c r="J55" s="18"/>
      <c r="K55" s="19"/>
    </row>
    <row r="56" spans="2:45" s="16" customFormat="1" ht="29.25" customHeight="1" x14ac:dyDescent="0.35">
      <c r="B56" s="17"/>
      <c r="C56" s="50" t="s">
        <v>40</v>
      </c>
      <c r="D56" s="18"/>
      <c r="E56" s="18"/>
      <c r="F56" s="18"/>
      <c r="G56" s="18"/>
      <c r="H56" s="18"/>
      <c r="I56" s="18"/>
      <c r="J56" s="29">
        <f>J78</f>
        <v>0</v>
      </c>
      <c r="K56" s="19"/>
      <c r="AS56" s="7" t="s">
        <v>41</v>
      </c>
    </row>
    <row r="57" spans="2:45" s="57" customFormat="1" ht="25" customHeight="1" x14ac:dyDescent="0.35">
      <c r="B57" s="51"/>
      <c r="C57" s="52"/>
      <c r="D57" s="53" t="s">
        <v>42</v>
      </c>
      <c r="E57" s="54"/>
      <c r="F57" s="54"/>
      <c r="G57" s="54"/>
      <c r="H57" s="54"/>
      <c r="I57" s="54"/>
      <c r="J57" s="55">
        <f>J79</f>
        <v>0</v>
      </c>
      <c r="K57" s="56"/>
    </row>
    <row r="58" spans="2:45" s="64" customFormat="1" ht="19.899999999999999" customHeight="1" x14ac:dyDescent="0.35">
      <c r="B58" s="58"/>
      <c r="C58" s="59"/>
      <c r="D58" s="60" t="s">
        <v>43</v>
      </c>
      <c r="E58" s="61"/>
      <c r="F58" s="61"/>
      <c r="G58" s="61"/>
      <c r="H58" s="61"/>
      <c r="I58" s="61"/>
      <c r="J58" s="62">
        <f>J80</f>
        <v>0</v>
      </c>
      <c r="K58" s="63"/>
    </row>
    <row r="59" spans="2:45" s="16" customFormat="1" ht="21.75" customHeight="1" x14ac:dyDescent="0.35">
      <c r="B59" s="17"/>
      <c r="C59" s="18"/>
      <c r="D59" s="18"/>
      <c r="E59" s="18"/>
      <c r="F59" s="18"/>
      <c r="G59" s="18"/>
      <c r="H59" s="18"/>
      <c r="I59" s="18"/>
      <c r="J59" s="18"/>
      <c r="K59" s="19"/>
    </row>
    <row r="60" spans="2:45" s="16" customFormat="1" ht="7" customHeight="1" x14ac:dyDescent="0.35">
      <c r="B60" s="41"/>
      <c r="C60" s="42"/>
      <c r="D60" s="42"/>
      <c r="E60" s="42"/>
      <c r="F60" s="42"/>
      <c r="G60" s="42"/>
      <c r="H60" s="42"/>
      <c r="I60" s="42"/>
      <c r="J60" s="42"/>
      <c r="K60" s="43"/>
    </row>
    <row r="64" spans="2:45" s="16" customFormat="1" ht="7" customHeight="1" x14ac:dyDescent="0.35">
      <c r="B64" s="44"/>
      <c r="C64" s="45"/>
      <c r="D64" s="45"/>
      <c r="E64" s="45"/>
      <c r="F64" s="45"/>
      <c r="G64" s="45"/>
      <c r="H64" s="45"/>
      <c r="I64" s="45"/>
      <c r="J64" s="45"/>
      <c r="K64" s="46"/>
    </row>
    <row r="65" spans="2:61" s="16" customFormat="1" ht="37" customHeight="1" x14ac:dyDescent="0.35">
      <c r="B65" s="17"/>
      <c r="C65" s="65" t="s">
        <v>112</v>
      </c>
      <c r="K65" s="19"/>
    </row>
    <row r="66" spans="2:61" s="16" customFormat="1" ht="7" customHeight="1" x14ac:dyDescent="0.35">
      <c r="B66" s="17"/>
      <c r="K66" s="19"/>
    </row>
    <row r="67" spans="2:61" s="16" customFormat="1" ht="14.5" customHeight="1" x14ac:dyDescent="0.35">
      <c r="B67" s="17"/>
      <c r="C67" s="66" t="s">
        <v>9</v>
      </c>
      <c r="K67" s="19"/>
    </row>
    <row r="68" spans="2:61" s="16" customFormat="1" ht="22.5" customHeight="1" x14ac:dyDescent="0.35">
      <c r="B68" s="17"/>
      <c r="E68" s="129" t="str">
        <f>E7</f>
        <v>Modernizace a dostavba Oblastní nemocnice Náchod - 1.etapa</v>
      </c>
      <c r="F68" s="130"/>
      <c r="G68" s="130"/>
      <c r="H68" s="130"/>
      <c r="K68" s="19"/>
    </row>
    <row r="69" spans="2:61" s="16" customFormat="1" ht="14.5" customHeight="1" x14ac:dyDescent="0.35">
      <c r="B69" s="17"/>
      <c r="C69" s="66" t="s">
        <v>10</v>
      </c>
      <c r="K69" s="19"/>
    </row>
    <row r="70" spans="2:61" s="16" customFormat="1" ht="23.25" customHeight="1" x14ac:dyDescent="0.35">
      <c r="B70" s="17"/>
      <c r="E70" s="131" t="str">
        <f>E9</f>
        <v xml:space="preserve">NA25.1 - 20001.17-Interierové vybavení volné č. III </v>
      </c>
      <c r="F70" s="132"/>
      <c r="G70" s="132"/>
      <c r="H70" s="132"/>
      <c r="K70" s="19"/>
    </row>
    <row r="71" spans="2:61" s="16" customFormat="1" ht="7" customHeight="1" x14ac:dyDescent="0.35">
      <c r="B71" s="17"/>
      <c r="K71" s="19"/>
    </row>
    <row r="72" spans="2:61" s="16" customFormat="1" ht="18" customHeight="1" x14ac:dyDescent="0.35">
      <c r="B72" s="17"/>
      <c r="C72" s="66" t="s">
        <v>14</v>
      </c>
      <c r="F72" s="67" t="str">
        <f>F12</f>
        <v>Náchod</v>
      </c>
      <c r="I72" s="66" t="s">
        <v>16</v>
      </c>
      <c r="J72" s="68"/>
      <c r="K72" s="19"/>
    </row>
    <row r="73" spans="2:61" s="16" customFormat="1" ht="7" customHeight="1" x14ac:dyDescent="0.35">
      <c r="B73" s="17"/>
      <c r="K73" s="19"/>
    </row>
    <row r="74" spans="2:61" s="16" customFormat="1" x14ac:dyDescent="0.35">
      <c r="B74" s="17"/>
      <c r="C74" s="66" t="s">
        <v>17</v>
      </c>
      <c r="F74" s="67" t="str">
        <f>E15</f>
        <v>Královéhradecký kraj</v>
      </c>
      <c r="I74" s="66" t="s">
        <v>23</v>
      </c>
      <c r="J74" s="67"/>
      <c r="K74" s="19"/>
    </row>
    <row r="75" spans="2:61" s="16" customFormat="1" ht="14.5" customHeight="1" x14ac:dyDescent="0.35">
      <c r="B75" s="17"/>
      <c r="C75" s="66" t="s">
        <v>21</v>
      </c>
      <c r="F75" s="67" t="str">
        <f>IF(E18="","",E18)</f>
        <v>bude určen ve výběrovém řízení</v>
      </c>
      <c r="K75" s="19"/>
    </row>
    <row r="76" spans="2:61" s="16" customFormat="1" ht="10.4" customHeight="1" x14ac:dyDescent="0.35">
      <c r="B76" s="17"/>
      <c r="K76" s="19"/>
    </row>
    <row r="77" spans="2:61" s="75" customFormat="1" ht="29.25" customHeight="1" x14ac:dyDescent="0.35">
      <c r="B77" s="69"/>
      <c r="C77" s="70" t="s">
        <v>44</v>
      </c>
      <c r="D77" s="71" t="s">
        <v>45</v>
      </c>
      <c r="E77" s="71" t="s">
        <v>46</v>
      </c>
      <c r="F77" s="71" t="s">
        <v>47</v>
      </c>
      <c r="G77" s="71" t="s">
        <v>48</v>
      </c>
      <c r="H77" s="71" t="s">
        <v>49</v>
      </c>
      <c r="I77" s="72" t="s">
        <v>50</v>
      </c>
      <c r="J77" s="71" t="s">
        <v>39</v>
      </c>
      <c r="K77" s="121" t="s">
        <v>51</v>
      </c>
      <c r="L77" s="73" t="s">
        <v>29</v>
      </c>
      <c r="M77" s="73" t="s">
        <v>52</v>
      </c>
      <c r="N77" s="73" t="s">
        <v>53</v>
      </c>
      <c r="O77" s="73" t="s">
        <v>54</v>
      </c>
      <c r="P77" s="73" t="s">
        <v>55</v>
      </c>
      <c r="Q77" s="73" t="s">
        <v>56</v>
      </c>
      <c r="R77" s="74" t="s">
        <v>57</v>
      </c>
    </row>
    <row r="78" spans="2:61" s="16" customFormat="1" ht="29.25" customHeight="1" x14ac:dyDescent="0.35">
      <c r="B78" s="17"/>
      <c r="C78" s="76" t="s">
        <v>40</v>
      </c>
      <c r="J78" s="77">
        <f>BI78</f>
        <v>0</v>
      </c>
      <c r="K78" s="19"/>
      <c r="L78" s="26"/>
      <c r="M78" s="26"/>
      <c r="N78" s="78">
        <f>N79</f>
        <v>0</v>
      </c>
      <c r="O78" s="26"/>
      <c r="P78" s="78">
        <f>P79</f>
        <v>0</v>
      </c>
      <c r="Q78" s="26"/>
      <c r="R78" s="79">
        <f>R79</f>
        <v>0</v>
      </c>
      <c r="AR78" s="7" t="s">
        <v>58</v>
      </c>
      <c r="AS78" s="7" t="s">
        <v>41</v>
      </c>
      <c r="BI78" s="80">
        <f>BI79</f>
        <v>0</v>
      </c>
    </row>
    <row r="79" spans="2:61" s="82" customFormat="1" ht="37.4" customHeight="1" x14ac:dyDescent="0.35">
      <c r="B79" s="81"/>
      <c r="D79" s="83" t="s">
        <v>58</v>
      </c>
      <c r="E79" s="84" t="s">
        <v>59</v>
      </c>
      <c r="F79" s="84" t="s">
        <v>60</v>
      </c>
      <c r="J79" s="85">
        <f>BI79</f>
        <v>0</v>
      </c>
      <c r="K79" s="122"/>
      <c r="L79" s="86"/>
      <c r="M79" s="86"/>
      <c r="N79" s="87">
        <f>N80</f>
        <v>0</v>
      </c>
      <c r="O79" s="86"/>
      <c r="P79" s="87">
        <f>P80</f>
        <v>0</v>
      </c>
      <c r="Q79" s="86"/>
      <c r="R79" s="88">
        <f>R80</f>
        <v>0</v>
      </c>
      <c r="AP79" s="83" t="s">
        <v>6</v>
      </c>
      <c r="AR79" s="89" t="s">
        <v>58</v>
      </c>
      <c r="AS79" s="89" t="s">
        <v>61</v>
      </c>
      <c r="AW79" s="83" t="s">
        <v>62</v>
      </c>
      <c r="BI79" s="90">
        <f>BI80</f>
        <v>0</v>
      </c>
    </row>
    <row r="80" spans="2:61" s="82" customFormat="1" ht="19.899999999999999" customHeight="1" x14ac:dyDescent="0.35">
      <c r="B80" s="81"/>
      <c r="D80" s="91" t="s">
        <v>58</v>
      </c>
      <c r="E80" s="92" t="s">
        <v>63</v>
      </c>
      <c r="F80" s="92" t="s">
        <v>64</v>
      </c>
      <c r="J80" s="93">
        <f>BI80</f>
        <v>0</v>
      </c>
      <c r="K80" s="122"/>
      <c r="L80" s="86"/>
      <c r="M80" s="86"/>
      <c r="N80" s="87">
        <f>SUM(N81:N97)</f>
        <v>0</v>
      </c>
      <c r="O80" s="86"/>
      <c r="P80" s="87">
        <f>SUM(P81:P97)</f>
        <v>0</v>
      </c>
      <c r="Q80" s="86"/>
      <c r="R80" s="88">
        <f>SUM(R81:R97)</f>
        <v>0</v>
      </c>
      <c r="AP80" s="83" t="s">
        <v>6</v>
      </c>
      <c r="AR80" s="89" t="s">
        <v>58</v>
      </c>
      <c r="AS80" s="89" t="s">
        <v>65</v>
      </c>
      <c r="AW80" s="83" t="s">
        <v>62</v>
      </c>
      <c r="BI80" s="90">
        <f>SUM(BI81:BI97)</f>
        <v>0</v>
      </c>
    </row>
    <row r="81" spans="1:63" s="16" customFormat="1" ht="22.5" customHeight="1" x14ac:dyDescent="0.35">
      <c r="A81" s="16">
        <v>1</v>
      </c>
      <c r="B81" s="94"/>
      <c r="C81" s="95" t="s">
        <v>66</v>
      </c>
      <c r="D81" s="95" t="s">
        <v>67</v>
      </c>
      <c r="E81" s="96" t="s">
        <v>68</v>
      </c>
      <c r="F81" s="97" t="s">
        <v>69</v>
      </c>
      <c r="G81" s="98" t="s">
        <v>70</v>
      </c>
      <c r="H81" s="99">
        <v>3</v>
      </c>
      <c r="I81" s="100">
        <v>0</v>
      </c>
      <c r="J81" s="101">
        <f>ROUND(I81*H81,2)</f>
        <v>0</v>
      </c>
      <c r="K81" s="123" t="s">
        <v>12</v>
      </c>
      <c r="L81" s="102" t="s">
        <v>30</v>
      </c>
      <c r="M81" s="103">
        <v>0</v>
      </c>
      <c r="N81" s="103">
        <f>M81*H81</f>
        <v>0</v>
      </c>
      <c r="O81" s="103">
        <v>0</v>
      </c>
      <c r="P81" s="103">
        <f>O81*H81</f>
        <v>0</v>
      </c>
      <c r="Q81" s="103">
        <v>0</v>
      </c>
      <c r="R81" s="104">
        <f>Q81*H81</f>
        <v>0</v>
      </c>
      <c r="AP81" s="7" t="s">
        <v>71</v>
      </c>
      <c r="AR81" s="7" t="s">
        <v>67</v>
      </c>
      <c r="AS81" s="7" t="s">
        <v>6</v>
      </c>
      <c r="AW81" s="7" t="s">
        <v>62</v>
      </c>
      <c r="BC81" s="105">
        <f>IF(L81="základní",J81,0)</f>
        <v>0</v>
      </c>
      <c r="BD81" s="105">
        <f>IF(L81="snížená",J81,0)</f>
        <v>0</v>
      </c>
      <c r="BE81" s="105">
        <f>IF(L81="zákl. přenesená",J81,0)</f>
        <v>0</v>
      </c>
      <c r="BF81" s="105">
        <f>IF(L81="sníž. přenesená",J81,0)</f>
        <v>0</v>
      </c>
      <c r="BG81" s="105">
        <f>IF(L81="nulová",J81,0)</f>
        <v>0</v>
      </c>
      <c r="BH81" s="7" t="s">
        <v>65</v>
      </c>
      <c r="BI81" s="105">
        <f>ROUND(I81*H81,2)</f>
        <v>0</v>
      </c>
      <c r="BJ81" s="7" t="s">
        <v>71</v>
      </c>
      <c r="BK81" s="7" t="s">
        <v>72</v>
      </c>
    </row>
    <row r="82" spans="1:63" s="106" customFormat="1" x14ac:dyDescent="0.35">
      <c r="B82" s="107"/>
      <c r="C82" s="108"/>
      <c r="D82" s="109" t="s">
        <v>73</v>
      </c>
      <c r="E82" s="110" t="s">
        <v>12</v>
      </c>
      <c r="F82" s="111" t="s">
        <v>74</v>
      </c>
      <c r="G82" s="108"/>
      <c r="H82" s="112">
        <v>3</v>
      </c>
      <c r="I82" s="108"/>
      <c r="J82" s="108"/>
      <c r="K82" s="124"/>
      <c r="L82" s="113"/>
      <c r="M82" s="113"/>
      <c r="N82" s="113"/>
      <c r="O82" s="113"/>
      <c r="P82" s="113"/>
      <c r="Q82" s="113"/>
      <c r="R82" s="114"/>
      <c r="AR82" s="115" t="s">
        <v>73</v>
      </c>
      <c r="AS82" s="115" t="s">
        <v>6</v>
      </c>
      <c r="AT82" s="106" t="s">
        <v>6</v>
      </c>
      <c r="AU82" s="106" t="s">
        <v>75</v>
      </c>
      <c r="AV82" s="106" t="s">
        <v>65</v>
      </c>
      <c r="AW82" s="115" t="s">
        <v>62</v>
      </c>
    </row>
    <row r="83" spans="1:63" s="16" customFormat="1" ht="22.5" customHeight="1" x14ac:dyDescent="0.35">
      <c r="B83" s="94"/>
      <c r="C83" s="95" t="s">
        <v>76</v>
      </c>
      <c r="D83" s="95" t="s">
        <v>67</v>
      </c>
      <c r="E83" s="96" t="s">
        <v>77</v>
      </c>
      <c r="F83" s="97" t="s">
        <v>78</v>
      </c>
      <c r="G83" s="98" t="s">
        <v>70</v>
      </c>
      <c r="H83" s="99">
        <v>97</v>
      </c>
      <c r="I83" s="100">
        <v>0</v>
      </c>
      <c r="J83" s="101">
        <f>ROUND(I83*H83,2)</f>
        <v>0</v>
      </c>
      <c r="K83" s="123" t="s">
        <v>12</v>
      </c>
      <c r="L83" s="102" t="s">
        <v>30</v>
      </c>
      <c r="M83" s="103">
        <v>0</v>
      </c>
      <c r="N83" s="103">
        <f>M83*H83</f>
        <v>0</v>
      </c>
      <c r="O83" s="103">
        <v>0</v>
      </c>
      <c r="P83" s="103">
        <f>O83*H83</f>
        <v>0</v>
      </c>
      <c r="Q83" s="103">
        <v>0</v>
      </c>
      <c r="R83" s="104">
        <f>Q83*H83</f>
        <v>0</v>
      </c>
      <c r="AP83" s="7" t="s">
        <v>71</v>
      </c>
      <c r="AR83" s="7" t="s">
        <v>67</v>
      </c>
      <c r="AS83" s="7" t="s">
        <v>6</v>
      </c>
      <c r="AW83" s="7" t="s">
        <v>62</v>
      </c>
      <c r="BC83" s="105">
        <f>IF(L83="základní",J83,0)</f>
        <v>0</v>
      </c>
      <c r="BD83" s="105">
        <f>IF(L83="snížená",J83,0)</f>
        <v>0</v>
      </c>
      <c r="BE83" s="105">
        <f>IF(L83="zákl. přenesená",J83,0)</f>
        <v>0</v>
      </c>
      <c r="BF83" s="105">
        <f>IF(L83="sníž. přenesená",J83,0)</f>
        <v>0</v>
      </c>
      <c r="BG83" s="105">
        <f>IF(L83="nulová",J83,0)</f>
        <v>0</v>
      </c>
      <c r="BH83" s="7" t="s">
        <v>65</v>
      </c>
      <c r="BI83" s="105">
        <f>ROUND(I83*H83,2)</f>
        <v>0</v>
      </c>
      <c r="BJ83" s="7" t="s">
        <v>71</v>
      </c>
      <c r="BK83" s="7" t="s">
        <v>79</v>
      </c>
    </row>
    <row r="84" spans="1:63" s="106" customFormat="1" x14ac:dyDescent="0.35">
      <c r="B84" s="107"/>
      <c r="C84" s="108"/>
      <c r="D84" s="109" t="s">
        <v>73</v>
      </c>
      <c r="E84" s="110" t="s">
        <v>12</v>
      </c>
      <c r="F84" s="111" t="s">
        <v>80</v>
      </c>
      <c r="G84" s="108"/>
      <c r="H84" s="112">
        <v>97</v>
      </c>
      <c r="I84" s="108"/>
      <c r="J84" s="108"/>
      <c r="K84" s="124"/>
      <c r="L84" s="113"/>
      <c r="M84" s="113"/>
      <c r="N84" s="113"/>
      <c r="O84" s="113"/>
      <c r="P84" s="113"/>
      <c r="Q84" s="113"/>
      <c r="R84" s="114"/>
      <c r="AR84" s="115" t="s">
        <v>73</v>
      </c>
      <c r="AS84" s="115" t="s">
        <v>6</v>
      </c>
      <c r="AT84" s="106" t="s">
        <v>6</v>
      </c>
      <c r="AU84" s="106" t="s">
        <v>75</v>
      </c>
      <c r="AV84" s="106" t="s">
        <v>65</v>
      </c>
      <c r="AW84" s="115" t="s">
        <v>62</v>
      </c>
    </row>
    <row r="85" spans="1:63" s="16" customFormat="1" ht="22.5" customHeight="1" x14ac:dyDescent="0.35">
      <c r="B85" s="94"/>
      <c r="C85" s="95" t="s">
        <v>76</v>
      </c>
      <c r="D85" s="95" t="s">
        <v>67</v>
      </c>
      <c r="E85" s="96" t="s">
        <v>77</v>
      </c>
      <c r="F85" s="97" t="s">
        <v>81</v>
      </c>
      <c r="G85" s="98" t="s">
        <v>70</v>
      </c>
      <c r="H85" s="99">
        <v>49</v>
      </c>
      <c r="I85" s="100">
        <v>0</v>
      </c>
      <c r="J85" s="101">
        <f>ROUND(I85*H85,2)</f>
        <v>0</v>
      </c>
      <c r="K85" s="123" t="s">
        <v>12</v>
      </c>
      <c r="L85" s="102" t="s">
        <v>30</v>
      </c>
      <c r="M85" s="103">
        <v>0</v>
      </c>
      <c r="N85" s="103">
        <f>M85*H85</f>
        <v>0</v>
      </c>
      <c r="O85" s="103">
        <v>0</v>
      </c>
      <c r="P85" s="103">
        <f>O85*H85</f>
        <v>0</v>
      </c>
      <c r="Q85" s="103">
        <v>0</v>
      </c>
      <c r="R85" s="104">
        <f>Q85*H85</f>
        <v>0</v>
      </c>
      <c r="AP85" s="7" t="s">
        <v>71</v>
      </c>
      <c r="AR85" s="7" t="s">
        <v>67</v>
      </c>
      <c r="AS85" s="7" t="s">
        <v>6</v>
      </c>
      <c r="AW85" s="7" t="s">
        <v>62</v>
      </c>
      <c r="BC85" s="105">
        <f>IF(L85="základní",J85,0)</f>
        <v>0</v>
      </c>
      <c r="BD85" s="105">
        <f>IF(L85="snížená",J85,0)</f>
        <v>0</v>
      </c>
      <c r="BE85" s="105">
        <f>IF(L85="zákl. přenesená",J85,0)</f>
        <v>0</v>
      </c>
      <c r="BF85" s="105">
        <f>IF(L85="sníž. přenesená",J85,0)</f>
        <v>0</v>
      </c>
      <c r="BG85" s="105">
        <f>IF(L85="nulová",J85,0)</f>
        <v>0</v>
      </c>
      <c r="BH85" s="7" t="s">
        <v>65</v>
      </c>
      <c r="BI85" s="105">
        <f>ROUND(I85*H85,2)</f>
        <v>0</v>
      </c>
      <c r="BJ85" s="7" t="s">
        <v>71</v>
      </c>
      <c r="BK85" s="7" t="s">
        <v>79</v>
      </c>
    </row>
    <row r="86" spans="1:63" s="106" customFormat="1" x14ac:dyDescent="0.35">
      <c r="B86" s="107"/>
      <c r="C86" s="108"/>
      <c r="D86" s="109" t="s">
        <v>73</v>
      </c>
      <c r="E86" s="110" t="s">
        <v>12</v>
      </c>
      <c r="F86" s="111" t="s">
        <v>82</v>
      </c>
      <c r="G86" s="108"/>
      <c r="H86" s="112">
        <v>49</v>
      </c>
      <c r="I86" s="108"/>
      <c r="J86" s="108"/>
      <c r="K86" s="124"/>
      <c r="L86" s="113"/>
      <c r="M86" s="113"/>
      <c r="N86" s="113"/>
      <c r="O86" s="113"/>
      <c r="P86" s="113"/>
      <c r="Q86" s="113"/>
      <c r="R86" s="114"/>
      <c r="AR86" s="115" t="s">
        <v>73</v>
      </c>
      <c r="AS86" s="115" t="s">
        <v>6</v>
      </c>
      <c r="AT86" s="106" t="s">
        <v>6</v>
      </c>
      <c r="AU86" s="106" t="s">
        <v>75</v>
      </c>
      <c r="AV86" s="106" t="s">
        <v>65</v>
      </c>
      <c r="AW86" s="115" t="s">
        <v>62</v>
      </c>
    </row>
    <row r="87" spans="1:63" s="16" customFormat="1" ht="22.5" customHeight="1" x14ac:dyDescent="0.35">
      <c r="B87" s="94"/>
      <c r="C87" s="95" t="s">
        <v>83</v>
      </c>
      <c r="D87" s="95" t="s">
        <v>67</v>
      </c>
      <c r="E87" s="96" t="s">
        <v>84</v>
      </c>
      <c r="F87" s="97" t="s">
        <v>85</v>
      </c>
      <c r="G87" s="98" t="s">
        <v>70</v>
      </c>
      <c r="H87" s="99">
        <v>146</v>
      </c>
      <c r="I87" s="100">
        <v>0</v>
      </c>
      <c r="J87" s="101">
        <f>ROUND(I87*H87,2)</f>
        <v>0</v>
      </c>
      <c r="K87" s="123" t="s">
        <v>12</v>
      </c>
      <c r="L87" s="102" t="s">
        <v>30</v>
      </c>
      <c r="M87" s="103">
        <v>0</v>
      </c>
      <c r="N87" s="103">
        <f>M87*H87</f>
        <v>0</v>
      </c>
      <c r="O87" s="103">
        <v>0</v>
      </c>
      <c r="P87" s="103">
        <f>O87*H87</f>
        <v>0</v>
      </c>
      <c r="Q87" s="103">
        <v>0</v>
      </c>
      <c r="R87" s="104">
        <f>Q87*H87</f>
        <v>0</v>
      </c>
      <c r="AP87" s="7" t="s">
        <v>71</v>
      </c>
      <c r="AR87" s="7" t="s">
        <v>67</v>
      </c>
      <c r="AS87" s="7" t="s">
        <v>6</v>
      </c>
      <c r="AW87" s="7" t="s">
        <v>62</v>
      </c>
      <c r="BC87" s="105">
        <f>IF(L87="základní",J87,0)</f>
        <v>0</v>
      </c>
      <c r="BD87" s="105">
        <f>IF(L87="snížená",J87,0)</f>
        <v>0</v>
      </c>
      <c r="BE87" s="105">
        <f>IF(L87="zákl. přenesená",J87,0)</f>
        <v>0</v>
      </c>
      <c r="BF87" s="105">
        <f>IF(L87="sníž. přenesená",J87,0)</f>
        <v>0</v>
      </c>
      <c r="BG87" s="105">
        <f>IF(L87="nulová",J87,0)</f>
        <v>0</v>
      </c>
      <c r="BH87" s="7" t="s">
        <v>65</v>
      </c>
      <c r="BI87" s="105">
        <f>ROUND(I87*H87,2)</f>
        <v>0</v>
      </c>
      <c r="BJ87" s="7" t="s">
        <v>71</v>
      </c>
      <c r="BK87" s="7" t="s">
        <v>86</v>
      </c>
    </row>
    <row r="88" spans="1:63" s="16" customFormat="1" ht="22.5" customHeight="1" x14ac:dyDescent="0.35">
      <c r="B88" s="94"/>
      <c r="C88" s="95" t="s">
        <v>87</v>
      </c>
      <c r="D88" s="95" t="s">
        <v>67</v>
      </c>
      <c r="E88" s="96" t="s">
        <v>88</v>
      </c>
      <c r="F88" s="97" t="s">
        <v>89</v>
      </c>
      <c r="G88" s="98" t="s">
        <v>70</v>
      </c>
      <c r="H88" s="99">
        <v>32</v>
      </c>
      <c r="I88" s="100">
        <v>0</v>
      </c>
      <c r="J88" s="101">
        <f>ROUND(I88*H88,2)</f>
        <v>0</v>
      </c>
      <c r="K88" s="123" t="s">
        <v>12</v>
      </c>
      <c r="L88" s="102" t="s">
        <v>30</v>
      </c>
      <c r="M88" s="103">
        <v>0</v>
      </c>
      <c r="N88" s="103">
        <f>M88*H88</f>
        <v>0</v>
      </c>
      <c r="O88" s="103">
        <v>0</v>
      </c>
      <c r="P88" s="103">
        <f>O88*H88</f>
        <v>0</v>
      </c>
      <c r="Q88" s="103">
        <v>0</v>
      </c>
      <c r="R88" s="104">
        <f>Q88*H88</f>
        <v>0</v>
      </c>
      <c r="AP88" s="7" t="s">
        <v>71</v>
      </c>
      <c r="AR88" s="7" t="s">
        <v>67</v>
      </c>
      <c r="AS88" s="7" t="s">
        <v>6</v>
      </c>
      <c r="AW88" s="7" t="s">
        <v>62</v>
      </c>
      <c r="BC88" s="105">
        <f>IF(L88="základní",J88,0)</f>
        <v>0</v>
      </c>
      <c r="BD88" s="105">
        <f>IF(L88="snížená",J88,0)</f>
        <v>0</v>
      </c>
      <c r="BE88" s="105">
        <f>IF(L88="zákl. přenesená",J88,0)</f>
        <v>0</v>
      </c>
      <c r="BF88" s="105">
        <f>IF(L88="sníž. přenesená",J88,0)</f>
        <v>0</v>
      </c>
      <c r="BG88" s="105">
        <f>IF(L88="nulová",J88,0)</f>
        <v>0</v>
      </c>
      <c r="BH88" s="7" t="s">
        <v>65</v>
      </c>
      <c r="BI88" s="105">
        <f>ROUND(I88*H88,2)</f>
        <v>0</v>
      </c>
      <c r="BJ88" s="7" t="s">
        <v>71</v>
      </c>
      <c r="BK88" s="7" t="s">
        <v>90</v>
      </c>
    </row>
    <row r="89" spans="1:63" s="106" customFormat="1" x14ac:dyDescent="0.35">
      <c r="B89" s="107"/>
      <c r="C89" s="108"/>
      <c r="D89" s="109" t="s">
        <v>73</v>
      </c>
      <c r="E89" s="110" t="s">
        <v>12</v>
      </c>
      <c r="F89" s="111" t="s">
        <v>91</v>
      </c>
      <c r="G89" s="108"/>
      <c r="H89" s="112">
        <v>32</v>
      </c>
      <c r="I89" s="108"/>
      <c r="J89" s="108"/>
      <c r="K89" s="124"/>
      <c r="L89" s="113"/>
      <c r="M89" s="113"/>
      <c r="N89" s="113"/>
      <c r="O89" s="113"/>
      <c r="P89" s="113"/>
      <c r="Q89" s="113"/>
      <c r="R89" s="114"/>
      <c r="AR89" s="115" t="s">
        <v>73</v>
      </c>
      <c r="AS89" s="115" t="s">
        <v>6</v>
      </c>
      <c r="AT89" s="106" t="s">
        <v>6</v>
      </c>
      <c r="AU89" s="106" t="s">
        <v>75</v>
      </c>
      <c r="AV89" s="106" t="s">
        <v>65</v>
      </c>
      <c r="AW89" s="115" t="s">
        <v>62</v>
      </c>
    </row>
    <row r="90" spans="1:63" s="16" customFormat="1" ht="22.5" customHeight="1" x14ac:dyDescent="0.35">
      <c r="B90" s="94"/>
      <c r="C90" s="95" t="s">
        <v>92</v>
      </c>
      <c r="D90" s="95" t="s">
        <v>67</v>
      </c>
      <c r="E90" s="96" t="s">
        <v>93</v>
      </c>
      <c r="F90" s="97" t="s">
        <v>85</v>
      </c>
      <c r="G90" s="98" t="s">
        <v>70</v>
      </c>
      <c r="H90" s="99">
        <v>32</v>
      </c>
      <c r="I90" s="100">
        <v>0</v>
      </c>
      <c r="J90" s="101">
        <f>ROUND(I90*H90,2)</f>
        <v>0</v>
      </c>
      <c r="K90" s="123" t="s">
        <v>12</v>
      </c>
      <c r="L90" s="102" t="s">
        <v>30</v>
      </c>
      <c r="M90" s="103">
        <v>0</v>
      </c>
      <c r="N90" s="103">
        <f>M90*H90</f>
        <v>0</v>
      </c>
      <c r="O90" s="103">
        <v>0</v>
      </c>
      <c r="P90" s="103">
        <f>O90*H90</f>
        <v>0</v>
      </c>
      <c r="Q90" s="103">
        <v>0</v>
      </c>
      <c r="R90" s="104">
        <f>Q90*H90</f>
        <v>0</v>
      </c>
      <c r="AP90" s="7" t="s">
        <v>71</v>
      </c>
      <c r="AR90" s="7" t="s">
        <v>67</v>
      </c>
      <c r="AS90" s="7" t="s">
        <v>6</v>
      </c>
      <c r="AW90" s="7" t="s">
        <v>62</v>
      </c>
      <c r="BC90" s="105">
        <f>IF(L90="základní",J90,0)</f>
        <v>0</v>
      </c>
      <c r="BD90" s="105">
        <f>IF(L90="snížená",J90,0)</f>
        <v>0</v>
      </c>
      <c r="BE90" s="105">
        <f>IF(L90="zákl. přenesená",J90,0)</f>
        <v>0</v>
      </c>
      <c r="BF90" s="105">
        <f>IF(L90="sníž. přenesená",J90,0)</f>
        <v>0</v>
      </c>
      <c r="BG90" s="105">
        <f>IF(L90="nulová",J90,0)</f>
        <v>0</v>
      </c>
      <c r="BH90" s="7" t="s">
        <v>65</v>
      </c>
      <c r="BI90" s="105">
        <f>ROUND(I90*H90,2)</f>
        <v>0</v>
      </c>
      <c r="BJ90" s="7" t="s">
        <v>71</v>
      </c>
      <c r="BK90" s="7" t="s">
        <v>94</v>
      </c>
    </row>
    <row r="91" spans="1:63" s="16" customFormat="1" ht="22.5" customHeight="1" x14ac:dyDescent="0.35">
      <c r="B91" s="94"/>
      <c r="C91" s="95" t="s">
        <v>95</v>
      </c>
      <c r="D91" s="95" t="s">
        <v>67</v>
      </c>
      <c r="E91" s="96" t="s">
        <v>96</v>
      </c>
      <c r="F91" s="97" t="s">
        <v>97</v>
      </c>
      <c r="G91" s="98" t="s">
        <v>70</v>
      </c>
      <c r="H91" s="99">
        <v>6</v>
      </c>
      <c r="I91" s="100">
        <v>0</v>
      </c>
      <c r="J91" s="101">
        <f>ROUND(I91*H91,2)</f>
        <v>0</v>
      </c>
      <c r="K91" s="123" t="s">
        <v>12</v>
      </c>
      <c r="L91" s="102" t="s">
        <v>30</v>
      </c>
      <c r="M91" s="103">
        <v>0</v>
      </c>
      <c r="N91" s="103">
        <f>M91*H91</f>
        <v>0</v>
      </c>
      <c r="O91" s="103">
        <v>0</v>
      </c>
      <c r="P91" s="103">
        <f>O91*H91</f>
        <v>0</v>
      </c>
      <c r="Q91" s="103">
        <v>0</v>
      </c>
      <c r="R91" s="104">
        <f>Q91*H91</f>
        <v>0</v>
      </c>
      <c r="AP91" s="7" t="s">
        <v>71</v>
      </c>
      <c r="AR91" s="7" t="s">
        <v>67</v>
      </c>
      <c r="AS91" s="7" t="s">
        <v>6</v>
      </c>
      <c r="AW91" s="7" t="s">
        <v>62</v>
      </c>
      <c r="BC91" s="105">
        <f>IF(L91="základní",J91,0)</f>
        <v>0</v>
      </c>
      <c r="BD91" s="105">
        <f>IF(L91="snížená",J91,0)</f>
        <v>0</v>
      </c>
      <c r="BE91" s="105">
        <f>IF(L91="zákl. přenesená",J91,0)</f>
        <v>0</v>
      </c>
      <c r="BF91" s="105">
        <f>IF(L91="sníž. přenesená",J91,0)</f>
        <v>0</v>
      </c>
      <c r="BG91" s="105">
        <f>IF(L91="nulová",J91,0)</f>
        <v>0</v>
      </c>
      <c r="BH91" s="7" t="s">
        <v>65</v>
      </c>
      <c r="BI91" s="105">
        <f>ROUND(I91*H91,2)</f>
        <v>0</v>
      </c>
      <c r="BJ91" s="7" t="s">
        <v>71</v>
      </c>
      <c r="BK91" s="7" t="s">
        <v>98</v>
      </c>
    </row>
    <row r="92" spans="1:63" s="106" customFormat="1" x14ac:dyDescent="0.35">
      <c r="B92" s="107"/>
      <c r="C92" s="108"/>
      <c r="D92" s="109" t="s">
        <v>73</v>
      </c>
      <c r="E92" s="110" t="s">
        <v>12</v>
      </c>
      <c r="F92" s="111" t="s">
        <v>99</v>
      </c>
      <c r="G92" s="108"/>
      <c r="H92" s="112">
        <v>6</v>
      </c>
      <c r="I92" s="108"/>
      <c r="J92" s="108"/>
      <c r="K92" s="124"/>
      <c r="L92" s="113"/>
      <c r="M92" s="113"/>
      <c r="N92" s="113"/>
      <c r="O92" s="113"/>
      <c r="P92" s="113"/>
      <c r="Q92" s="113"/>
      <c r="R92" s="114"/>
      <c r="AR92" s="115" t="s">
        <v>73</v>
      </c>
      <c r="AS92" s="115" t="s">
        <v>6</v>
      </c>
      <c r="AT92" s="106" t="s">
        <v>6</v>
      </c>
      <c r="AU92" s="106" t="s">
        <v>75</v>
      </c>
      <c r="AV92" s="106" t="s">
        <v>65</v>
      </c>
      <c r="AW92" s="115" t="s">
        <v>62</v>
      </c>
    </row>
    <row r="93" spans="1:63" s="16" customFormat="1" ht="22.5" customHeight="1" x14ac:dyDescent="0.35">
      <c r="B93" s="94"/>
      <c r="C93" s="95" t="s">
        <v>100</v>
      </c>
      <c r="D93" s="95" t="s">
        <v>67</v>
      </c>
      <c r="E93" s="96" t="s">
        <v>101</v>
      </c>
      <c r="F93" s="97" t="s">
        <v>85</v>
      </c>
      <c r="G93" s="98" t="s">
        <v>70</v>
      </c>
      <c r="H93" s="99">
        <v>6</v>
      </c>
      <c r="I93" s="100">
        <v>0</v>
      </c>
      <c r="J93" s="101">
        <f>ROUND(I93*H93,2)</f>
        <v>0</v>
      </c>
      <c r="K93" s="123" t="s">
        <v>12</v>
      </c>
      <c r="L93" s="102" t="s">
        <v>30</v>
      </c>
      <c r="M93" s="103">
        <v>0</v>
      </c>
      <c r="N93" s="103">
        <f>M93*H93</f>
        <v>0</v>
      </c>
      <c r="O93" s="103">
        <v>0</v>
      </c>
      <c r="P93" s="103">
        <f>O93*H93</f>
        <v>0</v>
      </c>
      <c r="Q93" s="103">
        <v>0</v>
      </c>
      <c r="R93" s="104">
        <f>Q93*H93</f>
        <v>0</v>
      </c>
      <c r="AP93" s="7" t="s">
        <v>71</v>
      </c>
      <c r="AR93" s="7" t="s">
        <v>67</v>
      </c>
      <c r="AS93" s="7" t="s">
        <v>6</v>
      </c>
      <c r="AW93" s="7" t="s">
        <v>62</v>
      </c>
      <c r="BC93" s="105">
        <f>IF(L93="základní",J93,0)</f>
        <v>0</v>
      </c>
      <c r="BD93" s="105">
        <f>IF(L93="snížená",J93,0)</f>
        <v>0</v>
      </c>
      <c r="BE93" s="105">
        <f>IF(L93="zákl. přenesená",J93,0)</f>
        <v>0</v>
      </c>
      <c r="BF93" s="105">
        <f>IF(L93="sníž. přenesená",J93,0)</f>
        <v>0</v>
      </c>
      <c r="BG93" s="105">
        <f>IF(L93="nulová",J93,0)</f>
        <v>0</v>
      </c>
      <c r="BH93" s="7" t="s">
        <v>65</v>
      </c>
      <c r="BI93" s="105">
        <f>ROUND(I93*H93,2)</f>
        <v>0</v>
      </c>
      <c r="BJ93" s="7" t="s">
        <v>71</v>
      </c>
      <c r="BK93" s="7" t="s">
        <v>102</v>
      </c>
    </row>
    <row r="94" spans="1:63" s="16" customFormat="1" ht="22.5" customHeight="1" x14ac:dyDescent="0.35">
      <c r="B94" s="94"/>
      <c r="C94" s="95" t="s">
        <v>103</v>
      </c>
      <c r="D94" s="95" t="s">
        <v>67</v>
      </c>
      <c r="E94" s="96" t="s">
        <v>104</v>
      </c>
      <c r="F94" s="97" t="s">
        <v>97</v>
      </c>
      <c r="G94" s="98" t="s">
        <v>70</v>
      </c>
      <c r="H94" s="99">
        <v>20</v>
      </c>
      <c r="I94" s="100">
        <v>0</v>
      </c>
      <c r="J94" s="101">
        <f>ROUND(I94*H94,2)</f>
        <v>0</v>
      </c>
      <c r="K94" s="123" t="s">
        <v>12</v>
      </c>
      <c r="L94" s="102" t="s">
        <v>30</v>
      </c>
      <c r="M94" s="103">
        <v>0</v>
      </c>
      <c r="N94" s="103">
        <f>M94*H94</f>
        <v>0</v>
      </c>
      <c r="O94" s="103">
        <v>0</v>
      </c>
      <c r="P94" s="103">
        <f>O94*H94</f>
        <v>0</v>
      </c>
      <c r="Q94" s="103">
        <v>0</v>
      </c>
      <c r="R94" s="104">
        <f>Q94*H94</f>
        <v>0</v>
      </c>
      <c r="AP94" s="7" t="s">
        <v>71</v>
      </c>
      <c r="AR94" s="7" t="s">
        <v>67</v>
      </c>
      <c r="AS94" s="7" t="s">
        <v>6</v>
      </c>
      <c r="AW94" s="7" t="s">
        <v>62</v>
      </c>
      <c r="BC94" s="105">
        <f>IF(L94="základní",J94,0)</f>
        <v>0</v>
      </c>
      <c r="BD94" s="105">
        <f>IF(L94="snížená",J94,0)</f>
        <v>0</v>
      </c>
      <c r="BE94" s="105">
        <f>IF(L94="zákl. přenesená",J94,0)</f>
        <v>0</v>
      </c>
      <c r="BF94" s="105">
        <f>IF(L94="sníž. přenesená",J94,0)</f>
        <v>0</v>
      </c>
      <c r="BG94" s="105">
        <f>IF(L94="nulová",J94,0)</f>
        <v>0</v>
      </c>
      <c r="BH94" s="7" t="s">
        <v>65</v>
      </c>
      <c r="BI94" s="105">
        <f>ROUND(I94*H94,2)</f>
        <v>0</v>
      </c>
      <c r="BJ94" s="7" t="s">
        <v>71</v>
      </c>
      <c r="BK94" s="7" t="s">
        <v>105</v>
      </c>
    </row>
    <row r="95" spans="1:63" s="106" customFormat="1" x14ac:dyDescent="0.35">
      <c r="B95" s="107"/>
      <c r="C95" s="108"/>
      <c r="D95" s="109" t="s">
        <v>73</v>
      </c>
      <c r="E95" s="110" t="s">
        <v>12</v>
      </c>
      <c r="F95" s="111" t="s">
        <v>106</v>
      </c>
      <c r="G95" s="108"/>
      <c r="H95" s="112">
        <v>20</v>
      </c>
      <c r="I95" s="108"/>
      <c r="J95" s="108"/>
      <c r="K95" s="124"/>
      <c r="L95" s="113"/>
      <c r="M95" s="113"/>
      <c r="N95" s="113"/>
      <c r="O95" s="113"/>
      <c r="P95" s="113"/>
      <c r="Q95" s="113"/>
      <c r="R95" s="114"/>
      <c r="AR95" s="115" t="s">
        <v>73</v>
      </c>
      <c r="AS95" s="115" t="s">
        <v>6</v>
      </c>
      <c r="AT95" s="106" t="s">
        <v>6</v>
      </c>
      <c r="AU95" s="106" t="s">
        <v>75</v>
      </c>
      <c r="AV95" s="106" t="s">
        <v>65</v>
      </c>
      <c r="AW95" s="115" t="s">
        <v>62</v>
      </c>
    </row>
    <row r="96" spans="1:63" s="16" customFormat="1" ht="22.5" customHeight="1" x14ac:dyDescent="0.35">
      <c r="B96" s="94"/>
      <c r="C96" s="95" t="s">
        <v>107</v>
      </c>
      <c r="D96" s="95" t="s">
        <v>67</v>
      </c>
      <c r="E96" s="96" t="s">
        <v>108</v>
      </c>
      <c r="F96" s="97" t="s">
        <v>85</v>
      </c>
      <c r="G96" s="98" t="s">
        <v>70</v>
      </c>
      <c r="H96" s="99">
        <v>20</v>
      </c>
      <c r="I96" s="100">
        <v>0</v>
      </c>
      <c r="J96" s="101">
        <f>ROUND(I96*H96,2)</f>
        <v>0</v>
      </c>
      <c r="K96" s="123" t="s">
        <v>12</v>
      </c>
      <c r="L96" s="102" t="s">
        <v>30</v>
      </c>
      <c r="M96" s="103">
        <v>0</v>
      </c>
      <c r="N96" s="103">
        <f>M96*H96</f>
        <v>0</v>
      </c>
      <c r="O96" s="103">
        <v>0</v>
      </c>
      <c r="P96" s="103">
        <f>O96*H96</f>
        <v>0</v>
      </c>
      <c r="Q96" s="103">
        <v>0</v>
      </c>
      <c r="R96" s="104">
        <f>Q96*H96</f>
        <v>0</v>
      </c>
      <c r="AP96" s="7" t="s">
        <v>71</v>
      </c>
      <c r="AR96" s="7" t="s">
        <v>67</v>
      </c>
      <c r="AS96" s="7" t="s">
        <v>6</v>
      </c>
      <c r="AW96" s="7" t="s">
        <v>62</v>
      </c>
      <c r="BC96" s="105">
        <f>IF(L96="základní",J96,0)</f>
        <v>0</v>
      </c>
      <c r="BD96" s="105">
        <f>IF(L96="snížená",J96,0)</f>
        <v>0</v>
      </c>
      <c r="BE96" s="105">
        <f>IF(L96="zákl. přenesená",J96,0)</f>
        <v>0</v>
      </c>
      <c r="BF96" s="105">
        <f>IF(L96="sníž. přenesená",J96,0)</f>
        <v>0</v>
      </c>
      <c r="BG96" s="105">
        <f>IF(L96="nulová",J96,0)</f>
        <v>0</v>
      </c>
      <c r="BH96" s="7" t="s">
        <v>65</v>
      </c>
      <c r="BI96" s="105">
        <f>ROUND(I96*H96,2)</f>
        <v>0</v>
      </c>
      <c r="BJ96" s="7" t="s">
        <v>71</v>
      </c>
      <c r="BK96" s="7" t="s">
        <v>109</v>
      </c>
    </row>
    <row r="97" spans="2:49" s="106" customFormat="1" x14ac:dyDescent="0.35">
      <c r="B97" s="107"/>
      <c r="D97" s="116"/>
      <c r="E97" s="115" t="s">
        <v>12</v>
      </c>
      <c r="F97" s="117"/>
      <c r="H97" s="118"/>
      <c r="K97" s="125"/>
      <c r="L97" s="119"/>
      <c r="M97" s="119"/>
      <c r="N97" s="119"/>
      <c r="O97" s="119"/>
      <c r="P97" s="119"/>
      <c r="Q97" s="119"/>
      <c r="R97" s="120"/>
      <c r="AR97" s="115" t="s">
        <v>73</v>
      </c>
      <c r="AS97" s="115" t="s">
        <v>6</v>
      </c>
      <c r="AT97" s="106" t="s">
        <v>6</v>
      </c>
      <c r="AU97" s="106" t="s">
        <v>75</v>
      </c>
      <c r="AV97" s="106" t="s">
        <v>65</v>
      </c>
      <c r="AW97" s="115" t="s">
        <v>62</v>
      </c>
    </row>
    <row r="98" spans="2:49" s="16" customFormat="1" ht="16.5" customHeight="1" x14ac:dyDescent="0.35">
      <c r="B98" s="41"/>
      <c r="C98" s="42"/>
      <c r="D98" s="42"/>
      <c r="E98" s="126" t="s">
        <v>113</v>
      </c>
      <c r="F98" s="42"/>
      <c r="G98" s="42"/>
      <c r="H98" s="42"/>
      <c r="I98" s="42"/>
      <c r="J98" s="42"/>
      <c r="K98" s="43"/>
    </row>
  </sheetData>
  <autoFilter ref="A1:A98" xr:uid="{00000000-0009-0000-0000-000004000000}"/>
  <mergeCells count="9">
    <mergeCell ref="E47:H47"/>
    <mergeCell ref="E68:H68"/>
    <mergeCell ref="E70:H70"/>
    <mergeCell ref="G1:H1"/>
    <mergeCell ref="L2:T2"/>
    <mergeCell ref="E7:H7"/>
    <mergeCell ref="E9:H9"/>
    <mergeCell ref="E24:H24"/>
    <mergeCell ref="E45:H45"/>
  </mergeCells>
  <hyperlinks>
    <hyperlink ref="F1:G1" location="C2" display="1) Krycí list soupisu" xr:uid="{5021ECE5-3C9E-40FE-9256-B8E62A0CDA5C}"/>
    <hyperlink ref="G1:H1" location="C54" display="2) Rekapitulace" xr:uid="{6A382161-CD3C-4FAF-AEE2-E3920C14FE5C}"/>
    <hyperlink ref="J1" location="C77" display="3) Soupis prací" xr:uid="{4A2C872E-1793-4255-A926-002B3A12CF51}"/>
    <hyperlink ref="L1:T1" location="'Rekapitulace stavby'!C2" display="Rekapitulace stavby" xr:uid="{679BEB7A-3B2B-4A22-B130-388C4D75D053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 </vt:lpstr>
      <vt:lpstr>'Soupis '!Názvy_tisku</vt:lpstr>
      <vt:lpstr>'Soupis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dcterms:created xsi:type="dcterms:W3CDTF">2020-04-29T07:27:55Z</dcterms:created>
  <dcterms:modified xsi:type="dcterms:W3CDTF">2020-06-03T11:25:19Z</dcterms:modified>
</cp:coreProperties>
</file>