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28" yWindow="65428" windowWidth="23256" windowHeight="12576" activeTab="0"/>
  </bookViews>
  <sheets>
    <sheet name="Celková nabídková cena" sheetId="1" r:id="rId1"/>
    <sheet name="Příloha č. 1 servisní smlouvy" sheetId="2" r:id="rId2"/>
  </sheets>
  <definedNames/>
  <calcPr calcId="191029"/>
  <extLst/>
</workbook>
</file>

<file path=xl/sharedStrings.xml><?xml version="1.0" encoding="utf-8"?>
<sst xmlns="http://schemas.openxmlformats.org/spreadsheetml/2006/main" count="321" uniqueCount="125">
  <si>
    <t>Inv. číslo</t>
  </si>
  <si>
    <t>Pořadí</t>
  </si>
  <si>
    <t>1.</t>
  </si>
  <si>
    <t>2.</t>
  </si>
  <si>
    <t>8.</t>
  </si>
  <si>
    <t>13.</t>
  </si>
  <si>
    <t>7.</t>
  </si>
  <si>
    <t>9.</t>
  </si>
  <si>
    <t>12.</t>
  </si>
  <si>
    <t>3.</t>
  </si>
  <si>
    <t>4.</t>
  </si>
  <si>
    <t>5.</t>
  </si>
  <si>
    <t>6.</t>
  </si>
  <si>
    <t>10.</t>
  </si>
  <si>
    <t>11.</t>
  </si>
  <si>
    <t>93HM01262</t>
  </si>
  <si>
    <t>93HM00496</t>
  </si>
  <si>
    <t>93HM00504</t>
  </si>
  <si>
    <t>93HM00505</t>
  </si>
  <si>
    <t>93HM01034</t>
  </si>
  <si>
    <t>93HM01204</t>
  </si>
  <si>
    <t>93HM00495</t>
  </si>
  <si>
    <t>94HM00141</t>
  </si>
  <si>
    <t>94HM00248/1</t>
  </si>
  <si>
    <t>94HM00108</t>
  </si>
  <si>
    <t>RK2/02009</t>
  </si>
  <si>
    <t>94HM00424/14</t>
  </si>
  <si>
    <t>94HM00424/15</t>
  </si>
  <si>
    <t>Přístroj - název - typ</t>
  </si>
  <si>
    <t>000074388588</t>
  </si>
  <si>
    <t>11606</t>
  </si>
  <si>
    <t>11607</t>
  </si>
  <si>
    <t>11760</t>
  </si>
  <si>
    <t>51/74376524</t>
  </si>
  <si>
    <t>74386379/00</t>
  </si>
  <si>
    <t>74327655</t>
  </si>
  <si>
    <t>9148</t>
  </si>
  <si>
    <t>16/18344770</t>
  </si>
  <si>
    <t>12/18323394</t>
  </si>
  <si>
    <t>00/74337192</t>
  </si>
  <si>
    <t>0074313471</t>
  </si>
  <si>
    <t>0074313187</t>
  </si>
  <si>
    <t>Mycí a dezinfekční automat Miele PG 8582 CD AE WW AD CM</t>
  </si>
  <si>
    <t xml:space="preserve">Mycí a dezinfekční automat  Miele G 7892 </t>
  </si>
  <si>
    <t>Umístění</t>
  </si>
  <si>
    <t>ON Náchod: Gynekologicko-porodnické oddělení - operační sál</t>
  </si>
  <si>
    <t>ON Náchod: Neurologické oddělení - lůžková část  JIP</t>
  </si>
  <si>
    <t>ON Náchod: Rehabilitační oddělení - lůžková část</t>
  </si>
  <si>
    <t>ON Náchod: Centrální sterilizace /CS/</t>
  </si>
  <si>
    <t>Nemocnice Rychnov n/K: Chirurgické oddělení - lůžková část JIP</t>
  </si>
  <si>
    <t>Nemocnice Rychnov n/K: Anesteziologicko-resuscitační oddělení /ARO/ - lůžková část</t>
  </si>
  <si>
    <t>Nemocnice Rychnov n/K: Centrální operační sály /COS RK/</t>
  </si>
  <si>
    <t>Nemocnice Rychnov n/K: Centrální sterilizace /CS RK/</t>
  </si>
  <si>
    <t>XI. 2019</t>
  </si>
  <si>
    <t>V. 2019</t>
  </si>
  <si>
    <t>VIII. 2018</t>
  </si>
  <si>
    <t>III. 2019</t>
  </si>
  <si>
    <t>IV. 2019</t>
  </si>
  <si>
    <t>Mycí a dezinfekční automat Miele G 7782 CD</t>
  </si>
  <si>
    <t>Mycí a dezinfekční automat Miele G 7882 CD</t>
  </si>
  <si>
    <t>Mycí a dezinfekční automat Miele G 7736C1</t>
  </si>
  <si>
    <t>Mycí a dezinfekční automat Miele G 7836 CD</t>
  </si>
  <si>
    <t>Dezinfektor Discher Piccolo 500</t>
  </si>
  <si>
    <t>Dezinfektor Discher Piccolo 50 DT</t>
  </si>
  <si>
    <t>Datum poslední BTK/ validace</t>
  </si>
  <si>
    <t>XI. 2018 / XII. 2018</t>
  </si>
  <si>
    <t>VIII. 2019 / IX. 2019</t>
  </si>
  <si>
    <t>Mycí a dezinfekční automat Miele G 7826 CZ EL TA BO AV</t>
  </si>
  <si>
    <t>Příloha č. 2 zadávací dokumentace - Celková nabídková cena</t>
  </si>
  <si>
    <t>Výše DPH v % (doplňte)</t>
  </si>
  <si>
    <t>Výrobní číslo</t>
  </si>
  <si>
    <t xml:space="preserve">CELKEM </t>
  </si>
  <si>
    <t>Vyplňte údaje a hodnoty do žlutě podbarvených polí</t>
  </si>
  <si>
    <t>Cenová nabídka cestovné</t>
  </si>
  <si>
    <t>Cenová nabídka servisní práce</t>
  </si>
  <si>
    <t>Náklady na servisní práce a opravy mimo PBTK a validace</t>
  </si>
  <si>
    <t>Cena za 1 hod bez DPH</t>
  </si>
  <si>
    <t>Celková cena za servisnní práce bez DPH</t>
  </si>
  <si>
    <t>Opravy, servis, atp.</t>
  </si>
  <si>
    <t>Cenová nabídka instruktáž</t>
  </si>
  <si>
    <t>Náklady na instruktáž</t>
  </si>
  <si>
    <t>Cena za 1 instrukáž bez DPH</t>
  </si>
  <si>
    <t>Celková cena instruktáže bez DPH</t>
  </si>
  <si>
    <t>Celková cena za dopravu bez DPH</t>
  </si>
  <si>
    <t xml:space="preserve">Instrukáž, školení, atp. </t>
  </si>
  <si>
    <t>Modelový příklad pro hodnocení</t>
  </si>
  <si>
    <t>Celková nabídková cena pro účely hodnocení včetně DPH v Kč</t>
  </si>
  <si>
    <t>Příloha č. 1 Smlouvy o poskytování servisních služeb</t>
  </si>
  <si>
    <t>Výše DPH</t>
  </si>
  <si>
    <t>Cena za 1 PBTK včetně DPH</t>
  </si>
  <si>
    <t>Cena za 1 validaci včetně DPH</t>
  </si>
  <si>
    <t>Cena za 1 hod včetně DPH</t>
  </si>
  <si>
    <t>Cena za 1 instruktáž včetně DPH</t>
  </si>
  <si>
    <t xml:space="preserve">Tato tabulka není určena k vyplnění. Hodnoty v buňkách jsou propojeny s tabulkou pro stanovení cenové nabídky. Tato tabulka tvoří přílohu servisní smlouvy. </t>
  </si>
  <si>
    <t>Cenová nabídka servisní práce mimo PBTK a validace</t>
  </si>
  <si>
    <t>Paušální částka za cestovní náklady bez DPH</t>
  </si>
  <si>
    <t>Paušální částka za cestovní náklady včetně DPH</t>
  </si>
  <si>
    <t xml:space="preserve"> Cestovní náklady - paušální sazba zahrnující kilometrovné, servisní vzdálenost a cenu servisního technika za čas strávený na cestě</t>
  </si>
  <si>
    <t>Cena za 1 servisní sadu včetně DPH</t>
  </si>
  <si>
    <t>Cestovné pro servisní vzdálenost do 20 km</t>
  </si>
  <si>
    <t>Cestovné pro servisní vzdálenost do 50 km</t>
  </si>
  <si>
    <t>Cestovní náklady - paušální sazba zahrnující kilometrovné, servisní vzdálenost a cenu servisního technika za čas strávený na cestě</t>
  </si>
  <si>
    <t xml:space="preserve">Cena za 1 PBTK bez DPH </t>
  </si>
  <si>
    <t>Cena za 1 servisní sadu bez DPH</t>
  </si>
  <si>
    <t>Cenová nabídka PBTK, servisní sady a validace</t>
  </si>
  <si>
    <t>Cena za 1 validaci bez DPH</t>
  </si>
  <si>
    <t>PBTK</t>
  </si>
  <si>
    <t>Servisní sady</t>
  </si>
  <si>
    <t>Validace</t>
  </si>
  <si>
    <t>-</t>
  </si>
  <si>
    <t>Předpokládaný počet        za 2 roky</t>
  </si>
  <si>
    <t>2x</t>
  </si>
  <si>
    <t>Cena celkem za PBTK, servisní sady a validace za 2 roky bez DPH</t>
  </si>
  <si>
    <t>Předpokládaný počet jízd celkem za 2 roky</t>
  </si>
  <si>
    <t xml:space="preserve">Předpokládaný počet hodin za 2 roky </t>
  </si>
  <si>
    <t>Předpokládaný počet instrukžáží za 2 roky</t>
  </si>
  <si>
    <r>
      <t>Cena za 1 PBTK bez DPH</t>
    </r>
    <r>
      <rPr>
        <b/>
        <vertAlign val="superscript"/>
        <sz val="10"/>
        <color theme="1"/>
        <rFont val="Times New Roman"/>
        <family val="1"/>
      </rPr>
      <t>1</t>
    </r>
  </si>
  <si>
    <t xml:space="preserve">1) Cena zahrnuje veškeré náklady na provedení pravidelné bezpečnostně-technické kontroly. Cena nezahrnuje dopravu. </t>
  </si>
  <si>
    <r>
      <t>Cena za 1 servisní sadu bez DPH</t>
    </r>
    <r>
      <rPr>
        <b/>
        <vertAlign val="superscript"/>
        <sz val="10"/>
        <color theme="1"/>
        <rFont val="Times New Roman"/>
        <family val="1"/>
      </rPr>
      <t>2</t>
    </r>
  </si>
  <si>
    <r>
      <t>Cena za 1 validaci bez DPH</t>
    </r>
    <r>
      <rPr>
        <b/>
        <vertAlign val="superscript"/>
        <sz val="10"/>
        <color theme="1"/>
        <rFont val="Times New Roman"/>
        <family val="1"/>
      </rPr>
      <t>3</t>
    </r>
  </si>
  <si>
    <t xml:space="preserve">2) Cena za 1 servní sadu, která bude měněna v rámci provedení PBTK.  Cena zahrunuje veškeré náklady za servisní sadu. Cena nezahrnuje dopravu. </t>
  </si>
  <si>
    <t xml:space="preserve">3) Cena zarhnuje veškeré náklady na provedení validace. Cena nezahrnuje dopravu. </t>
  </si>
  <si>
    <r>
      <t>Celková nabídková cena pro účely hodnocení bez DPH v Kč</t>
    </r>
    <r>
      <rPr>
        <b/>
        <vertAlign val="superscript"/>
        <sz val="16"/>
        <color theme="0"/>
        <rFont val="Cambria"/>
        <family val="1"/>
        <scheme val="major"/>
      </rPr>
      <t>4</t>
    </r>
  </si>
  <si>
    <t>4) Cena zahrnuje součet celkové ceny za PBTK, servisní sady a validace (na vybraných přístrojích po dobu 2 let), celkové ceny za dopravu, celkové ceny za servisní práce a celkové ceny za instruktáže. Celkovou nabídkou cenu uvede uchazeč do Přílohy č. 1 ZD - Krycí list nabídky</t>
  </si>
  <si>
    <t>Četnost 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</si>
</sst>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6"/>
      <color theme="0"/>
      <name val="Cambria"/>
      <family val="2"/>
      <scheme val="major"/>
    </font>
    <font>
      <b/>
      <sz val="16"/>
      <color rgb="FFFF0000"/>
      <name val="Cambria"/>
      <family val="2"/>
      <scheme val="major"/>
    </font>
    <font>
      <b/>
      <sz val="11"/>
      <color rgb="FFFF0000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2"/>
      <scheme val="major"/>
    </font>
    <font>
      <sz val="11"/>
      <name val="Cambria"/>
      <family val="2"/>
      <scheme val="major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6"/>
      <color theme="0"/>
      <name val="Cambria"/>
      <family val="1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 tint="0.15000000596046448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 diagonalUp="1" diagonalDown="1">
      <left style="medium"/>
      <right style="thin"/>
      <top style="medium"/>
      <bottom style="thin">
        <color rgb="FF000000"/>
      </bottom>
      <diagonal style="thin">
        <color rgb="FF000000"/>
      </diagonal>
    </border>
    <border diagonalUp="1" diagonalDown="1">
      <left style="thin"/>
      <right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 style="medium"/>
      <top style="medium"/>
      <bottom style="thin">
        <color rgb="FF000000"/>
      </bottom>
    </border>
    <border diagonalUp="1" diagonalDown="1">
      <left style="thin">
        <color rgb="FF000000"/>
      </left>
      <right style="medium"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medium"/>
      <top style="thin">
        <color rgb="FF000000"/>
      </top>
      <bottom style="thin">
        <color rgb="FF000000"/>
      </bottom>
      <diagonal style="thin"/>
    </border>
    <border>
      <left style="thin">
        <color rgb="FF000000"/>
      </left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>
        <color theme="0" tint="-0.24993999302387238"/>
      </left>
      <right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 diagonalUp="1" diagonalDown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 diagonalDown="1">
      <left style="medium"/>
      <right style="thin">
        <color rgb="FF000000"/>
      </right>
      <top/>
      <bottom style="thin">
        <color rgb="FF000000"/>
      </bottom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8">
    <xf numFmtId="0" fontId="0" fillId="0" borderId="0" xfId="0"/>
    <xf numFmtId="0" fontId="0" fillId="0" borderId="0" xfId="0" applyFill="1"/>
    <xf numFmtId="0" fontId="0" fillId="2" borderId="0" xfId="0" applyFill="1"/>
    <xf numFmtId="9" fontId="18" fillId="3" borderId="1" xfId="0" applyNumberFormat="1" applyFont="1" applyFill="1" applyBorder="1" applyAlignment="1" applyProtection="1">
      <alignment horizontal="right" vertical="center"/>
      <protection locked="0"/>
    </xf>
    <xf numFmtId="9" fontId="18" fillId="3" borderId="2" xfId="0" applyNumberFormat="1" applyFont="1" applyFill="1" applyBorder="1" applyAlignment="1" applyProtection="1">
      <alignment horizontal="right" vertical="center"/>
      <protection locked="0"/>
    </xf>
    <xf numFmtId="9" fontId="18" fillId="3" borderId="3" xfId="0" applyNumberFormat="1" applyFont="1" applyFill="1" applyBorder="1" applyAlignment="1" applyProtection="1">
      <alignment horizontal="right" vertical="center"/>
      <protection locked="0"/>
    </xf>
    <xf numFmtId="44" fontId="13" fillId="3" borderId="4" xfId="0" applyNumberFormat="1" applyFont="1" applyFill="1" applyBorder="1" applyProtection="1">
      <protection locked="0"/>
    </xf>
    <xf numFmtId="44" fontId="13" fillId="3" borderId="5" xfId="0" applyNumberFormat="1" applyFont="1" applyFill="1" applyBorder="1" applyProtection="1">
      <protection locked="0"/>
    </xf>
    <xf numFmtId="44" fontId="13" fillId="3" borderId="6" xfId="0" applyNumberFormat="1" applyFont="1" applyFill="1" applyBorder="1" applyProtection="1">
      <protection locked="0"/>
    </xf>
    <xf numFmtId="0" fontId="17" fillId="0" borderId="0" xfId="0" applyFont="1" applyAlignment="1" applyProtection="1">
      <alignment horizontal="left" wrapText="1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2" fillId="0" borderId="8" xfId="20" applyFont="1" applyBorder="1" applyProtection="1">
      <alignment/>
      <protection/>
    </xf>
    <xf numFmtId="0" fontId="2" fillId="0" borderId="8" xfId="20" applyFont="1" applyBorder="1" applyAlignment="1" applyProtection="1">
      <alignment wrapText="1"/>
      <protection/>
    </xf>
    <xf numFmtId="44" fontId="2" fillId="2" borderId="4" xfId="0" applyNumberFormat="1" applyFont="1" applyFill="1" applyBorder="1" applyProtection="1">
      <protection/>
    </xf>
    <xf numFmtId="9" fontId="19" fillId="2" borderId="1" xfId="0" applyNumberFormat="1" applyFont="1" applyFill="1" applyBorder="1" applyAlignment="1" applyProtection="1">
      <alignment horizontal="right" vertical="center"/>
      <protection/>
    </xf>
    <xf numFmtId="44" fontId="0" fillId="0" borderId="9" xfId="0" applyNumberFormat="1" applyFill="1" applyBorder="1" applyProtection="1">
      <protection/>
    </xf>
    <xf numFmtId="44" fontId="0" fillId="0" borderId="10" xfId="0" applyNumberFormat="1" applyFill="1" applyBorder="1" applyProtection="1">
      <protection/>
    </xf>
    <xf numFmtId="44" fontId="0" fillId="0" borderId="11" xfId="0" applyNumberFormat="1" applyFill="1" applyBorder="1" applyProtection="1"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9" fontId="19" fillId="2" borderId="2" xfId="0" applyNumberFormat="1" applyFont="1" applyFill="1" applyBorder="1" applyAlignment="1" applyProtection="1">
      <alignment horizontal="right" vertical="center"/>
      <protection/>
    </xf>
    <xf numFmtId="44" fontId="0" fillId="0" borderId="13" xfId="0" applyNumberFormat="1" applyFill="1" applyBorder="1" applyProtection="1">
      <protection/>
    </xf>
    <xf numFmtId="44" fontId="0" fillId="0" borderId="14" xfId="0" applyNumberFormat="1" applyFill="1" applyBorder="1" applyProtection="1">
      <protection/>
    </xf>
    <xf numFmtId="44" fontId="0" fillId="0" borderId="15" xfId="0" applyNumberFormat="1" applyFill="1" applyBorder="1" applyProtection="1">
      <protection/>
    </xf>
    <xf numFmtId="44" fontId="2" fillId="2" borderId="5" xfId="0" applyNumberFormat="1" applyFont="1" applyFill="1" applyBorder="1" applyProtection="1">
      <protection/>
    </xf>
    <xf numFmtId="44" fontId="2" fillId="0" borderId="16" xfId="0" applyNumberFormat="1" applyFont="1" applyFill="1" applyBorder="1" applyProtection="1">
      <protection/>
    </xf>
    <xf numFmtId="0" fontId="2" fillId="0" borderId="8" xfId="20" applyFont="1" applyFill="1" applyBorder="1" applyProtection="1">
      <alignment/>
      <protection/>
    </xf>
    <xf numFmtId="9" fontId="19" fillId="2" borderId="2" xfId="0" applyNumberFormat="1" applyFont="1" applyFill="1" applyBorder="1" applyAlignment="1" applyProtection="1">
      <alignment horizontal="right"/>
      <protection/>
    </xf>
    <xf numFmtId="44" fontId="2" fillId="0" borderId="17" xfId="0" applyNumberFormat="1" applyFont="1" applyFill="1" applyBorder="1" applyProtection="1"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2" fillId="0" borderId="19" xfId="20" applyFont="1" applyBorder="1" applyProtection="1">
      <alignment/>
      <protection/>
    </xf>
    <xf numFmtId="0" fontId="2" fillId="0" borderId="19" xfId="20" applyFont="1" applyFill="1" applyBorder="1" applyProtection="1">
      <alignment/>
      <protection/>
    </xf>
    <xf numFmtId="0" fontId="2" fillId="0" borderId="19" xfId="20" applyFont="1" applyBorder="1" applyAlignment="1" applyProtection="1">
      <alignment wrapText="1"/>
      <protection/>
    </xf>
    <xf numFmtId="44" fontId="2" fillId="2" borderId="20" xfId="0" applyNumberFormat="1" applyFont="1" applyFill="1" applyBorder="1" applyProtection="1">
      <protection/>
    </xf>
    <xf numFmtId="9" fontId="19" fillId="2" borderId="3" xfId="0" applyNumberFormat="1" applyFont="1" applyFill="1" applyBorder="1" applyAlignment="1" applyProtection="1">
      <alignment horizontal="right" vertical="center"/>
      <protection/>
    </xf>
    <xf numFmtId="44" fontId="2" fillId="2" borderId="6" xfId="0" applyNumberFormat="1" applyFont="1" applyFill="1" applyBorder="1" applyProtection="1">
      <protection/>
    </xf>
    <xf numFmtId="44" fontId="2" fillId="0" borderId="21" xfId="0" applyNumberFormat="1" applyFont="1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ill="1" applyBorder="1" applyAlignment="1" applyProtection="1">
      <alignment horizontal="center"/>
      <protection/>
    </xf>
    <xf numFmtId="164" fontId="0" fillId="2" borderId="0" xfId="0" applyNumberFormat="1" applyFill="1" applyBorder="1" applyProtection="1">
      <protection/>
    </xf>
    <xf numFmtId="0" fontId="10" fillId="4" borderId="22" xfId="0" applyFont="1" applyFill="1" applyBorder="1" applyAlignment="1" applyProtection="1">
      <alignment horizontal="center" vertical="center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44" fontId="13" fillId="2" borderId="0" xfId="0" applyNumberFormat="1" applyFont="1" applyFill="1" applyBorder="1" applyAlignment="1" applyProtection="1">
      <alignment horizontal="center"/>
      <protection/>
    </xf>
    <xf numFmtId="44" fontId="13" fillId="3" borderId="24" xfId="0" applyNumberFormat="1" applyFont="1" applyFill="1" applyBorder="1" applyProtection="1">
      <protection locked="0"/>
    </xf>
    <xf numFmtId="44" fontId="13" fillId="3" borderId="25" xfId="0" applyNumberFormat="1" applyFont="1" applyFill="1" applyBorder="1" applyProtection="1">
      <protection locked="0"/>
    </xf>
    <xf numFmtId="44" fontId="13" fillId="3" borderId="26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0" xfId="0" applyNumberFormat="1" applyFill="1" applyBorder="1" applyProtection="1">
      <protection/>
    </xf>
    <xf numFmtId="44" fontId="2" fillId="0" borderId="27" xfId="0" applyNumberFormat="1" applyFont="1" applyFill="1" applyBorder="1" applyProtection="1">
      <protection/>
    </xf>
    <xf numFmtId="44" fontId="2" fillId="0" borderId="28" xfId="0" applyNumberFormat="1" applyFont="1" applyFill="1" applyBorder="1" applyProtection="1">
      <protection/>
    </xf>
    <xf numFmtId="44" fontId="2" fillId="0" borderId="29" xfId="0" applyNumberFormat="1" applyFont="1" applyFill="1" applyBorder="1" applyProtection="1">
      <protection/>
    </xf>
    <xf numFmtId="44" fontId="2" fillId="0" borderId="30" xfId="0" applyNumberFormat="1" applyFont="1" applyFill="1" applyBorder="1" applyProtection="1">
      <protection/>
    </xf>
    <xf numFmtId="44" fontId="2" fillId="0" borderId="31" xfId="0" applyNumberFormat="1" applyFont="1" applyFill="1" applyBorder="1" applyProtection="1">
      <protection/>
    </xf>
    <xf numFmtId="44" fontId="2" fillId="0" borderId="32" xfId="0" applyNumberFormat="1" applyFont="1" applyFill="1" applyBorder="1" applyProtection="1">
      <protection/>
    </xf>
    <xf numFmtId="44" fontId="2" fillId="0" borderId="33" xfId="0" applyNumberFormat="1" applyFont="1" applyFill="1" applyBorder="1" applyProtection="1">
      <protection/>
    </xf>
    <xf numFmtId="44" fontId="2" fillId="0" borderId="34" xfId="0" applyNumberFormat="1" applyFont="1" applyFill="1" applyBorder="1" applyProtection="1">
      <protection/>
    </xf>
    <xf numFmtId="9" fontId="2" fillId="0" borderId="35" xfId="0" applyNumberFormat="1" applyFont="1" applyFill="1" applyBorder="1" applyProtection="1">
      <protection/>
    </xf>
    <xf numFmtId="44" fontId="2" fillId="0" borderId="36" xfId="0" applyNumberFormat="1" applyFont="1" applyFill="1" applyBorder="1" applyProtection="1">
      <protection/>
    </xf>
    <xf numFmtId="44" fontId="2" fillId="0" borderId="15" xfId="0" applyNumberFormat="1" applyFont="1" applyFill="1" applyBorder="1" applyProtection="1">
      <protection/>
    </xf>
    <xf numFmtId="44" fontId="2" fillId="0" borderId="37" xfId="0" applyNumberFormat="1" applyFont="1" applyFill="1" applyBorder="1" applyProtection="1">
      <protection/>
    </xf>
    <xf numFmtId="44" fontId="2" fillId="0" borderId="38" xfId="0" applyNumberFormat="1" applyFont="1" applyFill="1" applyBorder="1" applyProtection="1">
      <protection/>
    </xf>
    <xf numFmtId="9" fontId="2" fillId="0" borderId="8" xfId="0" applyNumberFormat="1" applyFont="1" applyFill="1" applyBorder="1" applyProtection="1">
      <protection/>
    </xf>
    <xf numFmtId="9" fontId="2" fillId="0" borderId="19" xfId="0" applyNumberFormat="1" applyFont="1" applyFill="1" applyBorder="1" applyProtection="1">
      <protection/>
    </xf>
    <xf numFmtId="0" fontId="21" fillId="5" borderId="39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10" fillId="4" borderId="22" xfId="0" applyFont="1" applyFill="1" applyBorder="1" applyAlignment="1" applyProtection="1">
      <alignment horizontal="center" vertical="center"/>
      <protection/>
    </xf>
    <xf numFmtId="0" fontId="0" fillId="5" borderId="42" xfId="0" applyNumberFormat="1" applyFill="1" applyBorder="1" applyAlignment="1">
      <alignment horizontal="center"/>
    </xf>
    <xf numFmtId="0" fontId="0" fillId="5" borderId="43" xfId="0" applyNumberFormat="1" applyFill="1" applyBorder="1" applyAlignment="1">
      <alignment horizontal="center"/>
    </xf>
    <xf numFmtId="0" fontId="0" fillId="5" borderId="44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5" borderId="32" xfId="0" applyNumberFormat="1" applyFill="1" applyBorder="1" applyAlignment="1">
      <alignment horizontal="center"/>
    </xf>
    <xf numFmtId="0" fontId="0" fillId="5" borderId="33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5" borderId="34" xfId="0" applyNumberFormat="1" applyFill="1" applyBorder="1" applyAlignment="1">
      <alignment horizontal="center"/>
    </xf>
    <xf numFmtId="0" fontId="7" fillId="5" borderId="45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44" fontId="13" fillId="3" borderId="46" xfId="0" applyNumberFormat="1" applyFont="1" applyFill="1" applyBorder="1" applyAlignment="1" applyProtection="1">
      <alignment horizontal="center"/>
      <protection locked="0"/>
    </xf>
    <xf numFmtId="44" fontId="13" fillId="3" borderId="47" xfId="0" applyNumberFormat="1" applyFont="1" applyFill="1" applyBorder="1" applyAlignment="1" applyProtection="1">
      <alignment horizontal="center"/>
      <protection locked="0"/>
    </xf>
    <xf numFmtId="9" fontId="13" fillId="3" borderId="46" xfId="0" applyNumberFormat="1" applyFont="1" applyFill="1" applyBorder="1" applyAlignment="1" applyProtection="1">
      <alignment horizontal="center"/>
      <protection locked="0"/>
    </xf>
    <xf numFmtId="9" fontId="13" fillId="3" borderId="48" xfId="0" applyNumberFormat="1" applyFont="1" applyFill="1" applyBorder="1" applyAlignment="1" applyProtection="1">
      <alignment horizontal="center"/>
      <protection locked="0"/>
    </xf>
    <xf numFmtId="9" fontId="13" fillId="3" borderId="47" xfId="0" applyNumberFormat="1" applyFont="1" applyFill="1" applyBorder="1" applyAlignment="1" applyProtection="1">
      <alignment horizontal="center"/>
      <protection locked="0"/>
    </xf>
    <xf numFmtId="44" fontId="13" fillId="3" borderId="49" xfId="0" applyNumberFormat="1" applyFont="1" applyFill="1" applyBorder="1" applyAlignment="1" applyProtection="1">
      <alignment horizontal="center"/>
      <protection locked="0"/>
    </xf>
    <xf numFmtId="44" fontId="13" fillId="3" borderId="50" xfId="0" applyNumberFormat="1" applyFont="1" applyFill="1" applyBorder="1" applyAlignment="1" applyProtection="1">
      <alignment horizontal="center"/>
      <protection locked="0"/>
    </xf>
    <xf numFmtId="9" fontId="13" fillId="3" borderId="51" xfId="0" applyNumberFormat="1" applyFont="1" applyFill="1" applyBorder="1" applyAlignment="1" applyProtection="1">
      <alignment horizontal="center"/>
      <protection locked="0"/>
    </xf>
    <xf numFmtId="9" fontId="13" fillId="3" borderId="52" xfId="0" applyNumberFormat="1" applyFont="1" applyFill="1" applyBorder="1" applyAlignment="1" applyProtection="1">
      <alignment horizontal="center"/>
      <protection locked="0"/>
    </xf>
    <xf numFmtId="9" fontId="13" fillId="3" borderId="53" xfId="0" applyNumberFormat="1" applyFont="1" applyFill="1" applyBorder="1" applyAlignment="1" applyProtection="1">
      <alignment horizontal="center"/>
      <protection locked="0"/>
    </xf>
    <xf numFmtId="44" fontId="13" fillId="3" borderId="54" xfId="0" applyNumberFormat="1" applyFont="1" applyFill="1" applyBorder="1" applyAlignment="1" applyProtection="1">
      <alignment horizontal="center"/>
      <protection locked="0"/>
    </xf>
    <xf numFmtId="44" fontId="13" fillId="3" borderId="22" xfId="0" applyNumberFormat="1" applyFont="1" applyFill="1" applyBorder="1" applyAlignment="1" applyProtection="1">
      <alignment horizontal="center"/>
      <protection locked="0"/>
    </xf>
    <xf numFmtId="9" fontId="13" fillId="3" borderId="54" xfId="0" applyNumberFormat="1" applyFont="1" applyFill="1" applyBorder="1" applyAlignment="1" applyProtection="1">
      <alignment horizontal="center"/>
      <protection locked="0"/>
    </xf>
    <xf numFmtId="9" fontId="13" fillId="3" borderId="22" xfId="0" applyNumberFormat="1" applyFont="1" applyFill="1" applyBorder="1" applyAlignment="1" applyProtection="1">
      <alignment horizontal="center"/>
      <protection locked="0"/>
    </xf>
    <xf numFmtId="9" fontId="13" fillId="3" borderId="55" xfId="0" applyNumberFormat="1" applyFont="1" applyFill="1" applyBorder="1" applyAlignment="1" applyProtection="1">
      <alignment horizontal="center"/>
      <protection locked="0"/>
    </xf>
    <xf numFmtId="9" fontId="15" fillId="3" borderId="45" xfId="0" applyNumberFormat="1" applyFont="1" applyFill="1" applyBorder="1" applyAlignment="1" applyProtection="1">
      <alignment horizontal="center" vertical="center"/>
      <protection locked="0"/>
    </xf>
    <xf numFmtId="9" fontId="15" fillId="3" borderId="22" xfId="0" applyNumberFormat="1" applyFont="1" applyFill="1" applyBorder="1" applyAlignment="1" applyProtection="1">
      <alignment horizontal="center" vertical="center"/>
      <protection locked="0"/>
    </xf>
    <xf numFmtId="9" fontId="15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 applyProtection="1">
      <alignment horizontal="center" vertical="center"/>
      <protection/>
    </xf>
    <xf numFmtId="0" fontId="10" fillId="4" borderId="5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wrapText="1"/>
      <protection/>
    </xf>
    <xf numFmtId="0" fontId="12" fillId="3" borderId="0" xfId="0" applyFont="1" applyFill="1" applyAlignment="1" applyProtection="1">
      <alignment horizontal="center"/>
      <protection/>
    </xf>
    <xf numFmtId="0" fontId="7" fillId="6" borderId="45" xfId="0" applyFont="1" applyFill="1" applyBorder="1" applyAlignment="1" applyProtection="1">
      <alignment horizontal="center" vertic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7" fillId="6" borderId="23" xfId="0" applyFont="1" applyFill="1" applyBorder="1" applyAlignment="1" applyProtection="1">
      <alignment horizontal="center" vertical="center" wrapText="1"/>
      <protection/>
    </xf>
    <xf numFmtId="0" fontId="7" fillId="5" borderId="45" xfId="0" applyFont="1" applyFill="1" applyBorder="1" applyAlignment="1" applyProtection="1">
      <alignment horizontal="center" vertical="center" wrapText="1"/>
      <protection/>
    </xf>
    <xf numFmtId="0" fontId="7" fillId="5" borderId="22" xfId="0" applyFont="1" applyFill="1" applyBorder="1" applyAlignment="1" applyProtection="1">
      <alignment horizontal="center" vertical="center" wrapText="1"/>
      <protection/>
    </xf>
    <xf numFmtId="0" fontId="2" fillId="0" borderId="56" xfId="20" applyFont="1" applyBorder="1" applyAlignment="1" applyProtection="1">
      <alignment horizontal="center"/>
      <protection/>
    </xf>
    <xf numFmtId="0" fontId="2" fillId="0" borderId="57" xfId="20" applyFont="1" applyBorder="1" applyAlignment="1" applyProtection="1">
      <alignment horizontal="center"/>
      <protection/>
    </xf>
    <xf numFmtId="0" fontId="2" fillId="0" borderId="58" xfId="20" applyFont="1" applyBorder="1" applyAlignment="1" applyProtection="1">
      <alignment horizontal="center"/>
      <protection/>
    </xf>
    <xf numFmtId="44" fontId="2" fillId="2" borderId="54" xfId="0" applyNumberFormat="1" applyFont="1" applyFill="1" applyBorder="1" applyAlignment="1" applyProtection="1">
      <alignment horizontal="center"/>
      <protection/>
    </xf>
    <xf numFmtId="44" fontId="2" fillId="2" borderId="22" xfId="0" applyNumberFormat="1" applyFont="1" applyFill="1" applyBorder="1" applyAlignment="1" applyProtection="1">
      <alignment horizontal="center"/>
      <protection/>
    </xf>
    <xf numFmtId="0" fontId="2" fillId="0" borderId="29" xfId="20" applyFont="1" applyFill="1" applyBorder="1" applyAlignment="1" applyProtection="1">
      <alignment horizontal="center"/>
      <protection/>
    </xf>
    <xf numFmtId="0" fontId="2" fillId="0" borderId="35" xfId="20" applyFont="1" applyFill="1" applyBorder="1" applyAlignment="1" applyProtection="1">
      <alignment horizontal="center"/>
      <protection/>
    </xf>
    <xf numFmtId="44" fontId="2" fillId="0" borderId="35" xfId="0" applyNumberFormat="1" applyFont="1" applyFill="1" applyBorder="1" applyAlignment="1" applyProtection="1">
      <alignment horizontal="center"/>
      <protection/>
    </xf>
    <xf numFmtId="0" fontId="10" fillId="4" borderId="45" xfId="0" applyFont="1" applyFill="1" applyBorder="1" applyAlignment="1" applyProtection="1">
      <alignment horizontal="center" vertical="center"/>
      <protection/>
    </xf>
    <xf numFmtId="0" fontId="10" fillId="4" borderId="22" xfId="0" applyFont="1" applyFill="1" applyBorder="1" applyAlignment="1" applyProtection="1">
      <alignment horizontal="center" vertical="center"/>
      <protection/>
    </xf>
    <xf numFmtId="0" fontId="7" fillId="5" borderId="54" xfId="0" applyFont="1" applyFill="1" applyBorder="1" applyAlignment="1" applyProtection="1">
      <alignment horizontal="center" vertical="center"/>
      <protection/>
    </xf>
    <xf numFmtId="0" fontId="7" fillId="5" borderId="22" xfId="0" applyFont="1" applyFill="1" applyBorder="1" applyAlignment="1" applyProtection="1">
      <alignment horizontal="center" vertical="center"/>
      <protection/>
    </xf>
    <xf numFmtId="0" fontId="7" fillId="5" borderId="55" xfId="0" applyFont="1" applyFill="1" applyBorder="1" applyAlignment="1" applyProtection="1">
      <alignment horizontal="center" vertical="center"/>
      <protection/>
    </xf>
    <xf numFmtId="9" fontId="2" fillId="2" borderId="54" xfId="0" applyNumberFormat="1" applyFont="1" applyFill="1" applyBorder="1" applyAlignment="1" applyProtection="1">
      <alignment horizontal="center"/>
      <protection/>
    </xf>
    <xf numFmtId="9" fontId="2" fillId="2" borderId="22" xfId="0" applyNumberFormat="1" applyFont="1" applyFill="1" applyBorder="1" applyAlignment="1" applyProtection="1">
      <alignment horizontal="center"/>
      <protection/>
    </xf>
    <xf numFmtId="9" fontId="2" fillId="2" borderId="55" xfId="0" applyNumberFormat="1" applyFont="1" applyFill="1" applyBorder="1" applyAlignment="1" applyProtection="1">
      <alignment horizontal="center"/>
      <protection/>
    </xf>
    <xf numFmtId="44" fontId="2" fillId="0" borderId="59" xfId="0" applyNumberFormat="1" applyFont="1" applyFill="1" applyBorder="1" applyAlignment="1" applyProtection="1">
      <alignment horizontal="center"/>
      <protection/>
    </xf>
    <xf numFmtId="44" fontId="2" fillId="0" borderId="60" xfId="0" applyNumberFormat="1" applyFont="1" applyFill="1" applyBorder="1" applyAlignment="1" applyProtection="1">
      <alignment horizontal="center"/>
      <protection/>
    </xf>
    <xf numFmtId="0" fontId="7" fillId="5" borderId="40" xfId="0" applyFont="1" applyFill="1" applyBorder="1" applyAlignment="1" applyProtection="1">
      <alignment horizontal="center" vertical="center"/>
      <protection/>
    </xf>
    <xf numFmtId="0" fontId="7" fillId="5" borderId="41" xfId="0" applyFont="1" applyFill="1" applyBorder="1" applyAlignment="1" applyProtection="1">
      <alignment horizontal="center" vertical="center"/>
      <protection/>
    </xf>
    <xf numFmtId="0" fontId="7" fillId="5" borderId="40" xfId="0" applyFont="1" applyFill="1" applyBorder="1" applyAlignment="1" applyProtection="1">
      <alignment horizontal="center" vertical="center" wrapText="1"/>
      <protection/>
    </xf>
    <xf numFmtId="0" fontId="7" fillId="5" borderId="41" xfId="0" applyFont="1" applyFill="1" applyBorder="1" applyAlignment="1" applyProtection="1">
      <alignment horizontal="center" vertical="center" wrapText="1"/>
      <protection/>
    </xf>
    <xf numFmtId="9" fontId="2" fillId="0" borderId="35" xfId="0" applyNumberFormat="1" applyFont="1" applyFill="1" applyBorder="1" applyAlignment="1" applyProtection="1">
      <alignment horizontal="center"/>
      <protection/>
    </xf>
    <xf numFmtId="44" fontId="2" fillId="0" borderId="61" xfId="0" applyNumberFormat="1" applyFont="1" applyFill="1" applyBorder="1" applyAlignment="1" applyProtection="1">
      <alignment horizontal="center"/>
      <protection/>
    </xf>
    <xf numFmtId="44" fontId="2" fillId="0" borderId="62" xfId="0" applyNumberFormat="1" applyFont="1" applyFill="1" applyBorder="1" applyAlignment="1" applyProtection="1">
      <alignment horizontal="center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7" fillId="6" borderId="63" xfId="0" applyFont="1" applyFill="1" applyBorder="1" applyAlignment="1" applyProtection="1">
      <alignment horizontal="center" vertical="center" wrapText="1"/>
      <protection/>
    </xf>
    <xf numFmtId="0" fontId="7" fillId="6" borderId="47" xfId="0" applyFont="1" applyFill="1" applyBorder="1" applyAlignment="1" applyProtection="1">
      <alignment horizontal="center" vertical="center" wrapText="1"/>
      <protection/>
    </xf>
    <xf numFmtId="0" fontId="2" fillId="0" borderId="33" xfId="20" applyFont="1" applyFill="1" applyBorder="1" applyAlignment="1" applyProtection="1">
      <alignment horizontal="center"/>
      <protection/>
    </xf>
    <xf numFmtId="0" fontId="2" fillId="0" borderId="19" xfId="20" applyFont="1" applyFill="1" applyBorder="1" applyAlignment="1" applyProtection="1">
      <alignment horizontal="center"/>
      <protection/>
    </xf>
    <xf numFmtId="44" fontId="2" fillId="0" borderId="46" xfId="0" applyNumberFormat="1" applyFont="1" applyFill="1" applyBorder="1" applyAlignment="1" applyProtection="1">
      <alignment horizontal="center"/>
      <protection/>
    </xf>
    <xf numFmtId="44" fontId="2" fillId="0" borderId="47" xfId="0" applyNumberFormat="1" applyFont="1" applyFill="1" applyBorder="1" applyAlignment="1" applyProtection="1">
      <alignment horizontal="center"/>
      <protection/>
    </xf>
    <xf numFmtId="9" fontId="2" fillId="0" borderId="46" xfId="0" applyNumberFormat="1" applyFont="1" applyFill="1" applyBorder="1" applyAlignment="1" applyProtection="1">
      <alignment horizontal="center"/>
      <protection/>
    </xf>
    <xf numFmtId="9" fontId="2" fillId="0" borderId="48" xfId="0" applyNumberFormat="1" applyFont="1" applyFill="1" applyBorder="1" applyAlignment="1" applyProtection="1">
      <alignment horizontal="center"/>
      <protection/>
    </xf>
    <xf numFmtId="9" fontId="2" fillId="0" borderId="47" xfId="0" applyNumberFormat="1" applyFont="1" applyFill="1" applyBorder="1" applyAlignment="1" applyProtection="1">
      <alignment horizontal="center"/>
      <protection/>
    </xf>
    <xf numFmtId="44" fontId="2" fillId="0" borderId="19" xfId="0" applyNumberFormat="1" applyFont="1" applyFill="1" applyBorder="1" applyAlignment="1" applyProtection="1">
      <alignment horizontal="center"/>
      <protection/>
    </xf>
    <xf numFmtId="44" fontId="2" fillId="0" borderId="34" xfId="0" applyNumberFormat="1" applyFont="1" applyFill="1" applyBorder="1" applyAlignment="1" applyProtection="1">
      <alignment horizontal="center"/>
      <protection/>
    </xf>
    <xf numFmtId="0" fontId="7" fillId="5" borderId="64" xfId="0" applyFont="1" applyFill="1" applyBorder="1" applyAlignment="1" applyProtection="1">
      <alignment horizontal="center" vertical="center" wrapText="1"/>
      <protection/>
    </xf>
    <xf numFmtId="0" fontId="7" fillId="5" borderId="65" xfId="0" applyFont="1" applyFill="1" applyBorder="1" applyAlignment="1" applyProtection="1">
      <alignment horizontal="center" vertical="center" wrapText="1"/>
      <protection/>
    </xf>
    <xf numFmtId="0" fontId="7" fillId="5" borderId="61" xfId="0" applyFont="1" applyFill="1" applyBorder="1" applyAlignment="1" applyProtection="1">
      <alignment horizontal="center" vertical="center" wrapText="1"/>
      <protection/>
    </xf>
    <xf numFmtId="0" fontId="7" fillId="5" borderId="66" xfId="0" applyFont="1" applyFill="1" applyBorder="1" applyAlignment="1" applyProtection="1">
      <alignment horizontal="center" vertical="center" wrapText="1"/>
      <protection/>
    </xf>
    <xf numFmtId="0" fontId="7" fillId="5" borderId="62" xfId="0" applyFont="1" applyFill="1" applyBorder="1" applyAlignment="1" applyProtection="1">
      <alignment horizontal="center" vertical="center" wrapText="1"/>
      <protection/>
    </xf>
    <xf numFmtId="0" fontId="7" fillId="5" borderId="67" xfId="0" applyFont="1" applyFill="1" applyBorder="1" applyAlignment="1" applyProtection="1">
      <alignment horizontal="center" vertical="center" wrapText="1"/>
      <protection/>
    </xf>
    <xf numFmtId="0" fontId="7" fillId="5" borderId="49" xfId="0" applyFont="1" applyFill="1" applyBorder="1" applyAlignment="1" applyProtection="1">
      <alignment horizontal="center" vertical="center" wrapText="1"/>
      <protection/>
    </xf>
    <xf numFmtId="0" fontId="7" fillId="5" borderId="59" xfId="0" applyFont="1" applyFill="1" applyBorder="1" applyAlignment="1" applyProtection="1">
      <alignment horizontal="center" vertical="center" wrapText="1"/>
      <protection/>
    </xf>
    <xf numFmtId="0" fontId="7" fillId="5" borderId="68" xfId="0" applyFont="1" applyFill="1" applyBorder="1" applyAlignment="1" applyProtection="1">
      <alignment horizontal="center" vertical="center" wrapText="1"/>
      <protection/>
    </xf>
    <xf numFmtId="0" fontId="7" fillId="5" borderId="56" xfId="0" applyFont="1" applyFill="1" applyBorder="1" applyAlignment="1" applyProtection="1">
      <alignment horizontal="center" vertical="center" wrapText="1"/>
      <protection/>
    </xf>
    <xf numFmtId="0" fontId="7" fillId="5" borderId="69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6" borderId="43" xfId="0" applyFont="1" applyFill="1" applyBorder="1" applyAlignment="1" applyProtection="1">
      <alignment horizontal="center" vertical="center" wrapText="1"/>
      <protection/>
    </xf>
    <xf numFmtId="0" fontId="7" fillId="6" borderId="19" xfId="0" applyFont="1" applyFill="1" applyBorder="1" applyAlignment="1" applyProtection="1">
      <alignment horizontal="center" vertical="center" wrapText="1"/>
      <protection/>
    </xf>
    <xf numFmtId="0" fontId="7" fillId="5" borderId="70" xfId="0" applyFont="1" applyFill="1" applyBorder="1" applyAlignment="1" applyProtection="1">
      <alignment horizontal="center" vertical="center" wrapText="1"/>
      <protection/>
    </xf>
    <xf numFmtId="0" fontId="7" fillId="5" borderId="71" xfId="0" applyFont="1" applyFill="1" applyBorder="1" applyAlignment="1" applyProtection="1">
      <alignment horizontal="center" vertical="center" wrapText="1"/>
      <protection/>
    </xf>
    <xf numFmtId="0" fontId="7" fillId="5" borderId="72" xfId="0" applyFont="1" applyFill="1" applyBorder="1" applyAlignment="1" applyProtection="1">
      <alignment horizontal="center" vertical="center" wrapText="1"/>
      <protection/>
    </xf>
    <xf numFmtId="44" fontId="13" fillId="0" borderId="27" xfId="0" applyNumberFormat="1" applyFont="1" applyFill="1" applyBorder="1" applyProtection="1">
      <protection/>
    </xf>
    <xf numFmtId="44" fontId="13" fillId="0" borderId="73" xfId="0" applyNumberFormat="1" applyFont="1" applyFill="1" applyBorder="1" applyProtection="1">
      <protection/>
    </xf>
    <xf numFmtId="0" fontId="13" fillId="0" borderId="74" xfId="0" applyNumberFormat="1" applyFont="1" applyFill="1" applyBorder="1" applyProtection="1">
      <protection/>
    </xf>
    <xf numFmtId="44" fontId="13" fillId="0" borderId="16" xfId="0" applyNumberFormat="1" applyFont="1" applyFill="1" applyBorder="1" applyProtection="1">
      <protection/>
    </xf>
    <xf numFmtId="44" fontId="13" fillId="0" borderId="75" xfId="0" applyNumberFormat="1" applyFont="1" applyFill="1" applyBorder="1" applyProtection="1">
      <protection/>
    </xf>
    <xf numFmtId="44" fontId="13" fillId="0" borderId="76" xfId="0" applyNumberFormat="1" applyFont="1" applyFill="1" applyBorder="1" applyProtection="1">
      <protection/>
    </xf>
    <xf numFmtId="44" fontId="13" fillId="0" borderId="17" xfId="0" applyNumberFormat="1" applyFont="1" applyFill="1" applyBorder="1" applyProtection="1">
      <protection/>
    </xf>
    <xf numFmtId="44" fontId="13" fillId="0" borderId="21" xfId="0" applyNumberFormat="1" applyFont="1" applyFill="1" applyBorder="1" applyProtection="1">
      <protection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44" xfId="0" applyNumberFormat="1" applyFill="1" applyBorder="1" applyAlignment="1" applyProtection="1">
      <alignment horizontal="center"/>
      <protection/>
    </xf>
    <xf numFmtId="44" fontId="4" fillId="0" borderId="77" xfId="0" applyNumberFormat="1" applyFont="1" applyFill="1" applyBorder="1" applyProtection="1"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8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6" fillId="7" borderId="78" xfId="0" applyNumberFormat="1" applyFont="1" applyFill="1" applyBorder="1" applyAlignment="1" applyProtection="1">
      <alignment horizontal="center"/>
      <protection/>
    </xf>
    <xf numFmtId="0" fontId="6" fillId="7" borderId="79" xfId="0" applyNumberFormat="1" applyFont="1" applyFill="1" applyBorder="1" applyAlignment="1" applyProtection="1">
      <alignment horizontal="center"/>
      <protection/>
    </xf>
    <xf numFmtId="164" fontId="10" fillId="7" borderId="80" xfId="0" applyNumberFormat="1" applyFont="1" applyFill="1" applyBorder="1" applyAlignment="1" applyProtection="1">
      <alignment/>
      <protection/>
    </xf>
    <xf numFmtId="44" fontId="13" fillId="0" borderId="81" xfId="0" applyNumberFormat="1" applyFont="1" applyFill="1" applyBorder="1" applyAlignment="1" applyProtection="1">
      <alignment horizontal="center"/>
      <protection/>
    </xf>
    <xf numFmtId="44" fontId="13" fillId="0" borderId="0" xfId="0" applyNumberFormat="1" applyFont="1" applyFill="1" applyBorder="1" applyAlignment="1" applyProtection="1">
      <alignment horizontal="center"/>
      <protection/>
    </xf>
    <xf numFmtId="0" fontId="6" fillId="7" borderId="82" xfId="0" applyNumberFormat="1" applyFont="1" applyFill="1" applyBorder="1" applyAlignment="1" applyProtection="1">
      <alignment horizontal="center"/>
      <protection/>
    </xf>
    <xf numFmtId="0" fontId="6" fillId="7" borderId="52" xfId="0" applyNumberFormat="1" applyFont="1" applyFill="1" applyBorder="1" applyAlignment="1" applyProtection="1">
      <alignment horizontal="center"/>
      <protection/>
    </xf>
    <xf numFmtId="0" fontId="6" fillId="7" borderId="83" xfId="0" applyNumberFormat="1" applyFont="1" applyFill="1" applyBorder="1" applyAlignment="1" applyProtection="1">
      <alignment horizontal="center"/>
      <protection/>
    </xf>
    <xf numFmtId="164" fontId="10" fillId="7" borderId="84" xfId="0" applyNumberFormat="1" applyFont="1" applyFill="1" applyBorder="1" applyAlignment="1" applyProtection="1">
      <alignment/>
      <protection/>
    </xf>
    <xf numFmtId="44" fontId="13" fillId="0" borderId="46" xfId="0" applyNumberFormat="1" applyFont="1" applyFill="1" applyBorder="1" applyAlignment="1" applyProtection="1">
      <alignment horizontal="center"/>
      <protection/>
    </xf>
    <xf numFmtId="44" fontId="13" fillId="0" borderId="85" xfId="0" applyNumberFormat="1" applyFont="1" applyFill="1" applyBorder="1" applyAlignment="1" applyProtection="1">
      <alignment horizontal="center"/>
      <protection/>
    </xf>
    <xf numFmtId="0" fontId="6" fillId="7" borderId="86" xfId="0" applyNumberFormat="1" applyFont="1" applyFill="1" applyBorder="1" applyAlignment="1" applyProtection="1">
      <alignment horizontal="center"/>
      <protection/>
    </xf>
    <xf numFmtId="0" fontId="6" fillId="7" borderId="48" xfId="0" applyNumberFormat="1" applyFont="1" applyFill="1" applyBorder="1" applyAlignment="1" applyProtection="1">
      <alignment horizontal="center"/>
      <protection/>
    </xf>
    <xf numFmtId="0" fontId="6" fillId="7" borderId="85" xfId="0" applyNumberFormat="1" applyFont="1" applyFill="1" applyBorder="1" applyAlignment="1" applyProtection="1">
      <alignment horizontal="center"/>
      <protection/>
    </xf>
    <xf numFmtId="164" fontId="10" fillId="7" borderId="85" xfId="0" applyNumberFormat="1" applyFont="1" applyFill="1" applyBorder="1" applyAlignment="1" applyProtection="1">
      <alignment/>
      <protection/>
    </xf>
    <xf numFmtId="44" fontId="13" fillId="0" borderId="59" xfId="0" applyNumberFormat="1" applyFont="1" applyFill="1" applyBorder="1" applyAlignment="1" applyProtection="1">
      <alignment horizontal="center"/>
      <protection/>
    </xf>
    <xf numFmtId="44" fontId="13" fillId="0" borderId="60" xfId="0" applyNumberFormat="1" applyFont="1" applyFill="1" applyBorder="1" applyAlignment="1" applyProtection="1">
      <alignment horizontal="center"/>
      <protection/>
    </xf>
    <xf numFmtId="0" fontId="6" fillId="7" borderId="45" xfId="0" applyNumberFormat="1" applyFont="1" applyFill="1" applyBorder="1" applyAlignment="1" applyProtection="1">
      <alignment horizontal="center"/>
      <protection/>
    </xf>
    <xf numFmtId="0" fontId="6" fillId="7" borderId="22" xfId="0" applyNumberFormat="1" applyFont="1" applyFill="1" applyBorder="1" applyAlignment="1" applyProtection="1">
      <alignment horizontal="center"/>
      <protection/>
    </xf>
    <xf numFmtId="0" fontId="6" fillId="7" borderId="23" xfId="0" applyNumberFormat="1" applyFont="1" applyFill="1" applyBorder="1" applyAlignment="1" applyProtection="1">
      <alignment horizontal="center"/>
      <protection/>
    </xf>
    <xf numFmtId="4" fontId="14" fillId="8" borderId="45" xfId="0" applyNumberFormat="1" applyFont="1" applyFill="1" applyBorder="1" applyAlignment="1" applyProtection="1">
      <alignment horizontal="center" vertical="center"/>
      <protection/>
    </xf>
    <xf numFmtId="4" fontId="14" fillId="8" borderId="22" xfId="0" applyNumberFormat="1" applyFont="1" applyFill="1" applyBorder="1" applyAlignment="1" applyProtection="1">
      <alignment horizontal="center" vertical="center"/>
      <protection/>
    </xf>
    <xf numFmtId="4" fontId="14" fillId="8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11" fillId="0" borderId="0" xfId="0" applyFont="1" applyProtection="1">
      <protection/>
    </xf>
    <xf numFmtId="44" fontId="0" fillId="0" borderId="0" xfId="0" applyNumberFormat="1" applyProtection="1">
      <protection/>
    </xf>
    <xf numFmtId="0" fontId="12" fillId="3" borderId="87" xfId="0" applyFont="1" applyFill="1" applyBorder="1" applyAlignment="1" applyProtection="1">
      <alignment horizontal="left"/>
      <protection/>
    </xf>
    <xf numFmtId="0" fontId="12" fillId="3" borderId="0" xfId="0" applyFont="1" applyFill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10" fillId="4" borderId="22" xfId="0" applyFont="1" applyFill="1" applyBorder="1" applyAlignment="1" applyProtection="1">
      <alignment horizontal="center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7" fillId="5" borderId="24" xfId="0" applyFont="1" applyFill="1" applyBorder="1" applyAlignment="1" applyProtection="1">
      <alignment horizontal="center" vertical="center" wrapText="1"/>
      <protection/>
    </xf>
    <xf numFmtId="0" fontId="7" fillId="5" borderId="23" xfId="0" applyFont="1" applyFill="1" applyBorder="1" applyAlignment="1" applyProtection="1">
      <alignment horizontal="center" vertical="center" wrapText="1"/>
      <protection/>
    </xf>
    <xf numFmtId="0" fontId="7" fillId="5" borderId="84" xfId="0" applyFont="1" applyFill="1" applyBorder="1" applyAlignment="1" applyProtection="1">
      <alignment horizontal="center" vertical="center" wrapText="1"/>
      <protection/>
    </xf>
    <xf numFmtId="0" fontId="7" fillId="5" borderId="88" xfId="0" applyFont="1" applyFill="1" applyBorder="1" applyAlignment="1" applyProtection="1">
      <alignment horizontal="center" vertical="center" wrapText="1"/>
      <protection/>
    </xf>
    <xf numFmtId="0" fontId="21" fillId="5" borderId="39" xfId="0" applyFont="1" applyFill="1" applyBorder="1" applyAlignment="1" applyProtection="1">
      <alignment horizontal="center" vertical="center" wrapText="1"/>
      <protection/>
    </xf>
    <xf numFmtId="0" fontId="21" fillId="5" borderId="40" xfId="0" applyFont="1" applyFill="1" applyBorder="1" applyAlignment="1" applyProtection="1">
      <alignment horizontal="center" vertical="center" wrapText="1"/>
      <protection/>
    </xf>
    <xf numFmtId="0" fontId="21" fillId="5" borderId="41" xfId="0" applyFont="1" applyFill="1" applyBorder="1" applyAlignment="1" applyProtection="1">
      <alignment horizontal="center" vertical="center" wrapText="1"/>
      <protection/>
    </xf>
    <xf numFmtId="0" fontId="7" fillId="5" borderId="60" xfId="0" applyFont="1" applyFill="1" applyBorder="1" applyAlignment="1" applyProtection="1">
      <alignment horizontal="center" vertical="center" wrapText="1"/>
      <protection/>
    </xf>
    <xf numFmtId="44" fontId="13" fillId="2" borderId="89" xfId="0" applyNumberFormat="1" applyFont="1" applyFill="1" applyBorder="1" applyProtection="1">
      <protection/>
    </xf>
    <xf numFmtId="9" fontId="18" fillId="2" borderId="90" xfId="0" applyNumberFormat="1" applyFont="1" applyFill="1" applyBorder="1" applyAlignment="1" applyProtection="1">
      <alignment horizontal="right" vertical="center"/>
      <protection/>
    </xf>
    <xf numFmtId="44" fontId="13" fillId="2" borderId="91" xfId="0" applyNumberFormat="1" applyFont="1" applyFill="1" applyBorder="1" applyProtection="1">
      <protection/>
    </xf>
    <xf numFmtId="0" fontId="6" fillId="7" borderId="45" xfId="0" applyFont="1" applyFill="1" applyBorder="1" applyAlignment="1" applyProtection="1">
      <alignment horizontal="right"/>
      <protection/>
    </xf>
    <xf numFmtId="0" fontId="6" fillId="7" borderId="22" xfId="0" applyFont="1" applyFill="1" applyBorder="1" applyAlignment="1" applyProtection="1">
      <alignment horizontal="right"/>
      <protection/>
    </xf>
    <xf numFmtId="0" fontId="6" fillId="7" borderId="23" xfId="0" applyFont="1" applyFill="1" applyBorder="1" applyAlignment="1" applyProtection="1">
      <alignment horizontal="right"/>
      <protection/>
    </xf>
    <xf numFmtId="0" fontId="20" fillId="2" borderId="5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7" fillId="5" borderId="55" xfId="0" applyFont="1" applyFill="1" applyBorder="1" applyAlignment="1" applyProtection="1">
      <alignment horizontal="center" vertical="center" wrapText="1"/>
      <protection/>
    </xf>
    <xf numFmtId="0" fontId="7" fillId="5" borderId="84" xfId="0" applyFont="1" applyFill="1" applyBorder="1" applyAlignment="1" applyProtection="1">
      <alignment horizontal="center" vertical="center" wrapText="1"/>
      <protection/>
    </xf>
    <xf numFmtId="0" fontId="2" fillId="0" borderId="82" xfId="20" applyFont="1" applyBorder="1" applyAlignment="1" applyProtection="1">
      <alignment horizontal="center"/>
      <protection/>
    </xf>
    <xf numFmtId="0" fontId="2" fillId="0" borderId="52" xfId="20" applyFont="1" applyBorder="1" applyAlignment="1" applyProtection="1">
      <alignment horizontal="center"/>
      <protection/>
    </xf>
    <xf numFmtId="0" fontId="2" fillId="0" borderId="53" xfId="20" applyFont="1" applyBorder="1" applyAlignment="1" applyProtection="1">
      <alignment horizontal="center"/>
      <protection/>
    </xf>
    <xf numFmtId="0" fontId="2" fillId="0" borderId="86" xfId="20" applyFont="1" applyBorder="1" applyAlignment="1" applyProtection="1">
      <alignment horizontal="center"/>
      <protection/>
    </xf>
    <xf numFmtId="0" fontId="2" fillId="0" borderId="48" xfId="20" applyFont="1" applyBorder="1" applyAlignment="1" applyProtection="1">
      <alignment horizontal="center"/>
      <protection/>
    </xf>
    <xf numFmtId="0" fontId="2" fillId="0" borderId="47" xfId="20" applyFont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0" fillId="2" borderId="0" xfId="0" applyNumberForma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wrapText="1"/>
      <protection/>
    </xf>
    <xf numFmtId="0" fontId="7" fillId="5" borderId="84" xfId="0" applyFont="1" applyFill="1" applyBorder="1" applyAlignment="1" applyProtection="1">
      <alignment vertical="center" wrapText="1"/>
      <protection/>
    </xf>
    <xf numFmtId="0" fontId="14" fillId="8" borderId="45" xfId="0" applyFont="1" applyFill="1" applyBorder="1" applyAlignment="1" applyProtection="1">
      <alignment horizontal="center" vertical="center"/>
      <protection/>
    </xf>
    <xf numFmtId="0" fontId="14" fillId="8" borderId="22" xfId="0" applyFont="1" applyFill="1" applyBorder="1" applyAlignment="1" applyProtection="1">
      <alignment horizontal="center" vertical="center"/>
      <protection/>
    </xf>
    <xf numFmtId="0" fontId="14" fillId="8" borderId="23" xfId="0" applyFont="1" applyFill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20" fillId="2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zoomScale="85" zoomScaleNormal="85" zoomScaleSheetLayoutView="90" workbookViewId="0" topLeftCell="F25">
      <selection activeCell="P41" sqref="P41:S41"/>
    </sheetView>
  </sheetViews>
  <sheetFormatPr defaultColWidth="16.00390625" defaultRowHeight="15"/>
  <cols>
    <col min="1" max="1" width="7.28125" style="0" customWidth="1"/>
    <col min="2" max="2" width="13.00390625" style="0" customWidth="1"/>
    <col min="3" max="3" width="17.28125" style="0" customWidth="1"/>
    <col min="4" max="4" width="50.28125" style="0" customWidth="1"/>
    <col min="5" max="5" width="21.8515625" style="0" customWidth="1"/>
    <col min="6" max="6" width="66.7109375" style="0" customWidth="1"/>
    <col min="7" max="7" width="15.140625" style="0" customWidth="1"/>
    <col min="8" max="8" width="14.57421875" style="0" customWidth="1"/>
    <col min="9" max="12" width="15.00390625" style="0" customWidth="1"/>
    <col min="13" max="15" width="15.421875" style="0" customWidth="1"/>
    <col min="16" max="16" width="7.28125" style="0" customWidth="1"/>
    <col min="17" max="17" width="7.00390625" style="0" customWidth="1"/>
    <col min="18" max="18" width="7.28125" style="0" customWidth="1"/>
    <col min="19" max="19" width="21.421875" style="0" customWidth="1"/>
  </cols>
  <sheetData>
    <row r="1" spans="1:19" ht="23.4" customHeight="1">
      <c r="A1" s="207" t="s">
        <v>68</v>
      </c>
      <c r="B1" s="208"/>
      <c r="C1" s="208"/>
      <c r="D1" s="20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3.4" customHeight="1">
      <c r="A2" s="207"/>
      <c r="B2" s="208"/>
      <c r="C2" s="208"/>
      <c r="D2" s="208"/>
      <c r="E2" s="11"/>
      <c r="F2" s="11"/>
      <c r="G2" s="209"/>
      <c r="H2" s="11"/>
      <c r="I2" s="11"/>
      <c r="J2" s="209"/>
      <c r="K2" s="11"/>
      <c r="L2" s="11"/>
      <c r="M2" s="209"/>
      <c r="N2" s="11"/>
      <c r="O2" s="11"/>
      <c r="P2" s="11"/>
      <c r="Q2" s="11"/>
      <c r="R2" s="11"/>
      <c r="S2" s="11"/>
    </row>
    <row r="3" spans="1:19" ht="23.4" customHeight="1">
      <c r="A3" s="210" t="s">
        <v>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15.6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44.4" customHeight="1" thickBot="1">
      <c r="A5" s="118" t="s">
        <v>104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35"/>
      <c r="P5" s="212" t="s">
        <v>85</v>
      </c>
      <c r="Q5" s="213"/>
      <c r="R5" s="213"/>
      <c r="S5" s="214"/>
    </row>
    <row r="6" spans="1:19" s="1" customFormat="1" ht="28.8" customHeight="1" thickBot="1">
      <c r="A6" s="136" t="s">
        <v>1</v>
      </c>
      <c r="B6" s="138" t="s">
        <v>0</v>
      </c>
      <c r="C6" s="161" t="s">
        <v>64</v>
      </c>
      <c r="D6" s="161" t="s">
        <v>28</v>
      </c>
      <c r="E6" s="161" t="s">
        <v>70</v>
      </c>
      <c r="F6" s="161" t="s">
        <v>44</v>
      </c>
      <c r="G6" s="163" t="s">
        <v>116</v>
      </c>
      <c r="H6" s="165" t="s">
        <v>88</v>
      </c>
      <c r="I6" s="155" t="s">
        <v>89</v>
      </c>
      <c r="J6" s="215" t="s">
        <v>118</v>
      </c>
      <c r="K6" s="163" t="s">
        <v>88</v>
      </c>
      <c r="L6" s="163" t="s">
        <v>98</v>
      </c>
      <c r="M6" s="157" t="s">
        <v>119</v>
      </c>
      <c r="N6" s="159" t="s">
        <v>88</v>
      </c>
      <c r="O6" s="153" t="s">
        <v>90</v>
      </c>
      <c r="P6" s="108" t="s">
        <v>110</v>
      </c>
      <c r="Q6" s="109"/>
      <c r="R6" s="216"/>
      <c r="S6" s="217" t="s">
        <v>112</v>
      </c>
    </row>
    <row r="7" spans="1:19" s="1" customFormat="1" ht="31.2" customHeight="1" thickBot="1">
      <c r="A7" s="137"/>
      <c r="B7" s="139"/>
      <c r="C7" s="162"/>
      <c r="D7" s="162"/>
      <c r="E7" s="162"/>
      <c r="F7" s="162"/>
      <c r="G7" s="164"/>
      <c r="H7" s="160"/>
      <c r="I7" s="156"/>
      <c r="J7" s="218"/>
      <c r="K7" s="164"/>
      <c r="L7" s="164"/>
      <c r="M7" s="158"/>
      <c r="N7" s="160"/>
      <c r="O7" s="154"/>
      <c r="P7" s="219" t="s">
        <v>106</v>
      </c>
      <c r="Q7" s="220" t="s">
        <v>107</v>
      </c>
      <c r="R7" s="221" t="s">
        <v>108</v>
      </c>
      <c r="S7" s="222"/>
    </row>
    <row r="8" spans="1:19" s="1" customFormat="1" ht="15" customHeight="1">
      <c r="A8" s="12" t="s">
        <v>2</v>
      </c>
      <c r="B8" s="13" t="s">
        <v>15</v>
      </c>
      <c r="C8" s="13" t="s">
        <v>53</v>
      </c>
      <c r="D8" s="13" t="s">
        <v>42</v>
      </c>
      <c r="E8" s="13" t="s">
        <v>29</v>
      </c>
      <c r="F8" s="13" t="s">
        <v>45</v>
      </c>
      <c r="G8" s="6"/>
      <c r="H8" s="3"/>
      <c r="I8" s="166">
        <f aca="true" t="shared" si="0" ref="I8:I11">G8*H8+G8</f>
        <v>0</v>
      </c>
      <c r="J8" s="45"/>
      <c r="K8" s="3"/>
      <c r="L8" s="167">
        <f aca="true" t="shared" si="1" ref="L8:L20">J8*K8+J8</f>
        <v>0</v>
      </c>
      <c r="M8" s="17"/>
      <c r="N8" s="18"/>
      <c r="O8" s="19"/>
      <c r="P8" s="174" t="s">
        <v>111</v>
      </c>
      <c r="Q8" s="175" t="s">
        <v>111</v>
      </c>
      <c r="R8" s="176" t="s">
        <v>109</v>
      </c>
      <c r="S8" s="177">
        <f>(G8+J8+M8)*2</f>
        <v>0</v>
      </c>
    </row>
    <row r="9" spans="1:19" s="1" customFormat="1" ht="15" customHeight="1">
      <c r="A9" s="20" t="s">
        <v>3</v>
      </c>
      <c r="B9" s="13" t="s">
        <v>16</v>
      </c>
      <c r="C9" s="13" t="s">
        <v>54</v>
      </c>
      <c r="D9" s="13" t="s">
        <v>62</v>
      </c>
      <c r="E9" s="13" t="s">
        <v>30</v>
      </c>
      <c r="F9" s="13" t="s">
        <v>46</v>
      </c>
      <c r="G9" s="6"/>
      <c r="H9" s="4"/>
      <c r="I9" s="166">
        <f t="shared" si="0"/>
        <v>0</v>
      </c>
      <c r="J9" s="223"/>
      <c r="K9" s="224"/>
      <c r="L9" s="168"/>
      <c r="M9" s="22"/>
      <c r="N9" s="23"/>
      <c r="O9" s="24"/>
      <c r="P9" s="178" t="s">
        <v>111</v>
      </c>
      <c r="Q9" s="179" t="s">
        <v>109</v>
      </c>
      <c r="R9" s="180" t="s">
        <v>109</v>
      </c>
      <c r="S9" s="177">
        <f aca="true" t="shared" si="2" ref="S9:S19">(G9+J9+M9)*2</f>
        <v>0</v>
      </c>
    </row>
    <row r="10" spans="1:19" s="1" customFormat="1" ht="15" customHeight="1">
      <c r="A10" s="20" t="s">
        <v>9</v>
      </c>
      <c r="B10" s="13" t="s">
        <v>17</v>
      </c>
      <c r="C10" s="13" t="s">
        <v>54</v>
      </c>
      <c r="D10" s="13" t="s">
        <v>62</v>
      </c>
      <c r="E10" s="13" t="s">
        <v>31</v>
      </c>
      <c r="F10" s="13" t="s">
        <v>47</v>
      </c>
      <c r="G10" s="6"/>
      <c r="H10" s="4"/>
      <c r="I10" s="166">
        <f t="shared" si="0"/>
        <v>0</v>
      </c>
      <c r="J10" s="225"/>
      <c r="K10" s="224"/>
      <c r="L10" s="168"/>
      <c r="M10" s="22"/>
      <c r="N10" s="23"/>
      <c r="O10" s="24"/>
      <c r="P10" s="178" t="s">
        <v>111</v>
      </c>
      <c r="Q10" s="179" t="s">
        <v>109</v>
      </c>
      <c r="R10" s="180" t="s">
        <v>109</v>
      </c>
      <c r="S10" s="177">
        <f t="shared" si="2"/>
        <v>0</v>
      </c>
    </row>
    <row r="11" spans="1:19" s="1" customFormat="1" ht="15" customHeight="1">
      <c r="A11" s="20" t="s">
        <v>10</v>
      </c>
      <c r="B11" s="13" t="s">
        <v>18</v>
      </c>
      <c r="C11" s="13" t="s">
        <v>54</v>
      </c>
      <c r="D11" s="13" t="s">
        <v>62</v>
      </c>
      <c r="E11" s="13" t="s">
        <v>32</v>
      </c>
      <c r="F11" s="13" t="s">
        <v>47</v>
      </c>
      <c r="G11" s="6"/>
      <c r="H11" s="4"/>
      <c r="I11" s="166">
        <f t="shared" si="0"/>
        <v>0</v>
      </c>
      <c r="J11" s="225"/>
      <c r="K11" s="224"/>
      <c r="L11" s="168"/>
      <c r="M11" s="22"/>
      <c r="N11" s="23"/>
      <c r="O11" s="24"/>
      <c r="P11" s="178" t="s">
        <v>111</v>
      </c>
      <c r="Q11" s="179" t="s">
        <v>109</v>
      </c>
      <c r="R11" s="180" t="s">
        <v>109</v>
      </c>
      <c r="S11" s="177">
        <f t="shared" si="2"/>
        <v>0</v>
      </c>
    </row>
    <row r="12" spans="1:19" s="1" customFormat="1" ht="15" customHeight="1">
      <c r="A12" s="20" t="s">
        <v>11</v>
      </c>
      <c r="B12" s="13" t="s">
        <v>19</v>
      </c>
      <c r="C12" s="13" t="s">
        <v>65</v>
      </c>
      <c r="D12" s="13" t="s">
        <v>59</v>
      </c>
      <c r="E12" s="13" t="s">
        <v>33</v>
      </c>
      <c r="F12" s="13" t="s">
        <v>48</v>
      </c>
      <c r="G12" s="6"/>
      <c r="H12" s="4"/>
      <c r="I12" s="166">
        <f aca="true" t="shared" si="3" ref="I12:I20">G12*H12+G12</f>
        <v>0</v>
      </c>
      <c r="J12" s="46"/>
      <c r="K12" s="4"/>
      <c r="L12" s="169">
        <f t="shared" si="1"/>
        <v>0</v>
      </c>
      <c r="M12" s="7"/>
      <c r="N12" s="4"/>
      <c r="O12" s="169">
        <f aca="true" t="shared" si="4" ref="O12:O13">M12*N12+M12</f>
        <v>0</v>
      </c>
      <c r="P12" s="178" t="s">
        <v>111</v>
      </c>
      <c r="Q12" s="179" t="s">
        <v>111</v>
      </c>
      <c r="R12" s="180" t="s">
        <v>111</v>
      </c>
      <c r="S12" s="177">
        <f t="shared" si="2"/>
        <v>0</v>
      </c>
    </row>
    <row r="13" spans="1:19" s="1" customFormat="1" ht="15" customHeight="1">
      <c r="A13" s="20" t="s">
        <v>12</v>
      </c>
      <c r="B13" s="13" t="s">
        <v>20</v>
      </c>
      <c r="C13" s="13" t="s">
        <v>65</v>
      </c>
      <c r="D13" s="13" t="s">
        <v>42</v>
      </c>
      <c r="E13" s="13" t="s">
        <v>34</v>
      </c>
      <c r="F13" s="13" t="s">
        <v>48</v>
      </c>
      <c r="G13" s="6"/>
      <c r="H13" s="4"/>
      <c r="I13" s="166">
        <f t="shared" si="3"/>
        <v>0</v>
      </c>
      <c r="J13" s="46"/>
      <c r="K13" s="4"/>
      <c r="L13" s="169">
        <f t="shared" si="1"/>
        <v>0</v>
      </c>
      <c r="M13" s="7"/>
      <c r="N13" s="4"/>
      <c r="O13" s="169">
        <f t="shared" si="4"/>
        <v>0</v>
      </c>
      <c r="P13" s="178" t="s">
        <v>111</v>
      </c>
      <c r="Q13" s="179" t="s">
        <v>111</v>
      </c>
      <c r="R13" s="180" t="s">
        <v>111</v>
      </c>
      <c r="S13" s="177">
        <f t="shared" si="2"/>
        <v>0</v>
      </c>
    </row>
    <row r="14" spans="1:19" s="1" customFormat="1" ht="15" customHeight="1">
      <c r="A14" s="20" t="s">
        <v>6</v>
      </c>
      <c r="B14" s="13" t="s">
        <v>21</v>
      </c>
      <c r="C14" s="13" t="s">
        <v>55</v>
      </c>
      <c r="D14" s="13" t="s">
        <v>43</v>
      </c>
      <c r="E14" s="13" t="s">
        <v>35</v>
      </c>
      <c r="F14" s="13" t="s">
        <v>48</v>
      </c>
      <c r="G14" s="6"/>
      <c r="H14" s="4"/>
      <c r="I14" s="166">
        <f t="shared" si="3"/>
        <v>0</v>
      </c>
      <c r="J14" s="46"/>
      <c r="K14" s="4"/>
      <c r="L14" s="169">
        <f t="shared" si="1"/>
        <v>0</v>
      </c>
      <c r="M14" s="22"/>
      <c r="N14" s="23"/>
      <c r="O14" s="24"/>
      <c r="P14" s="178" t="s">
        <v>111</v>
      </c>
      <c r="Q14" s="179" t="s">
        <v>111</v>
      </c>
      <c r="R14" s="180" t="s">
        <v>109</v>
      </c>
      <c r="S14" s="177">
        <f t="shared" si="2"/>
        <v>0</v>
      </c>
    </row>
    <row r="15" spans="1:19" s="1" customFormat="1" ht="15" customHeight="1">
      <c r="A15" s="20" t="s">
        <v>4</v>
      </c>
      <c r="B15" s="13" t="s">
        <v>22</v>
      </c>
      <c r="C15" s="13" t="s">
        <v>56</v>
      </c>
      <c r="D15" s="27" t="s">
        <v>63</v>
      </c>
      <c r="E15" s="13" t="s">
        <v>36</v>
      </c>
      <c r="F15" s="13" t="s">
        <v>49</v>
      </c>
      <c r="G15" s="6"/>
      <c r="H15" s="4"/>
      <c r="I15" s="166">
        <f t="shared" si="3"/>
        <v>0</v>
      </c>
      <c r="J15" s="223"/>
      <c r="K15" s="224"/>
      <c r="L15" s="170"/>
      <c r="M15" s="22"/>
      <c r="N15" s="23"/>
      <c r="O15" s="24"/>
      <c r="P15" s="178" t="s">
        <v>111</v>
      </c>
      <c r="Q15" s="179" t="s">
        <v>109</v>
      </c>
      <c r="R15" s="180" t="s">
        <v>109</v>
      </c>
      <c r="S15" s="177">
        <f t="shared" si="2"/>
        <v>0</v>
      </c>
    </row>
    <row r="16" spans="1:19" s="1" customFormat="1" ht="15" customHeight="1">
      <c r="A16" s="20" t="s">
        <v>7</v>
      </c>
      <c r="B16" s="13" t="s">
        <v>23</v>
      </c>
      <c r="C16" s="13" t="s">
        <v>57</v>
      </c>
      <c r="D16" s="27" t="s">
        <v>58</v>
      </c>
      <c r="E16" s="13" t="s">
        <v>37</v>
      </c>
      <c r="F16" s="13" t="s">
        <v>50</v>
      </c>
      <c r="G16" s="6"/>
      <c r="H16" s="4"/>
      <c r="I16" s="166">
        <f t="shared" si="3"/>
        <v>0</v>
      </c>
      <c r="J16" s="46"/>
      <c r="K16" s="4"/>
      <c r="L16" s="169">
        <f t="shared" si="1"/>
        <v>0</v>
      </c>
      <c r="M16" s="22"/>
      <c r="N16" s="23"/>
      <c r="O16" s="24"/>
      <c r="P16" s="178" t="s">
        <v>111</v>
      </c>
      <c r="Q16" s="179" t="s">
        <v>111</v>
      </c>
      <c r="R16" s="180" t="s">
        <v>109</v>
      </c>
      <c r="S16" s="177">
        <f t="shared" si="2"/>
        <v>0</v>
      </c>
    </row>
    <row r="17" spans="1:21" s="1" customFormat="1" ht="15" customHeight="1">
      <c r="A17" s="20" t="s">
        <v>13</v>
      </c>
      <c r="B17" s="13" t="s">
        <v>24</v>
      </c>
      <c r="C17" s="13" t="s">
        <v>57</v>
      </c>
      <c r="D17" s="13" t="s">
        <v>60</v>
      </c>
      <c r="E17" s="13" t="s">
        <v>38</v>
      </c>
      <c r="F17" s="13" t="s">
        <v>51</v>
      </c>
      <c r="G17" s="6"/>
      <c r="H17" s="4"/>
      <c r="I17" s="166">
        <f t="shared" si="3"/>
        <v>0</v>
      </c>
      <c r="J17" s="46"/>
      <c r="K17" s="4"/>
      <c r="L17" s="169">
        <f t="shared" si="1"/>
        <v>0</v>
      </c>
      <c r="M17" s="22"/>
      <c r="N17" s="23"/>
      <c r="O17" s="24"/>
      <c r="P17" s="178" t="s">
        <v>111</v>
      </c>
      <c r="Q17" s="179" t="s">
        <v>111</v>
      </c>
      <c r="R17" s="180" t="s">
        <v>109</v>
      </c>
      <c r="S17" s="177">
        <f t="shared" si="2"/>
        <v>0</v>
      </c>
      <c r="U17" s="69"/>
    </row>
    <row r="18" spans="1:19" s="1" customFormat="1" ht="15" customHeight="1">
      <c r="A18" s="20" t="s">
        <v>14</v>
      </c>
      <c r="B18" s="13" t="s">
        <v>26</v>
      </c>
      <c r="C18" s="13" t="s">
        <v>66</v>
      </c>
      <c r="D18" s="13" t="s">
        <v>61</v>
      </c>
      <c r="E18" s="13" t="s">
        <v>40</v>
      </c>
      <c r="F18" s="13" t="s">
        <v>52</v>
      </c>
      <c r="G18" s="6"/>
      <c r="H18" s="4"/>
      <c r="I18" s="166">
        <f t="shared" si="3"/>
        <v>0</v>
      </c>
      <c r="J18" s="46"/>
      <c r="K18" s="4"/>
      <c r="L18" s="169">
        <f t="shared" si="1"/>
        <v>0</v>
      </c>
      <c r="M18" s="7"/>
      <c r="N18" s="4"/>
      <c r="O18" s="169">
        <f aca="true" t="shared" si="5" ref="O18:O20">M18*N18+M18</f>
        <v>0</v>
      </c>
      <c r="P18" s="178" t="s">
        <v>111</v>
      </c>
      <c r="Q18" s="179" t="s">
        <v>111</v>
      </c>
      <c r="R18" s="180" t="s">
        <v>111</v>
      </c>
      <c r="S18" s="177">
        <f t="shared" si="2"/>
        <v>0</v>
      </c>
    </row>
    <row r="19" spans="1:19" s="1" customFormat="1" ht="15" customHeight="1">
      <c r="A19" s="20" t="s">
        <v>8</v>
      </c>
      <c r="B19" s="13" t="s">
        <v>27</v>
      </c>
      <c r="C19" s="13" t="s">
        <v>66</v>
      </c>
      <c r="D19" s="13" t="s">
        <v>59</v>
      </c>
      <c r="E19" s="13" t="s">
        <v>41</v>
      </c>
      <c r="F19" s="13" t="s">
        <v>52</v>
      </c>
      <c r="G19" s="6"/>
      <c r="H19" s="4"/>
      <c r="I19" s="166">
        <f t="shared" si="3"/>
        <v>0</v>
      </c>
      <c r="J19" s="46"/>
      <c r="K19" s="4"/>
      <c r="L19" s="169">
        <f t="shared" si="1"/>
        <v>0</v>
      </c>
      <c r="M19" s="7"/>
      <c r="N19" s="4"/>
      <c r="O19" s="172">
        <f t="shared" si="5"/>
        <v>0</v>
      </c>
      <c r="P19" s="178" t="s">
        <v>111</v>
      </c>
      <c r="Q19" s="179" t="s">
        <v>111</v>
      </c>
      <c r="R19" s="180" t="s">
        <v>111</v>
      </c>
      <c r="S19" s="177">
        <f t="shared" si="2"/>
        <v>0</v>
      </c>
    </row>
    <row r="20" spans="1:19" s="1" customFormat="1" ht="15" customHeight="1" thickBot="1">
      <c r="A20" s="20" t="s">
        <v>5</v>
      </c>
      <c r="B20" s="13" t="s">
        <v>25</v>
      </c>
      <c r="C20" s="13" t="s">
        <v>66</v>
      </c>
      <c r="D20" s="27" t="s">
        <v>67</v>
      </c>
      <c r="E20" s="13" t="s">
        <v>39</v>
      </c>
      <c r="F20" s="13" t="s">
        <v>52</v>
      </c>
      <c r="G20" s="6"/>
      <c r="H20" s="5"/>
      <c r="I20" s="166">
        <f t="shared" si="3"/>
        <v>0</v>
      </c>
      <c r="J20" s="47"/>
      <c r="K20" s="5"/>
      <c r="L20" s="171">
        <f t="shared" si="1"/>
        <v>0</v>
      </c>
      <c r="M20" s="8"/>
      <c r="N20" s="5"/>
      <c r="O20" s="173">
        <f t="shared" si="5"/>
        <v>0</v>
      </c>
      <c r="P20" s="181" t="s">
        <v>111</v>
      </c>
      <c r="Q20" s="182" t="s">
        <v>111</v>
      </c>
      <c r="R20" s="183" t="s">
        <v>111</v>
      </c>
      <c r="S20" s="177">
        <f>(G20+J20+M20)*2</f>
        <v>0</v>
      </c>
    </row>
    <row r="21" spans="1:19" ht="23.4" customHeight="1" thickBot="1">
      <c r="A21" s="226" t="s">
        <v>71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184">
        <v>26</v>
      </c>
      <c r="Q21" s="185">
        <v>18</v>
      </c>
      <c r="R21" s="185">
        <v>10</v>
      </c>
      <c r="S21" s="186">
        <f>SUM(S8:S20)</f>
        <v>0</v>
      </c>
    </row>
    <row r="22" spans="1:19" s="2" customFormat="1" ht="16.8" customHeight="1">
      <c r="A22" s="229" t="s">
        <v>117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</row>
    <row r="23" spans="1:19" s="2" customFormat="1" ht="16.8" customHeight="1">
      <c r="A23" s="230" t="s">
        <v>120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</row>
    <row r="24" spans="1:19" s="2" customFormat="1" ht="16.8" customHeight="1">
      <c r="A24" s="230" t="s">
        <v>121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47"/>
      <c r="N24" s="230"/>
      <c r="O24" s="230"/>
      <c r="P24" s="230"/>
      <c r="Q24" s="230"/>
      <c r="R24" s="230"/>
      <c r="S24" s="230"/>
    </row>
    <row r="25" spans="1:19" ht="18.6" customHeight="1" thickBot="1">
      <c r="A25" s="38"/>
      <c r="B25" s="38"/>
      <c r="C25" s="38"/>
      <c r="D25" s="38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8"/>
    </row>
    <row r="26" spans="1:19" ht="38.4" customHeight="1" thickBot="1">
      <c r="A26" s="118" t="s">
        <v>73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70"/>
      <c r="O26" s="70"/>
      <c r="P26" s="212" t="s">
        <v>85</v>
      </c>
      <c r="Q26" s="213"/>
      <c r="R26" s="213"/>
      <c r="S26" s="214"/>
    </row>
    <row r="27" spans="1:19" ht="46.2" customHeight="1" thickBot="1">
      <c r="A27" s="105" t="s">
        <v>97</v>
      </c>
      <c r="B27" s="106"/>
      <c r="C27" s="106"/>
      <c r="D27" s="106"/>
      <c r="E27" s="106"/>
      <c r="F27" s="107"/>
      <c r="G27" s="108" t="s">
        <v>95</v>
      </c>
      <c r="H27" s="231"/>
      <c r="I27" s="120" t="s">
        <v>88</v>
      </c>
      <c r="J27" s="121"/>
      <c r="K27" s="121"/>
      <c r="L27" s="121"/>
      <c r="M27" s="122"/>
      <c r="N27" s="130" t="s">
        <v>96</v>
      </c>
      <c r="O27" s="131"/>
      <c r="P27" s="108" t="s">
        <v>113</v>
      </c>
      <c r="Q27" s="109"/>
      <c r="R27" s="216"/>
      <c r="S27" s="232" t="s">
        <v>83</v>
      </c>
    </row>
    <row r="28" spans="1:19" ht="18.6" customHeight="1">
      <c r="A28" s="233" t="s">
        <v>99</v>
      </c>
      <c r="B28" s="234"/>
      <c r="C28" s="234"/>
      <c r="D28" s="234"/>
      <c r="E28" s="234"/>
      <c r="F28" s="235"/>
      <c r="G28" s="87"/>
      <c r="H28" s="88"/>
      <c r="I28" s="89"/>
      <c r="J28" s="90"/>
      <c r="K28" s="90"/>
      <c r="L28" s="90"/>
      <c r="M28" s="91"/>
      <c r="N28" s="187">
        <f>G28*I28+G28</f>
        <v>0</v>
      </c>
      <c r="O28" s="188">
        <f aca="true" t="shared" si="6" ref="O28">M28*N28+M28</f>
        <v>0</v>
      </c>
      <c r="P28" s="189">
        <v>5</v>
      </c>
      <c r="Q28" s="190"/>
      <c r="R28" s="191"/>
      <c r="S28" s="192">
        <f>SUM(G28*P28)</f>
        <v>0</v>
      </c>
    </row>
    <row r="29" spans="1:19" ht="18.6" customHeight="1" thickBot="1">
      <c r="A29" s="236" t="s">
        <v>100</v>
      </c>
      <c r="B29" s="237"/>
      <c r="C29" s="237"/>
      <c r="D29" s="237"/>
      <c r="E29" s="237"/>
      <c r="F29" s="238"/>
      <c r="G29" s="82"/>
      <c r="H29" s="83"/>
      <c r="I29" s="84"/>
      <c r="J29" s="85"/>
      <c r="K29" s="85"/>
      <c r="L29" s="85"/>
      <c r="M29" s="86"/>
      <c r="N29" s="193">
        <f>G29*I29+G29</f>
        <v>0</v>
      </c>
      <c r="O29" s="194"/>
      <c r="P29" s="195">
        <v>5</v>
      </c>
      <c r="Q29" s="196"/>
      <c r="R29" s="197"/>
      <c r="S29" s="198">
        <f>SUM(G29*P29)</f>
        <v>0</v>
      </c>
    </row>
    <row r="30" spans="1:19" ht="24.6" customHeight="1" thickBot="1">
      <c r="A30" s="38"/>
      <c r="B30" s="38"/>
      <c r="C30" s="38"/>
      <c r="D30" s="38"/>
      <c r="E30" s="239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38"/>
    </row>
    <row r="31" spans="1:19" ht="34.8" customHeight="1" thickBot="1">
      <c r="A31" s="118" t="s">
        <v>94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35"/>
      <c r="N31" s="70"/>
      <c r="O31" s="70"/>
      <c r="P31" s="212" t="s">
        <v>85</v>
      </c>
      <c r="Q31" s="213"/>
      <c r="R31" s="213"/>
      <c r="S31" s="214"/>
    </row>
    <row r="32" spans="1:19" ht="40.2" customHeight="1" thickBot="1">
      <c r="A32" s="105" t="s">
        <v>75</v>
      </c>
      <c r="B32" s="106"/>
      <c r="C32" s="106"/>
      <c r="D32" s="106"/>
      <c r="E32" s="106"/>
      <c r="F32" s="107"/>
      <c r="G32" s="108" t="s">
        <v>76</v>
      </c>
      <c r="H32" s="109"/>
      <c r="I32" s="120" t="s">
        <v>88</v>
      </c>
      <c r="J32" s="121"/>
      <c r="K32" s="121"/>
      <c r="L32" s="121"/>
      <c r="M32" s="122"/>
      <c r="N32" s="128" t="s">
        <v>91</v>
      </c>
      <c r="O32" s="129"/>
      <c r="P32" s="108" t="s">
        <v>114</v>
      </c>
      <c r="Q32" s="109"/>
      <c r="R32" s="216"/>
      <c r="S32" s="232" t="s">
        <v>77</v>
      </c>
    </row>
    <row r="33" spans="1:19" ht="21.6" customHeight="1" thickBot="1">
      <c r="A33" s="110" t="s">
        <v>78</v>
      </c>
      <c r="B33" s="111"/>
      <c r="C33" s="111"/>
      <c r="D33" s="111"/>
      <c r="E33" s="111"/>
      <c r="F33" s="112"/>
      <c r="G33" s="92"/>
      <c r="H33" s="93"/>
      <c r="I33" s="94"/>
      <c r="J33" s="95"/>
      <c r="K33" s="95"/>
      <c r="L33" s="95"/>
      <c r="M33" s="96"/>
      <c r="N33" s="199">
        <f>G33*I33+G33</f>
        <v>0</v>
      </c>
      <c r="O33" s="200">
        <f aca="true" t="shared" si="7" ref="O33">M33*N33+M33</f>
        <v>0</v>
      </c>
      <c r="P33" s="201">
        <v>20</v>
      </c>
      <c r="Q33" s="202"/>
      <c r="R33" s="203"/>
      <c r="S33" s="186">
        <f>G33*P33</f>
        <v>0</v>
      </c>
    </row>
    <row r="34" spans="1:19" ht="21.6" customHeight="1" thickBot="1">
      <c r="A34" s="38"/>
      <c r="B34" s="38"/>
      <c r="C34" s="38"/>
      <c r="D34" s="43"/>
      <c r="E34" s="43"/>
      <c r="F34" s="39"/>
      <c r="G34" s="44"/>
      <c r="H34" s="44"/>
      <c r="I34" s="44"/>
      <c r="J34" s="44"/>
      <c r="K34" s="44"/>
      <c r="L34" s="44"/>
      <c r="M34" s="44"/>
      <c r="N34" s="44"/>
      <c r="O34" s="44"/>
      <c r="P34" s="240"/>
      <c r="Q34" s="240"/>
      <c r="R34" s="240"/>
      <c r="S34" s="241"/>
    </row>
    <row r="35" spans="1:19" ht="37.8" customHeight="1" thickBot="1">
      <c r="A35" s="118" t="s">
        <v>79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70"/>
      <c r="O35" s="70"/>
      <c r="P35" s="212" t="s">
        <v>85</v>
      </c>
      <c r="Q35" s="213"/>
      <c r="R35" s="213"/>
      <c r="S35" s="214"/>
    </row>
    <row r="36" spans="1:19" ht="39" customHeight="1" thickBot="1">
      <c r="A36" s="105" t="s">
        <v>80</v>
      </c>
      <c r="B36" s="106"/>
      <c r="C36" s="106"/>
      <c r="D36" s="106"/>
      <c r="E36" s="106"/>
      <c r="F36" s="107"/>
      <c r="G36" s="108" t="s">
        <v>81</v>
      </c>
      <c r="H36" s="109"/>
      <c r="I36" s="120" t="s">
        <v>88</v>
      </c>
      <c r="J36" s="121"/>
      <c r="K36" s="121"/>
      <c r="L36" s="121"/>
      <c r="M36" s="122"/>
      <c r="N36" s="128" t="s">
        <v>92</v>
      </c>
      <c r="O36" s="129"/>
      <c r="P36" s="108" t="s">
        <v>115</v>
      </c>
      <c r="Q36" s="109"/>
      <c r="R36" s="216"/>
      <c r="S36" s="242" t="s">
        <v>82</v>
      </c>
    </row>
    <row r="37" spans="1:19" ht="21.6" customHeight="1" thickBot="1">
      <c r="A37" s="110" t="s">
        <v>84</v>
      </c>
      <c r="B37" s="111"/>
      <c r="C37" s="111"/>
      <c r="D37" s="111"/>
      <c r="E37" s="111"/>
      <c r="F37" s="112"/>
      <c r="G37" s="92"/>
      <c r="H37" s="93"/>
      <c r="I37" s="94"/>
      <c r="J37" s="95"/>
      <c r="K37" s="95"/>
      <c r="L37" s="95"/>
      <c r="M37" s="96"/>
      <c r="N37" s="199">
        <f>G37*I37+G37</f>
        <v>0</v>
      </c>
      <c r="O37" s="200">
        <f aca="true" t="shared" si="8" ref="O37">M37*N37+M37</f>
        <v>0</v>
      </c>
      <c r="P37" s="201">
        <v>10</v>
      </c>
      <c r="Q37" s="202"/>
      <c r="R37" s="203"/>
      <c r="S37" s="186">
        <f>G37*P37</f>
        <v>0</v>
      </c>
    </row>
    <row r="38" spans="1:19" ht="15">
      <c r="A38" s="39"/>
      <c r="B38" s="39"/>
      <c r="C38" s="39"/>
      <c r="D38" s="39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8"/>
    </row>
    <row r="39" spans="1:19" ht="15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30.6" customHeight="1" thickBot="1">
      <c r="A40" s="243" t="s">
        <v>122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5"/>
      <c r="P40" s="204">
        <f>S21+S28+S29+S33+S37</f>
        <v>0</v>
      </c>
      <c r="Q40" s="205"/>
      <c r="R40" s="205"/>
      <c r="S40" s="206"/>
    </row>
    <row r="41" spans="1:19" ht="30.6" customHeight="1" thickBot="1">
      <c r="A41" s="243" t="s">
        <v>69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97"/>
      <c r="Q41" s="98"/>
      <c r="R41" s="98"/>
      <c r="S41" s="99"/>
    </row>
    <row r="42" spans="1:19" ht="30.6" customHeight="1" thickBot="1">
      <c r="A42" s="243" t="s">
        <v>86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5"/>
      <c r="P42" s="204">
        <f>P40*P41+P40</f>
        <v>0</v>
      </c>
      <c r="Q42" s="205"/>
      <c r="R42" s="205"/>
      <c r="S42" s="206"/>
    </row>
    <row r="43" spans="1:19" ht="14.4" customHeight="1">
      <c r="A43" s="246" t="s">
        <v>123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</row>
    <row r="44" spans="1:19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</sheetData>
  <sheetProtection algorithmName="SHA-512" hashValue="hUjTPBYzFDr9DrkM7oHbxyl4Hb/ZNqhTeuH5YKrjrdmBRvABBVg+zelgJKoAvki/Eosvyf6tXBScwc+/2LLw0g==" saltValue="7+opLdLfKEyQqnKlw5aWOg==" spinCount="100000" sheet="1" objects="1" scenarios="1"/>
  <mergeCells count="70">
    <mergeCell ref="A41:O41"/>
    <mergeCell ref="A42:O42"/>
    <mergeCell ref="P6:R6"/>
    <mergeCell ref="P27:R27"/>
    <mergeCell ref="P28:R28"/>
    <mergeCell ref="P29:R29"/>
    <mergeCell ref="P32:R32"/>
    <mergeCell ref="P33:R33"/>
    <mergeCell ref="P36:R36"/>
    <mergeCell ref="P37:R37"/>
    <mergeCell ref="N29:O29"/>
    <mergeCell ref="A40:O40"/>
    <mergeCell ref="P42:S42"/>
    <mergeCell ref="A26:M26"/>
    <mergeCell ref="P26:S26"/>
    <mergeCell ref="A27:F27"/>
    <mergeCell ref="A43:S43"/>
    <mergeCell ref="A28:F28"/>
    <mergeCell ref="A37:F37"/>
    <mergeCell ref="G33:H33"/>
    <mergeCell ref="I33:M33"/>
    <mergeCell ref="G36:H36"/>
    <mergeCell ref="I36:M36"/>
    <mergeCell ref="N36:O36"/>
    <mergeCell ref="G37:H37"/>
    <mergeCell ref="A32:F32"/>
    <mergeCell ref="A33:F33"/>
    <mergeCell ref="A35:M35"/>
    <mergeCell ref="P40:S40"/>
    <mergeCell ref="P41:S41"/>
    <mergeCell ref="A31:M31"/>
    <mergeCell ref="I37:M37"/>
    <mergeCell ref="A3:S3"/>
    <mergeCell ref="A6:A7"/>
    <mergeCell ref="P5:S5"/>
    <mergeCell ref="P31:S31"/>
    <mergeCell ref="B6:B7"/>
    <mergeCell ref="F6:F7"/>
    <mergeCell ref="E6:E7"/>
    <mergeCell ref="D6:D7"/>
    <mergeCell ref="C6:C7"/>
    <mergeCell ref="S6:S7"/>
    <mergeCell ref="M6:M7"/>
    <mergeCell ref="G6:G7"/>
    <mergeCell ref="H6:H7"/>
    <mergeCell ref="I6:I7"/>
    <mergeCell ref="N6:N7"/>
    <mergeCell ref="A5:O5"/>
    <mergeCell ref="G27:H27"/>
    <mergeCell ref="N27:O27"/>
    <mergeCell ref="G28:H28"/>
    <mergeCell ref="I27:M27"/>
    <mergeCell ref="I28:M28"/>
    <mergeCell ref="N28:O28"/>
    <mergeCell ref="N37:O37"/>
    <mergeCell ref="P35:S35"/>
    <mergeCell ref="A22:S22"/>
    <mergeCell ref="A36:F36"/>
    <mergeCell ref="O6:O7"/>
    <mergeCell ref="G32:H32"/>
    <mergeCell ref="I32:M32"/>
    <mergeCell ref="N32:O32"/>
    <mergeCell ref="N33:O33"/>
    <mergeCell ref="A29:F29"/>
    <mergeCell ref="G29:H29"/>
    <mergeCell ref="I29:M29"/>
    <mergeCell ref="J6:J7"/>
    <mergeCell ref="K6:K7"/>
    <mergeCell ref="L6:L7"/>
    <mergeCell ref="A21:O21"/>
  </mergeCells>
  <printOptions/>
  <pageMargins left="0.25" right="0.25" top="0.75" bottom="0.75" header="0.3" footer="0.3"/>
  <pageSetup fitToHeight="0" fitToWidth="1" horizontalDpi="600" verticalDpi="600" orientation="landscape" paperSize="9" scale="36" r:id="rId1"/>
  <ignoredErrors>
    <ignoredError sqref="E8:E11 E14:E15 E18:E19" numberStoredAsText="1"/>
    <ignoredError sqref="I8:I20 O12:O13 O18:O20 L8 L12:L14 L16:L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05F8-5B61-4B61-8E96-DF8F2C5C2699}">
  <dimension ref="B2:R35"/>
  <sheetViews>
    <sheetView zoomScale="115" zoomScaleNormal="115" workbookViewId="0" topLeftCell="G7">
      <selection activeCell="M20" sqref="M20"/>
    </sheetView>
  </sheetViews>
  <sheetFormatPr defaultColWidth="9.140625" defaultRowHeight="15"/>
  <cols>
    <col min="1" max="1" width="2.7109375" style="11" customWidth="1"/>
    <col min="2" max="2" width="6.7109375" style="11" customWidth="1"/>
    <col min="3" max="3" width="13.421875" style="11" customWidth="1"/>
    <col min="4" max="4" width="50.421875" style="11" customWidth="1"/>
    <col min="5" max="5" width="12.421875" style="11" customWidth="1"/>
    <col min="6" max="6" width="50.28125" style="11" customWidth="1"/>
    <col min="7" max="12" width="12.57421875" style="11" customWidth="1"/>
    <col min="13" max="13" width="14.421875" style="11" customWidth="1"/>
    <col min="14" max="14" width="12.57421875" style="11" customWidth="1"/>
    <col min="15" max="15" width="14.57421875" style="11" customWidth="1"/>
    <col min="16" max="18" width="7.8515625" style="11" customWidth="1"/>
    <col min="19" max="16384" width="8.8515625" style="11" customWidth="1"/>
  </cols>
  <sheetData>
    <row r="2" spans="2:18" ht="23.4" customHeight="1">
      <c r="B2" s="104" t="s">
        <v>93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6" ht="15"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</row>
    <row r="4" spans="2:18" ht="14.4" customHeight="1">
      <c r="B4" s="103" t="s">
        <v>87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6" spans="2:18" ht="31.2" customHeight="1" thickBot="1">
      <c r="B6" s="101" t="s">
        <v>104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2:18" ht="14.4" customHeight="1" thickBot="1">
      <c r="B7" s="136" t="s">
        <v>1</v>
      </c>
      <c r="C7" s="138" t="s">
        <v>0</v>
      </c>
      <c r="D7" s="161" t="s">
        <v>28</v>
      </c>
      <c r="E7" s="161" t="s">
        <v>70</v>
      </c>
      <c r="F7" s="161" t="s">
        <v>44</v>
      </c>
      <c r="G7" s="163" t="s">
        <v>102</v>
      </c>
      <c r="H7" s="165" t="s">
        <v>88</v>
      </c>
      <c r="I7" s="155" t="s">
        <v>89</v>
      </c>
      <c r="J7" s="149" t="s">
        <v>103</v>
      </c>
      <c r="K7" s="151" t="s">
        <v>88</v>
      </c>
      <c r="L7" s="153" t="s">
        <v>98</v>
      </c>
      <c r="M7" s="157" t="s">
        <v>105</v>
      </c>
      <c r="N7" s="159" t="s">
        <v>88</v>
      </c>
      <c r="O7" s="153" t="s">
        <v>90</v>
      </c>
      <c r="P7" s="80" t="s">
        <v>124</v>
      </c>
      <c r="Q7" s="81"/>
      <c r="R7" s="100"/>
    </row>
    <row r="8" spans="2:18" ht="24.6" customHeight="1" thickBot="1">
      <c r="B8" s="137"/>
      <c r="C8" s="139"/>
      <c r="D8" s="162"/>
      <c r="E8" s="162"/>
      <c r="F8" s="162"/>
      <c r="G8" s="164"/>
      <c r="H8" s="160"/>
      <c r="I8" s="156"/>
      <c r="J8" s="150"/>
      <c r="K8" s="152"/>
      <c r="L8" s="154"/>
      <c r="M8" s="158"/>
      <c r="N8" s="160"/>
      <c r="O8" s="154"/>
      <c r="P8" s="66" t="s">
        <v>106</v>
      </c>
      <c r="Q8" s="67" t="s">
        <v>107</v>
      </c>
      <c r="R8" s="68" t="s">
        <v>108</v>
      </c>
    </row>
    <row r="9" spans="2:18" ht="19.8" customHeight="1">
      <c r="B9" s="12" t="s">
        <v>2</v>
      </c>
      <c r="C9" s="13" t="s">
        <v>15</v>
      </c>
      <c r="D9" s="13" t="s">
        <v>42</v>
      </c>
      <c r="E9" s="13" t="s">
        <v>29</v>
      </c>
      <c r="F9" s="14" t="s">
        <v>45</v>
      </c>
      <c r="G9" s="15">
        <f>'Celková nabídková cena'!G8</f>
        <v>0</v>
      </c>
      <c r="H9" s="16">
        <f>'Celková nabídková cena'!H8</f>
        <v>0</v>
      </c>
      <c r="I9" s="51">
        <f aca="true" t="shared" si="0" ref="I9:I21">G9*H9+G9</f>
        <v>0</v>
      </c>
      <c r="J9" s="53">
        <f>'Celková nabídková cena'!J8</f>
        <v>0</v>
      </c>
      <c r="K9" s="59">
        <f>'Celková nabídková cena'!K8</f>
        <v>0</v>
      </c>
      <c r="L9" s="54">
        <f>'Celková nabídková cena'!L8</f>
        <v>0</v>
      </c>
      <c r="M9" s="17"/>
      <c r="N9" s="18"/>
      <c r="O9" s="19"/>
      <c r="P9" s="71" t="s">
        <v>111</v>
      </c>
      <c r="Q9" s="72" t="s">
        <v>111</v>
      </c>
      <c r="R9" s="73" t="s">
        <v>109</v>
      </c>
    </row>
    <row r="10" spans="2:18" ht="19.8" customHeight="1">
      <c r="B10" s="20" t="s">
        <v>3</v>
      </c>
      <c r="C10" s="13" t="s">
        <v>16</v>
      </c>
      <c r="D10" s="13" t="s">
        <v>62</v>
      </c>
      <c r="E10" s="13" t="s">
        <v>30</v>
      </c>
      <c r="F10" s="14" t="s">
        <v>46</v>
      </c>
      <c r="G10" s="15">
        <f>'Celková nabídková cena'!G9</f>
        <v>0</v>
      </c>
      <c r="H10" s="21">
        <f>'Celková nabídková cena'!H9</f>
        <v>0</v>
      </c>
      <c r="I10" s="51">
        <f t="shared" si="0"/>
        <v>0</v>
      </c>
      <c r="J10" s="63"/>
      <c r="K10" s="60"/>
      <c r="L10" s="61"/>
      <c r="M10" s="22"/>
      <c r="N10" s="23"/>
      <c r="O10" s="24"/>
      <c r="P10" s="74" t="s">
        <v>111</v>
      </c>
      <c r="Q10" s="75" t="s">
        <v>109</v>
      </c>
      <c r="R10" s="76" t="s">
        <v>109</v>
      </c>
    </row>
    <row r="11" spans="2:18" ht="19.8" customHeight="1">
      <c r="B11" s="20" t="s">
        <v>9</v>
      </c>
      <c r="C11" s="13" t="s">
        <v>17</v>
      </c>
      <c r="D11" s="13" t="s">
        <v>62</v>
      </c>
      <c r="E11" s="13" t="s">
        <v>31</v>
      </c>
      <c r="F11" s="14" t="s">
        <v>47</v>
      </c>
      <c r="G11" s="15">
        <f>'Celková nabídková cena'!G10</f>
        <v>0</v>
      </c>
      <c r="H11" s="21">
        <f>'Celková nabídková cena'!H10</f>
        <v>0</v>
      </c>
      <c r="I11" s="51">
        <f t="shared" si="0"/>
        <v>0</v>
      </c>
      <c r="J11" s="62"/>
      <c r="K11" s="60"/>
      <c r="L11" s="61"/>
      <c r="M11" s="22"/>
      <c r="N11" s="23"/>
      <c r="O11" s="24"/>
      <c r="P11" s="74" t="s">
        <v>111</v>
      </c>
      <c r="Q11" s="75" t="s">
        <v>109</v>
      </c>
      <c r="R11" s="76" t="s">
        <v>109</v>
      </c>
    </row>
    <row r="12" spans="2:18" ht="19.8" customHeight="1">
      <c r="B12" s="20" t="s">
        <v>10</v>
      </c>
      <c r="C12" s="13" t="s">
        <v>18</v>
      </c>
      <c r="D12" s="13" t="s">
        <v>62</v>
      </c>
      <c r="E12" s="13" t="s">
        <v>32</v>
      </c>
      <c r="F12" s="14" t="s">
        <v>47</v>
      </c>
      <c r="G12" s="15">
        <f>'Celková nabídková cena'!G11</f>
        <v>0</v>
      </c>
      <c r="H12" s="21">
        <f>'Celková nabídková cena'!H11</f>
        <v>0</v>
      </c>
      <c r="I12" s="51">
        <f t="shared" si="0"/>
        <v>0</v>
      </c>
      <c r="J12" s="62"/>
      <c r="K12" s="60"/>
      <c r="L12" s="61"/>
      <c r="M12" s="22"/>
      <c r="N12" s="23"/>
      <c r="O12" s="24"/>
      <c r="P12" s="74" t="s">
        <v>111</v>
      </c>
      <c r="Q12" s="75" t="s">
        <v>109</v>
      </c>
      <c r="R12" s="76" t="s">
        <v>109</v>
      </c>
    </row>
    <row r="13" spans="2:18" ht="19.8" customHeight="1">
      <c r="B13" s="20" t="s">
        <v>11</v>
      </c>
      <c r="C13" s="13" t="s">
        <v>19</v>
      </c>
      <c r="D13" s="13" t="s">
        <v>59</v>
      </c>
      <c r="E13" s="13" t="s">
        <v>33</v>
      </c>
      <c r="F13" s="14" t="s">
        <v>48</v>
      </c>
      <c r="G13" s="15">
        <f>'Celková nabídková cena'!G12</f>
        <v>0</v>
      </c>
      <c r="H13" s="21">
        <f>'Celková nabídková cena'!H12</f>
        <v>0</v>
      </c>
      <c r="I13" s="51">
        <f t="shared" si="0"/>
        <v>0</v>
      </c>
      <c r="J13" s="55">
        <f>'Celková nabídková cena'!J12</f>
        <v>0</v>
      </c>
      <c r="K13" s="64">
        <f>'Celková nabídková cena'!K12</f>
        <v>0</v>
      </c>
      <c r="L13" s="56">
        <f>'Celková nabídková cena'!L12</f>
        <v>0</v>
      </c>
      <c r="M13" s="25">
        <f>'Celková nabídková cena'!M12</f>
        <v>0</v>
      </c>
      <c r="N13" s="21">
        <f>'Celková nabídková cena'!N12</f>
        <v>0</v>
      </c>
      <c r="O13" s="26">
        <f aca="true" t="shared" si="1" ref="O13:O14">M13*N13+M13</f>
        <v>0</v>
      </c>
      <c r="P13" s="74" t="s">
        <v>111</v>
      </c>
      <c r="Q13" s="75" t="s">
        <v>111</v>
      </c>
      <c r="R13" s="76" t="s">
        <v>111</v>
      </c>
    </row>
    <row r="14" spans="2:18" ht="19.8" customHeight="1">
      <c r="B14" s="20" t="s">
        <v>12</v>
      </c>
      <c r="C14" s="13" t="s">
        <v>20</v>
      </c>
      <c r="D14" s="13" t="s">
        <v>42</v>
      </c>
      <c r="E14" s="13" t="s">
        <v>34</v>
      </c>
      <c r="F14" s="14" t="s">
        <v>48</v>
      </c>
      <c r="G14" s="15">
        <f>'Celková nabídková cena'!G13</f>
        <v>0</v>
      </c>
      <c r="H14" s="21">
        <f>'Celková nabídková cena'!H13</f>
        <v>0</v>
      </c>
      <c r="I14" s="51">
        <f t="shared" si="0"/>
        <v>0</v>
      </c>
      <c r="J14" s="55">
        <f>'Celková nabídková cena'!J13</f>
        <v>0</v>
      </c>
      <c r="K14" s="64">
        <f>'Celková nabídková cena'!K13</f>
        <v>0</v>
      </c>
      <c r="L14" s="56">
        <f>'Celková nabídková cena'!L13</f>
        <v>0</v>
      </c>
      <c r="M14" s="25">
        <f>'Celková nabídková cena'!M13</f>
        <v>0</v>
      </c>
      <c r="N14" s="21">
        <f>'Celková nabídková cena'!N13</f>
        <v>0</v>
      </c>
      <c r="O14" s="26">
        <f t="shared" si="1"/>
        <v>0</v>
      </c>
      <c r="P14" s="74" t="s">
        <v>111</v>
      </c>
      <c r="Q14" s="75" t="s">
        <v>111</v>
      </c>
      <c r="R14" s="76" t="s">
        <v>111</v>
      </c>
    </row>
    <row r="15" spans="2:18" ht="19.8" customHeight="1">
      <c r="B15" s="20" t="s">
        <v>6</v>
      </c>
      <c r="C15" s="13" t="s">
        <v>21</v>
      </c>
      <c r="D15" s="13" t="s">
        <v>43</v>
      </c>
      <c r="E15" s="13" t="s">
        <v>35</v>
      </c>
      <c r="F15" s="14" t="s">
        <v>48</v>
      </c>
      <c r="G15" s="15">
        <f>'Celková nabídková cena'!G14</f>
        <v>0</v>
      </c>
      <c r="H15" s="21">
        <f>'Celková nabídková cena'!H14</f>
        <v>0</v>
      </c>
      <c r="I15" s="51">
        <f t="shared" si="0"/>
        <v>0</v>
      </c>
      <c r="J15" s="55">
        <f>'Celková nabídková cena'!J14</f>
        <v>0</v>
      </c>
      <c r="K15" s="64">
        <f>'Celková nabídková cena'!K14</f>
        <v>0</v>
      </c>
      <c r="L15" s="56">
        <f>'Celková nabídková cena'!L14</f>
        <v>0</v>
      </c>
      <c r="M15" s="22"/>
      <c r="N15" s="23"/>
      <c r="O15" s="24"/>
      <c r="P15" s="74" t="s">
        <v>111</v>
      </c>
      <c r="Q15" s="75" t="s">
        <v>111</v>
      </c>
      <c r="R15" s="76" t="s">
        <v>109</v>
      </c>
    </row>
    <row r="16" spans="2:18" ht="19.8" customHeight="1">
      <c r="B16" s="20" t="s">
        <v>4</v>
      </c>
      <c r="C16" s="13" t="s">
        <v>22</v>
      </c>
      <c r="D16" s="27" t="s">
        <v>63</v>
      </c>
      <c r="E16" s="13" t="s">
        <v>36</v>
      </c>
      <c r="F16" s="14" t="s">
        <v>49</v>
      </c>
      <c r="G16" s="15">
        <f>'Celková nabídková cena'!G15</f>
        <v>0</v>
      </c>
      <c r="H16" s="21">
        <f>'Celková nabídková cena'!H15</f>
        <v>0</v>
      </c>
      <c r="I16" s="51">
        <f t="shared" si="0"/>
        <v>0</v>
      </c>
      <c r="J16" s="62"/>
      <c r="K16" s="60"/>
      <c r="L16" s="61"/>
      <c r="M16" s="22"/>
      <c r="N16" s="23"/>
      <c r="O16" s="24"/>
      <c r="P16" s="74" t="s">
        <v>111</v>
      </c>
      <c r="Q16" s="75" t="s">
        <v>109</v>
      </c>
      <c r="R16" s="76" t="s">
        <v>109</v>
      </c>
    </row>
    <row r="17" spans="2:18" ht="31.8" customHeight="1">
      <c r="B17" s="20" t="s">
        <v>7</v>
      </c>
      <c r="C17" s="13" t="s">
        <v>23</v>
      </c>
      <c r="D17" s="27" t="s">
        <v>58</v>
      </c>
      <c r="E17" s="13" t="s">
        <v>37</v>
      </c>
      <c r="F17" s="14" t="s">
        <v>50</v>
      </c>
      <c r="G17" s="15">
        <f>'Celková nabídková cena'!G16</f>
        <v>0</v>
      </c>
      <c r="H17" s="28">
        <f>'Celková nabídková cena'!H16</f>
        <v>0</v>
      </c>
      <c r="I17" s="51">
        <f t="shared" si="0"/>
        <v>0</v>
      </c>
      <c r="J17" s="55">
        <f>'Celková nabídková cena'!J16</f>
        <v>0</v>
      </c>
      <c r="K17" s="64">
        <f>'Celková nabídková cena'!K16</f>
        <v>0</v>
      </c>
      <c r="L17" s="56">
        <f>'Celková nabídková cena'!L16</f>
        <v>0</v>
      </c>
      <c r="M17" s="22"/>
      <c r="N17" s="23"/>
      <c r="O17" s="24"/>
      <c r="P17" s="74" t="s">
        <v>111</v>
      </c>
      <c r="Q17" s="75" t="s">
        <v>111</v>
      </c>
      <c r="R17" s="76" t="s">
        <v>109</v>
      </c>
    </row>
    <row r="18" spans="2:18" ht="19.8" customHeight="1">
      <c r="B18" s="20" t="s">
        <v>13</v>
      </c>
      <c r="C18" s="13" t="s">
        <v>24</v>
      </c>
      <c r="D18" s="13" t="s">
        <v>60</v>
      </c>
      <c r="E18" s="13" t="s">
        <v>38</v>
      </c>
      <c r="F18" s="14" t="s">
        <v>51</v>
      </c>
      <c r="G18" s="15">
        <f>'Celková nabídková cena'!G17</f>
        <v>0</v>
      </c>
      <c r="H18" s="21">
        <f>'Celková nabídková cena'!H17</f>
        <v>0</v>
      </c>
      <c r="I18" s="51">
        <f t="shared" si="0"/>
        <v>0</v>
      </c>
      <c r="J18" s="55">
        <f>'Celková nabídková cena'!J17</f>
        <v>0</v>
      </c>
      <c r="K18" s="64">
        <f>'Celková nabídková cena'!K17</f>
        <v>0</v>
      </c>
      <c r="L18" s="56">
        <f>'Celková nabídková cena'!L17</f>
        <v>0</v>
      </c>
      <c r="M18" s="22"/>
      <c r="N18" s="23"/>
      <c r="O18" s="24"/>
      <c r="P18" s="74" t="s">
        <v>111</v>
      </c>
      <c r="Q18" s="75" t="s">
        <v>111</v>
      </c>
      <c r="R18" s="76" t="s">
        <v>109</v>
      </c>
    </row>
    <row r="19" spans="2:18" ht="19.8" customHeight="1">
      <c r="B19" s="20" t="s">
        <v>14</v>
      </c>
      <c r="C19" s="13" t="s">
        <v>26</v>
      </c>
      <c r="D19" s="13" t="s">
        <v>61</v>
      </c>
      <c r="E19" s="13" t="s">
        <v>40</v>
      </c>
      <c r="F19" s="14" t="s">
        <v>52</v>
      </c>
      <c r="G19" s="15">
        <f>'Celková nabídková cena'!G18</f>
        <v>0</v>
      </c>
      <c r="H19" s="21">
        <f>'Celková nabídková cena'!H18</f>
        <v>0</v>
      </c>
      <c r="I19" s="51">
        <f t="shared" si="0"/>
        <v>0</v>
      </c>
      <c r="J19" s="55">
        <f>'Celková nabídková cena'!J18</f>
        <v>0</v>
      </c>
      <c r="K19" s="64">
        <f>'Celková nabídková cena'!K18</f>
        <v>0</v>
      </c>
      <c r="L19" s="56">
        <f>'Celková nabídková cena'!L18</f>
        <v>0</v>
      </c>
      <c r="M19" s="25">
        <f>'Celková nabídková cena'!M18</f>
        <v>0</v>
      </c>
      <c r="N19" s="21">
        <f>'Celková nabídková cena'!N18</f>
        <v>0</v>
      </c>
      <c r="O19" s="26">
        <f aca="true" t="shared" si="2" ref="O19:O21">M19*N19+M19</f>
        <v>0</v>
      </c>
      <c r="P19" s="74" t="s">
        <v>111</v>
      </c>
      <c r="Q19" s="75" t="s">
        <v>111</v>
      </c>
      <c r="R19" s="76" t="s">
        <v>111</v>
      </c>
    </row>
    <row r="20" spans="2:18" ht="19.8" customHeight="1">
      <c r="B20" s="20" t="s">
        <v>8</v>
      </c>
      <c r="C20" s="13" t="s">
        <v>27</v>
      </c>
      <c r="D20" s="13" t="s">
        <v>59</v>
      </c>
      <c r="E20" s="13" t="s">
        <v>41</v>
      </c>
      <c r="F20" s="14" t="s">
        <v>52</v>
      </c>
      <c r="G20" s="15">
        <f>'Celková nabídková cena'!G19</f>
        <v>0</v>
      </c>
      <c r="H20" s="21">
        <f>'Celková nabídková cena'!H19</f>
        <v>0</v>
      </c>
      <c r="I20" s="51">
        <f t="shared" si="0"/>
        <v>0</v>
      </c>
      <c r="J20" s="55">
        <f>'Celková nabídková cena'!J19</f>
        <v>0</v>
      </c>
      <c r="K20" s="64">
        <f>'Celková nabídková cena'!K19</f>
        <v>0</v>
      </c>
      <c r="L20" s="56">
        <f>'Celková nabídková cena'!L19</f>
        <v>0</v>
      </c>
      <c r="M20" s="25">
        <f>'Celková nabídková cena'!M19</f>
        <v>0</v>
      </c>
      <c r="N20" s="21">
        <f>'Celková nabídková cena'!N19</f>
        <v>0</v>
      </c>
      <c r="O20" s="29">
        <f t="shared" si="2"/>
        <v>0</v>
      </c>
      <c r="P20" s="74" t="s">
        <v>111</v>
      </c>
      <c r="Q20" s="75" t="s">
        <v>111</v>
      </c>
      <c r="R20" s="76" t="s">
        <v>111</v>
      </c>
    </row>
    <row r="21" spans="2:18" ht="19.8" customHeight="1" thickBot="1">
      <c r="B21" s="30" t="s">
        <v>5</v>
      </c>
      <c r="C21" s="31" t="s">
        <v>25</v>
      </c>
      <c r="D21" s="32" t="s">
        <v>67</v>
      </c>
      <c r="E21" s="31" t="s">
        <v>39</v>
      </c>
      <c r="F21" s="33" t="s">
        <v>52</v>
      </c>
      <c r="G21" s="34">
        <f>'Celková nabídková cena'!G20</f>
        <v>0</v>
      </c>
      <c r="H21" s="35">
        <f>'Celková nabídková cena'!H20</f>
        <v>0</v>
      </c>
      <c r="I21" s="52">
        <f t="shared" si="0"/>
        <v>0</v>
      </c>
      <c r="J21" s="57">
        <f>'Celková nabídková cena'!J20</f>
        <v>0</v>
      </c>
      <c r="K21" s="65">
        <f>'Celková nabídková cena'!K20</f>
        <v>0</v>
      </c>
      <c r="L21" s="58">
        <f>'Celková nabídková cena'!L20</f>
        <v>0</v>
      </c>
      <c r="M21" s="36">
        <f>'Celková nabídková cena'!M20</f>
        <v>0</v>
      </c>
      <c r="N21" s="35">
        <f>'Celková nabídková cena'!N20</f>
        <v>0</v>
      </c>
      <c r="O21" s="37">
        <f t="shared" si="2"/>
        <v>0</v>
      </c>
      <c r="P21" s="77" t="s">
        <v>111</v>
      </c>
      <c r="Q21" s="78" t="s">
        <v>111</v>
      </c>
      <c r="R21" s="79" t="s">
        <v>111</v>
      </c>
    </row>
    <row r="22" spans="2:15" ht="15" thickBot="1">
      <c r="B22" s="38"/>
      <c r="C22" s="38"/>
      <c r="D22" s="38"/>
      <c r="E22" s="38"/>
      <c r="F22" s="39"/>
      <c r="G22" s="40"/>
      <c r="H22" s="40"/>
      <c r="I22" s="40"/>
      <c r="J22" s="40"/>
      <c r="K22" s="40"/>
      <c r="L22" s="40"/>
      <c r="M22" s="40"/>
      <c r="N22" s="40"/>
      <c r="O22" s="40"/>
    </row>
    <row r="23" spans="2:15" ht="18" thickBot="1">
      <c r="B23" s="118" t="s">
        <v>73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41"/>
      <c r="O23" s="42"/>
    </row>
    <row r="24" spans="2:15" ht="29.4" customHeight="1" thickBot="1">
      <c r="B24" s="105" t="s">
        <v>101</v>
      </c>
      <c r="C24" s="106"/>
      <c r="D24" s="106"/>
      <c r="E24" s="106"/>
      <c r="F24" s="106"/>
      <c r="G24" s="108" t="s">
        <v>95</v>
      </c>
      <c r="H24" s="109"/>
      <c r="I24" s="120" t="s">
        <v>88</v>
      </c>
      <c r="J24" s="121"/>
      <c r="K24" s="121"/>
      <c r="L24" s="121"/>
      <c r="M24" s="122"/>
      <c r="N24" s="130" t="s">
        <v>96</v>
      </c>
      <c r="O24" s="131"/>
    </row>
    <row r="25" spans="2:15" ht="15">
      <c r="B25" s="115" t="s">
        <v>99</v>
      </c>
      <c r="C25" s="116"/>
      <c r="D25" s="116"/>
      <c r="E25" s="116"/>
      <c r="F25" s="116"/>
      <c r="G25" s="117">
        <f>'Celková nabídková cena'!G28:H28</f>
        <v>0</v>
      </c>
      <c r="H25" s="117"/>
      <c r="I25" s="132">
        <f>'Celková nabídková cena'!I28:M28</f>
        <v>0</v>
      </c>
      <c r="J25" s="132"/>
      <c r="K25" s="132"/>
      <c r="L25" s="132"/>
      <c r="M25" s="132"/>
      <c r="N25" s="133">
        <f>G25*I25+G25</f>
        <v>0</v>
      </c>
      <c r="O25" s="134">
        <f aca="true" t="shared" si="3" ref="O25">M25*N25+M25</f>
        <v>0</v>
      </c>
    </row>
    <row r="26" spans="2:15" ht="15" thickBot="1">
      <c r="B26" s="140" t="s">
        <v>100</v>
      </c>
      <c r="C26" s="141"/>
      <c r="D26" s="141"/>
      <c r="E26" s="141"/>
      <c r="F26" s="141"/>
      <c r="G26" s="142">
        <f>'Celková nabídková cena'!G29:H29</f>
        <v>0</v>
      </c>
      <c r="H26" s="143"/>
      <c r="I26" s="144">
        <f>'Celková nabídková cena'!I29:M29</f>
        <v>0</v>
      </c>
      <c r="J26" s="145"/>
      <c r="K26" s="145"/>
      <c r="L26" s="145"/>
      <c r="M26" s="146"/>
      <c r="N26" s="147">
        <f>G26*I26+G26</f>
        <v>0</v>
      </c>
      <c r="O26" s="148">
        <f aca="true" t="shared" si="4" ref="O26">M26*N26+M26</f>
        <v>0</v>
      </c>
    </row>
    <row r="27" spans="5:15" s="10" customFormat="1" ht="15" thickBot="1">
      <c r="E27" s="48"/>
      <c r="F27" s="49"/>
      <c r="G27" s="50"/>
      <c r="H27" s="50"/>
      <c r="I27" s="50"/>
      <c r="J27" s="50"/>
      <c r="K27" s="50"/>
      <c r="L27" s="50"/>
      <c r="M27" s="50"/>
      <c r="N27" s="50"/>
      <c r="O27" s="50"/>
    </row>
    <row r="28" spans="2:15" ht="18" thickBot="1">
      <c r="B28" s="118" t="s">
        <v>74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35"/>
      <c r="N28" s="41"/>
      <c r="O28" s="42"/>
    </row>
    <row r="29" spans="2:15" ht="15" customHeight="1" thickBot="1">
      <c r="B29" s="105" t="s">
        <v>75</v>
      </c>
      <c r="C29" s="106"/>
      <c r="D29" s="106"/>
      <c r="E29" s="106"/>
      <c r="F29" s="107"/>
      <c r="G29" s="108" t="s">
        <v>76</v>
      </c>
      <c r="H29" s="109"/>
      <c r="I29" s="120" t="s">
        <v>88</v>
      </c>
      <c r="J29" s="121"/>
      <c r="K29" s="121"/>
      <c r="L29" s="121"/>
      <c r="M29" s="122"/>
      <c r="N29" s="128" t="s">
        <v>91</v>
      </c>
      <c r="O29" s="129"/>
    </row>
    <row r="30" spans="2:15" ht="15" thickBot="1">
      <c r="B30" s="110" t="s">
        <v>78</v>
      </c>
      <c r="C30" s="111"/>
      <c r="D30" s="111"/>
      <c r="E30" s="111"/>
      <c r="F30" s="112"/>
      <c r="G30" s="113">
        <f>'Celková nabídková cena'!G33:H33</f>
        <v>0</v>
      </c>
      <c r="H30" s="114"/>
      <c r="I30" s="123">
        <f>'Celková nabídková cena'!I33:M33</f>
        <v>0</v>
      </c>
      <c r="J30" s="124"/>
      <c r="K30" s="124"/>
      <c r="L30" s="124"/>
      <c r="M30" s="125"/>
      <c r="N30" s="126">
        <f>G30*I30+G30</f>
        <v>0</v>
      </c>
      <c r="O30" s="127">
        <f aca="true" t="shared" si="5" ref="O30">M30*N30+M30</f>
        <v>0</v>
      </c>
    </row>
    <row r="31" spans="2:15" ht="15" thickBot="1">
      <c r="B31" s="38"/>
      <c r="C31" s="38"/>
      <c r="D31" s="43"/>
      <c r="E31" s="43"/>
      <c r="F31" s="39"/>
      <c r="G31" s="44"/>
      <c r="H31" s="44"/>
      <c r="I31" s="44"/>
      <c r="J31" s="44"/>
      <c r="K31" s="44"/>
      <c r="L31" s="44"/>
      <c r="M31" s="44"/>
      <c r="N31" s="44"/>
      <c r="O31" s="44"/>
    </row>
    <row r="32" spans="2:15" ht="18" thickBot="1">
      <c r="B32" s="118" t="s">
        <v>79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41"/>
      <c r="O32" s="42"/>
    </row>
    <row r="33" spans="2:15" ht="15" customHeight="1" thickBot="1">
      <c r="B33" s="105" t="s">
        <v>80</v>
      </c>
      <c r="C33" s="106"/>
      <c r="D33" s="106"/>
      <c r="E33" s="106"/>
      <c r="F33" s="107"/>
      <c r="G33" s="108" t="s">
        <v>81</v>
      </c>
      <c r="H33" s="109"/>
      <c r="I33" s="120" t="s">
        <v>88</v>
      </c>
      <c r="J33" s="121"/>
      <c r="K33" s="121"/>
      <c r="L33" s="121"/>
      <c r="M33" s="122"/>
      <c r="N33" s="128" t="s">
        <v>92</v>
      </c>
      <c r="O33" s="129"/>
    </row>
    <row r="34" spans="2:15" ht="15" thickBot="1">
      <c r="B34" s="110" t="s">
        <v>84</v>
      </c>
      <c r="C34" s="111"/>
      <c r="D34" s="111"/>
      <c r="E34" s="111"/>
      <c r="F34" s="112"/>
      <c r="G34" s="113">
        <f>'Celková nabídková cena'!G37:H37</f>
        <v>0</v>
      </c>
      <c r="H34" s="114"/>
      <c r="I34" s="123">
        <f>'Celková nabídková cena'!I37:M37</f>
        <v>0</v>
      </c>
      <c r="J34" s="124"/>
      <c r="K34" s="124"/>
      <c r="L34" s="124"/>
      <c r="M34" s="125"/>
      <c r="N34" s="126">
        <f>G34*I34+G34</f>
        <v>0</v>
      </c>
      <c r="O34" s="127">
        <f aca="true" t="shared" si="6" ref="O34">M34*N34+M34</f>
        <v>0</v>
      </c>
    </row>
    <row r="35" spans="7:13" ht="15">
      <c r="G35" s="38"/>
      <c r="H35" s="38"/>
      <c r="I35" s="38"/>
      <c r="J35" s="38"/>
      <c r="K35" s="38"/>
      <c r="L35" s="38"/>
      <c r="M35" s="38"/>
    </row>
  </sheetData>
  <sheetProtection algorithmName="SHA-512" hashValue="M3dEV4UQ9odtBt8LsmCWk29Ivtk2GcygRNdCRhdg5g6X0P2rHvph7Avg/xWgEPOh5CJwHYZBrNcA9URHIsXsAA==" saltValue="i+/u+9AksnSZnGdJ3ekDQw==" spinCount="100000" sheet="1" objects="1" scenarios="1"/>
  <mergeCells count="49">
    <mergeCell ref="E7:E8"/>
    <mergeCell ref="F7:F8"/>
    <mergeCell ref="G7:G8"/>
    <mergeCell ref="H7:H8"/>
    <mergeCell ref="I29:M29"/>
    <mergeCell ref="N29:O29"/>
    <mergeCell ref="B7:B8"/>
    <mergeCell ref="C7:C8"/>
    <mergeCell ref="B26:F26"/>
    <mergeCell ref="G26:H26"/>
    <mergeCell ref="I26:M26"/>
    <mergeCell ref="N26:O26"/>
    <mergeCell ref="J7:J8"/>
    <mergeCell ref="K7:K8"/>
    <mergeCell ref="L7:L8"/>
    <mergeCell ref="I7:I8"/>
    <mergeCell ref="M7:M8"/>
    <mergeCell ref="N7:N8"/>
    <mergeCell ref="O7:O8"/>
    <mergeCell ref="D7:D8"/>
    <mergeCell ref="I34:M34"/>
    <mergeCell ref="N34:O34"/>
    <mergeCell ref="I30:M30"/>
    <mergeCell ref="N30:O30"/>
    <mergeCell ref="B32:M32"/>
    <mergeCell ref="I33:M33"/>
    <mergeCell ref="N33:O33"/>
    <mergeCell ref="B34:F34"/>
    <mergeCell ref="G34:H34"/>
    <mergeCell ref="B29:F29"/>
    <mergeCell ref="G29:H29"/>
    <mergeCell ref="B30:F30"/>
    <mergeCell ref="G30:H30"/>
    <mergeCell ref="P7:R7"/>
    <mergeCell ref="B6:R6"/>
    <mergeCell ref="B4:R4"/>
    <mergeCell ref="B2:R2"/>
    <mergeCell ref="B33:F33"/>
    <mergeCell ref="G33:H33"/>
    <mergeCell ref="B24:F24"/>
    <mergeCell ref="G24:H24"/>
    <mergeCell ref="B25:F25"/>
    <mergeCell ref="G25:H25"/>
    <mergeCell ref="B23:M23"/>
    <mergeCell ref="I24:M24"/>
    <mergeCell ref="N24:O24"/>
    <mergeCell ref="I25:M25"/>
    <mergeCell ref="N25:O25"/>
    <mergeCell ref="B28:M2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9:E21" numberStoredAsText="1"/>
    <ignoredError sqref="M9:O21 N25:O25 G9:I21" unlockedFormula="1"/>
    <ignoredError sqref="H34 M34 O34" formulaRange="1"/>
    <ignoredError sqref="G34 I34 N34 M30:O30 M25 G25:I25 G30:I3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63792</dc:creator>
  <cp:keywords/>
  <dc:description/>
  <cp:lastModifiedBy>Luboš Ježek</cp:lastModifiedBy>
  <cp:lastPrinted>2020-05-07T12:24:53Z</cp:lastPrinted>
  <dcterms:created xsi:type="dcterms:W3CDTF">2018-02-22T06:43:41Z</dcterms:created>
  <dcterms:modified xsi:type="dcterms:W3CDTF">2020-05-07T12:41:35Z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