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ocuments\JIČÍN_Přemístění ambulance TRN (plicní) v Novém Bydžově_ZD_16_416\"/>
    </mc:Choice>
  </mc:AlternateContent>
  <bookViews>
    <workbookView xWindow="0" yWindow="0" windowWidth="28800" windowHeight="11835" activeTab="2"/>
  </bookViews>
  <sheets>
    <sheet name="Parametry" sheetId="1" r:id="rId1"/>
    <sheet name="Rekapitulace" sheetId="3" r:id="rId2"/>
    <sheet name="Rozpočet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B12" i="3"/>
  <c r="C11" i="3"/>
  <c r="C10" i="3"/>
  <c r="C9" i="3"/>
  <c r="B7" i="3"/>
  <c r="C4" i="3"/>
  <c r="B4" i="3"/>
  <c r="B3" i="3"/>
  <c r="G9" i="2"/>
  <c r="G7" i="2"/>
  <c r="G5" i="2"/>
  <c r="E5" i="2"/>
  <c r="G4" i="2"/>
  <c r="E4" i="2"/>
  <c r="G12" i="2" l="1"/>
  <c r="C32" i="3" s="1"/>
  <c r="E11" i="2"/>
  <c r="E12" i="2" s="1"/>
  <c r="C6" i="3" l="1"/>
  <c r="B32" i="3"/>
  <c r="C5" i="3"/>
  <c r="C8" i="3" l="1"/>
  <c r="C7" i="3"/>
  <c r="C15" i="3" l="1"/>
  <c r="C12" i="3"/>
  <c r="C19" i="3" l="1"/>
  <c r="C13" i="3"/>
  <c r="C14" i="3"/>
  <c r="C20" i="3"/>
  <c r="C16" i="3" l="1"/>
  <c r="C22" i="3" s="1"/>
  <c r="C21" i="3"/>
  <c r="B25" i="3" l="1"/>
  <c r="C25" i="3" s="1"/>
  <c r="C24" i="3"/>
  <c r="C27" i="3" l="1"/>
  <c r="C30" i="3"/>
  <c r="C29" i="3"/>
</calcChain>
</file>

<file path=xl/sharedStrings.xml><?xml version="1.0" encoding="utf-8"?>
<sst xmlns="http://schemas.openxmlformats.org/spreadsheetml/2006/main" count="131" uniqueCount="94">
  <si>
    <t>Název</t>
  </si>
  <si>
    <t>Hodnota</t>
  </si>
  <si>
    <t>Nadpis rekapitulace</t>
  </si>
  <si>
    <t>Seznam prací a dodávek elektrotechnických zařízení</t>
  </si>
  <si>
    <t>Akce</t>
  </si>
  <si>
    <t>Přemístění ambulance TRN ( plicní) v Nové Bydžově
ul.Jana Maláta 493, Nový Bydžov</t>
  </si>
  <si>
    <t>Projekt</t>
  </si>
  <si>
    <t>D.1.4.g Silnoproudá  a slaboproudá elektroinstalace
změna 2019</t>
  </si>
  <si>
    <t>Investor</t>
  </si>
  <si>
    <t>Oblastní nemocnice Jičín  a.s.</t>
  </si>
  <si>
    <t>Z. č.</t>
  </si>
  <si>
    <t>17_57</t>
  </si>
  <si>
    <t>A. č.</t>
  </si>
  <si>
    <t/>
  </si>
  <si>
    <t>Smlouva</t>
  </si>
  <si>
    <t>Vypracoval</t>
  </si>
  <si>
    <t>Ing. Iva Kábrtová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</si>
  <si>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</si>
  <si>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</si>
  <si>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</si>
  <si>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</si>
  <si>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</si>
  <si>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</si>
  <si>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</si>
  <si>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</si>
  <si>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</si>
  <si>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</si>
  <si>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</si>
  <si>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</si>
  <si>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</si>
  <si>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</si>
  <si>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</si>
  <si>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</si>
  <si>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</si>
  <si>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</si>
  <si>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</si>
  <si>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</si>
  <si>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</si>
  <si>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</si>
  <si>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</si>
  <si>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</si>
  <si>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</si>
  <si>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</si>
  <si>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</si>
  <si>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20</t>
  </si>
  <si>
    <t>2. sazba DPH %</t>
  </si>
  <si>
    <t>10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</si>
  <si>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</si>
  <si>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</si>
  <si>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</si>
  <si>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</si>
  <si>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</si>
  <si>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</si>
  <si>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</si>
  <si>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Elektromontáže</t>
  </si>
  <si>
    <t>VODIČ JEDNOŽILOVÝ, IZOLACE PVC</t>
  </si>
  <si>
    <t>CYY 4 , pevně</t>
  </si>
  <si>
    <t>m</t>
  </si>
  <si>
    <t>zemnicí svorka na antist.podlahu</t>
  </si>
  <si>
    <t>ks</t>
  </si>
  <si>
    <t>UKONČENÍ KABELŮ DO</t>
  </si>
  <si>
    <t xml:space="preserve"> 5x4 mm2</t>
  </si>
  <si>
    <t>UKONČENÍ  VODIČŮ V ROZVADĚČÍCH</t>
  </si>
  <si>
    <t xml:space="preserve"> do 6 mm2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</si>
  <si>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</si>
  <si>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</si>
  <si>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</si>
  <si>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</si>
  <si>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</si>
  <si>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</si>
  <si>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</si>
  <si>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</si>
  <si>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</si>
  <si>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</si>
  <si>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</si>
  <si>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</si>
  <si>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</si>
  <si>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</si>
  <si>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</si>
  <si>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</si>
  <si>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</si>
  <si>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</si>
  <si>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</si>
  <si>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</si>
  <si>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</si>
  <si>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</si>
  <si>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</si>
  <si>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</si>
  <si>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</si>
  <si>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20%</t>
  </si>
  <si>
    <t>Základ a hodnota DPH 10%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</si>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</sst>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6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6"/>
      <color rgb="FF000000"/>
      <name val="Arial"/>
      <family val="2"/>
      <charset val="238"/>
    </font>
    <font>
      <i/>
      <sz val="7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 x14ac:dyDescent="0.25"/>
  <cols>
    <col min="1" max="1" width="17.85546875" style="1" bestFit="1" customWidth="1"/>
    <col min="2" max="2" width="43.85546875" style="1" bestFit="1" customWidth="1"/>
    <col min="4" max="4" width="0" style="1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ht="19.5" x14ac:dyDescent="0.25">
      <c r="A3" s="2" t="s">
        <v>4</v>
      </c>
      <c r="B3" s="5" t="s">
        <v>5</v>
      </c>
      <c r="C3" s="3"/>
    </row>
    <row r="4" spans="1:3" ht="19.5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6" t="s">
        <v>9</v>
      </c>
      <c r="C5" s="3"/>
    </row>
    <row r="6" spans="1:3" x14ac:dyDescent="0.25">
      <c r="A6" s="2" t="s">
        <v>10</v>
      </c>
      <c r="B6" s="6" t="s">
        <v>11</v>
      </c>
      <c r="C6" s="3"/>
    </row>
    <row r="7" spans="1:3" x14ac:dyDescent="0.25">
      <c r="A7" s="2" t="s">
        <v>12</v>
      </c>
      <c r="B7" s="6" t="s">
        <v>13</v>
      </c>
      <c r="C7" s="3"/>
    </row>
    <row r="8" spans="1:3" x14ac:dyDescent="0.25">
      <c r="A8" s="2" t="s">
        <v>14</v>
      </c>
      <c r="B8" s="6" t="s">
        <v>13</v>
      </c>
      <c r="C8" s="3"/>
    </row>
    <row r="9" spans="1:3" x14ac:dyDescent="0.25">
      <c r="A9" s="2" t="s">
        <v>15</v>
      </c>
      <c r="B9" s="6" t="s">
        <v>16</v>
      </c>
      <c r="C9" s="3"/>
    </row>
    <row r="10" spans="1:3" x14ac:dyDescent="0.25">
      <c r="A10" s="2" t="s">
        <v>17</v>
      </c>
      <c r="B10" s="6" t="s">
        <v>13</v>
      </c>
      <c r="C10" s="3"/>
    </row>
    <row r="11" spans="1:3" x14ac:dyDescent="0.25">
      <c r="A11" s="2" t="s">
        <v>18</v>
      </c>
      <c r="B11" s="6" t="s">
        <v>13</v>
      </c>
      <c r="C11" s="3"/>
    </row>
    <row r="12" spans="1:3" x14ac:dyDescent="0.25">
      <c r="A12" s="2" t="s">
        <v>19</v>
      </c>
      <c r="B12" s="6" t="s">
        <v>13</v>
      </c>
      <c r="C12" s="3"/>
    </row>
    <row r="13" spans="1:3" x14ac:dyDescent="0.25">
      <c r="A13" s="2" t="s">
        <v>20</v>
      </c>
      <c r="B13" s="6" t="s">
        <v>13</v>
      </c>
      <c r="C13" s="3"/>
    </row>
    <row r="14" spans="1:3" x14ac:dyDescent="0.25">
      <c r="A14" s="2" t="s">
        <v>21</v>
      </c>
      <c r="B14" s="6" t="s">
        <v>22</v>
      </c>
      <c r="C14" s="3"/>
    </row>
    <row r="15" spans="1:3" x14ac:dyDescent="0.25">
      <c r="A15" s="2" t="s">
        <v>13</v>
      </c>
      <c r="B15" s="7" t="s">
        <v>13</v>
      </c>
      <c r="C15" s="3"/>
    </row>
    <row r="16" spans="1:3" x14ac:dyDescent="0.25">
      <c r="A16" s="2" t="s">
        <v>23</v>
      </c>
      <c r="B16" s="8" t="s">
        <v>24</v>
      </c>
      <c r="C16" s="3"/>
    </row>
    <row r="17" spans="1:3" x14ac:dyDescent="0.25">
      <c r="A17" s="2" t="s">
        <v>25</v>
      </c>
      <c r="B17" s="8" t="s">
        <v>26</v>
      </c>
      <c r="C17" s="3"/>
    </row>
    <row r="18" spans="1:3" x14ac:dyDescent="0.25">
      <c r="A18" s="2" t="s">
        <v>27</v>
      </c>
      <c r="B18" s="8" t="s">
        <v>28</v>
      </c>
      <c r="C18" s="3"/>
    </row>
    <row r="19" spans="1:3" x14ac:dyDescent="0.25">
      <c r="A19" s="2" t="s">
        <v>29</v>
      </c>
      <c r="B19" s="8" t="s">
        <v>30</v>
      </c>
      <c r="C19" s="3"/>
    </row>
    <row r="20" spans="1:3" x14ac:dyDescent="0.25">
      <c r="A20" s="2" t="s">
        <v>31</v>
      </c>
      <c r="B20" s="8" t="s">
        <v>30</v>
      </c>
      <c r="C20" s="3"/>
    </row>
    <row r="21" spans="1:3" x14ac:dyDescent="0.25">
      <c r="A21" s="2" t="s">
        <v>32</v>
      </c>
      <c r="B21" s="8" t="s">
        <v>30</v>
      </c>
      <c r="C21" s="3"/>
    </row>
    <row r="22" spans="1:3" x14ac:dyDescent="0.25">
      <c r="A22" s="2" t="s">
        <v>33</v>
      </c>
      <c r="B22" s="8" t="s">
        <v>30</v>
      </c>
      <c r="C22" s="3"/>
    </row>
    <row r="23" spans="1:3" x14ac:dyDescent="0.25">
      <c r="A23" s="2" t="s">
        <v>34</v>
      </c>
      <c r="B23" s="8" t="s">
        <v>30</v>
      </c>
      <c r="C23" s="3"/>
    </row>
    <row r="24" spans="1:3" x14ac:dyDescent="0.25">
      <c r="A24" s="2" t="s">
        <v>35</v>
      </c>
      <c r="B24" s="8" t="s">
        <v>30</v>
      </c>
      <c r="C24" s="3"/>
    </row>
    <row r="25" spans="1:3" x14ac:dyDescent="0.25">
      <c r="A25" s="2" t="s">
        <v>36</v>
      </c>
      <c r="B25" s="8" t="s">
        <v>30</v>
      </c>
      <c r="C25" s="3"/>
    </row>
    <row r="26" spans="1:3" x14ac:dyDescent="0.25">
      <c r="A26" s="2" t="s">
        <v>37</v>
      </c>
      <c r="B26" s="8" t="s">
        <v>38</v>
      </c>
      <c r="C26" s="3"/>
    </row>
    <row r="27" spans="1:3" x14ac:dyDescent="0.25">
      <c r="A27" s="2" t="s">
        <v>39</v>
      </c>
      <c r="B27" s="8" t="s">
        <v>30</v>
      </c>
      <c r="C27" s="3"/>
    </row>
    <row r="28" spans="1:3" x14ac:dyDescent="0.25">
      <c r="A28" s="2" t="s">
        <v>40</v>
      </c>
      <c r="B28" s="8" t="s">
        <v>30</v>
      </c>
      <c r="C28" s="3"/>
    </row>
    <row r="29" spans="1:3" x14ac:dyDescent="0.25">
      <c r="A29" s="2" t="s">
        <v>41</v>
      </c>
      <c r="B29" s="8" t="s">
        <v>30</v>
      </c>
      <c r="C29" s="3"/>
    </row>
    <row r="30" spans="1:3" x14ac:dyDescent="0.25">
      <c r="A30" s="2" t="s">
        <v>42</v>
      </c>
      <c r="B30" s="8" t="s">
        <v>30</v>
      </c>
      <c r="C30" s="3"/>
    </row>
    <row r="31" spans="1:3" ht="18" x14ac:dyDescent="0.25">
      <c r="A31" s="9" t="s">
        <v>43</v>
      </c>
      <c r="B31" s="8" t="s">
        <v>44</v>
      </c>
      <c r="C31" s="3"/>
    </row>
    <row r="32" spans="1:3" x14ac:dyDescent="0.25">
      <c r="A32" s="2" t="s">
        <v>45</v>
      </c>
      <c r="B32" s="8" t="s">
        <v>46</v>
      </c>
      <c r="C32" s="3"/>
    </row>
    <row r="33" spans="1:2" x14ac:dyDescent="0.25">
      <c r="A33" s="1" t="s">
        <v>47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/>
  </sheetViews>
  <sheetFormatPr defaultRowHeight="15" x14ac:dyDescent="0.25"/>
  <cols>
    <col min="1" max="1" width="24.7109375" style="1" bestFit="1" customWidth="1"/>
    <col min="2" max="2" width="5.7109375" style="11" bestFit="1" customWidth="1"/>
    <col min="3" max="3" width="6.42578125" style="11" bestFit="1" customWidth="1"/>
    <col min="6" max="6" width="0" style="10" hidden="1" customWidth="1"/>
  </cols>
  <sheetData>
    <row r="1" spans="1:4" x14ac:dyDescent="0.25">
      <c r="A1" s="2" t="s">
        <v>0</v>
      </c>
      <c r="B1" s="12" t="s">
        <v>66</v>
      </c>
      <c r="C1" s="12" t="s">
        <v>67</v>
      </c>
      <c r="D1" s="3"/>
    </row>
    <row r="2" spans="1:4" x14ac:dyDescent="0.25">
      <c r="A2" s="6" t="s">
        <v>68</v>
      </c>
      <c r="B2" s="17"/>
      <c r="C2" s="17"/>
      <c r="D2" s="3"/>
    </row>
    <row r="3" spans="1:4" x14ac:dyDescent="0.25">
      <c r="A3" s="7" t="s">
        <v>69</v>
      </c>
      <c r="B3" s="16">
        <f>0</f>
        <v>0</v>
      </c>
      <c r="C3" s="16"/>
      <c r="D3" s="3"/>
    </row>
    <row r="4" spans="1:4" x14ac:dyDescent="0.25">
      <c r="A4" s="7" t="s">
        <v>70</v>
      </c>
      <c r="B4" s="16">
        <f>B3 * Parametry!B16 / 100</f>
        <v>0</v>
      </c>
      <c r="C4" s="16">
        <f>B3 * Parametry!B17 / 100</f>
        <v>0</v>
      </c>
      <c r="D4" s="3"/>
    </row>
    <row r="5" spans="1:4" x14ac:dyDescent="0.25">
      <c r="A5" s="7" t="s">
        <v>71</v>
      </c>
      <c r="B5" s="16"/>
      <c r="C5" s="16">
        <f>(Rozpočet!E12) + 0</f>
        <v>0</v>
      </c>
      <c r="D5" s="3"/>
    </row>
    <row r="6" spans="1:4" x14ac:dyDescent="0.25">
      <c r="A6" s="7" t="s">
        <v>72</v>
      </c>
      <c r="B6" s="16"/>
      <c r="C6" s="16">
        <f>0 + (Rozpočet!G12) + 0</f>
        <v>0</v>
      </c>
      <c r="D6" s="3"/>
    </row>
    <row r="7" spans="1:4" x14ac:dyDescent="0.25">
      <c r="A7" s="8" t="s">
        <v>73</v>
      </c>
      <c r="B7" s="18">
        <f>B3 + B4</f>
        <v>0</v>
      </c>
      <c r="C7" s="18">
        <f>C3 + C4 + C5 + C6</f>
        <v>0</v>
      </c>
      <c r="D7" s="3"/>
    </row>
    <row r="8" spans="1:4" x14ac:dyDescent="0.25">
      <c r="A8" s="7" t="s">
        <v>74</v>
      </c>
      <c r="B8" s="16"/>
      <c r="C8" s="16">
        <f>(C5 + C6) * Parametry!B18 / 100</f>
        <v>0</v>
      </c>
      <c r="D8" s="3"/>
    </row>
    <row r="9" spans="1:4" x14ac:dyDescent="0.25">
      <c r="A9" s="7" t="s">
        <v>75</v>
      </c>
      <c r="B9" s="16"/>
      <c r="C9" s="16">
        <f>0 + 0</f>
        <v>0</v>
      </c>
      <c r="D9" s="3"/>
    </row>
    <row r="10" spans="1:4" x14ac:dyDescent="0.25">
      <c r="A10" s="7" t="s">
        <v>76</v>
      </c>
      <c r="B10" s="16"/>
      <c r="C10" s="16">
        <f>0 + 0</f>
        <v>0</v>
      </c>
      <c r="D10" s="3"/>
    </row>
    <row r="11" spans="1:4" x14ac:dyDescent="0.25">
      <c r="A11" s="7" t="s">
        <v>77</v>
      </c>
      <c r="B11" s="16"/>
      <c r="C11" s="16">
        <f>(C9 + C10) * Parametry!B19 / 100</f>
        <v>0</v>
      </c>
      <c r="D11" s="3"/>
    </row>
    <row r="12" spans="1:4" x14ac:dyDescent="0.25">
      <c r="A12" s="8" t="s">
        <v>78</v>
      </c>
      <c r="B12" s="18">
        <f>B7</f>
        <v>0</v>
      </c>
      <c r="C12" s="18">
        <f>C7 + C8 + C9 + C10 + C11</f>
        <v>0</v>
      </c>
      <c r="D12" s="3"/>
    </row>
    <row r="13" spans="1:4" x14ac:dyDescent="0.25">
      <c r="A13" s="7" t="s">
        <v>79</v>
      </c>
      <c r="B13" s="16"/>
      <c r="C13" s="16">
        <f>(B12 + C12) * Parametry!B20 / 100</f>
        <v>0</v>
      </c>
      <c r="D13" s="3"/>
    </row>
    <row r="14" spans="1:4" x14ac:dyDescent="0.25">
      <c r="A14" s="7" t="s">
        <v>80</v>
      </c>
      <c r="B14" s="16"/>
      <c r="C14" s="16">
        <f>(B12 + C12) * Parametry!B21 / 100</f>
        <v>0</v>
      </c>
      <c r="D14" s="3"/>
    </row>
    <row r="15" spans="1:4" x14ac:dyDescent="0.25">
      <c r="A15" s="7" t="s">
        <v>81</v>
      </c>
      <c r="B15" s="16"/>
      <c r="C15" s="16">
        <f>(B7 + C7) * Parametry!B22 / 100</f>
        <v>0</v>
      </c>
      <c r="D15" s="3"/>
    </row>
    <row r="16" spans="1:4" x14ac:dyDescent="0.25">
      <c r="A16" s="6" t="s">
        <v>82</v>
      </c>
      <c r="B16" s="17"/>
      <c r="C16" s="17">
        <f>B12 + C12 + C13 + C14 + C15</f>
        <v>0</v>
      </c>
      <c r="D16" s="3"/>
    </row>
    <row r="17" spans="1:4" x14ac:dyDescent="0.25">
      <c r="A17" s="7" t="s">
        <v>13</v>
      </c>
      <c r="B17" s="16"/>
      <c r="C17" s="16"/>
      <c r="D17" s="3"/>
    </row>
    <row r="18" spans="1:4" x14ac:dyDescent="0.25">
      <c r="A18" s="6" t="s">
        <v>83</v>
      </c>
      <c r="B18" s="17"/>
      <c r="C18" s="17"/>
      <c r="D18" s="3"/>
    </row>
    <row r="19" spans="1:4" x14ac:dyDescent="0.25">
      <c r="A19" s="7" t="s">
        <v>84</v>
      </c>
      <c r="B19" s="16"/>
      <c r="C19" s="16">
        <f>C12 * Parametry!B23 / 100</f>
        <v>0</v>
      </c>
      <c r="D19" s="3"/>
    </row>
    <row r="20" spans="1:4" x14ac:dyDescent="0.25">
      <c r="A20" s="7" t="s">
        <v>85</v>
      </c>
      <c r="B20" s="16"/>
      <c r="C20" s="16">
        <f>C12 * Parametry!B24 / 100</f>
        <v>0</v>
      </c>
      <c r="D20" s="3"/>
    </row>
    <row r="21" spans="1:4" x14ac:dyDescent="0.25">
      <c r="A21" s="6" t="s">
        <v>86</v>
      </c>
      <c r="B21" s="17"/>
      <c r="C21" s="17">
        <f>C19 + C20</f>
        <v>0</v>
      </c>
      <c r="D21" s="3"/>
    </row>
    <row r="22" spans="1:4" x14ac:dyDescent="0.25">
      <c r="A22" s="7" t="s">
        <v>87</v>
      </c>
      <c r="B22" s="16"/>
      <c r="C22" s="16">
        <f>Parametry!B25 * Parametry!B28 * (C16 * Parametry!B27)^Parametry!B26</f>
        <v>0</v>
      </c>
      <c r="D22" s="3"/>
    </row>
    <row r="23" spans="1:4" x14ac:dyDescent="0.25">
      <c r="A23" s="7" t="s">
        <v>13</v>
      </c>
      <c r="B23" s="16"/>
      <c r="C23" s="16"/>
      <c r="D23" s="3"/>
    </row>
    <row r="24" spans="1:4" x14ac:dyDescent="0.25">
      <c r="A24" s="4" t="s">
        <v>88</v>
      </c>
      <c r="B24" s="13"/>
      <c r="C24" s="13">
        <f>C16 + C21 + C22</f>
        <v>0</v>
      </c>
      <c r="D24" s="3"/>
    </row>
    <row r="25" spans="1:4" x14ac:dyDescent="0.25">
      <c r="A25" s="7" t="s">
        <v>89</v>
      </c>
      <c r="B25" s="16">
        <f>(SUM(Rozpočet!E3:E4,Rozpočet!E6,Rozpočet!E8,Rozpočet!E11)) + (SUM(Rozpočet!G3:G4,Rozpočet!G6,Rozpočet!G8)) + B4 + C4 + C8 + C11 + C13 + C14 + C15 + C21 + C22</f>
        <v>0</v>
      </c>
      <c r="C25" s="16">
        <f>B25 * Parametry!B31 / 100</f>
        <v>0</v>
      </c>
      <c r="D25" s="3"/>
    </row>
    <row r="26" spans="1:4" x14ac:dyDescent="0.25">
      <c r="A26" s="7" t="s">
        <v>90</v>
      </c>
      <c r="B26" s="16">
        <f>(SUM(Rozpočet!E3,Rozpočet!E6,Rozpočet!E8)) + (SUM(Rozpočet!G3,Rozpočet!G6,Rozpočet!G8))</f>
        <v>0</v>
      </c>
      <c r="C26" s="16">
        <f>B26 * Parametry!B32 / 100</f>
        <v>0</v>
      </c>
      <c r="D26" s="3"/>
    </row>
    <row r="27" spans="1:4" x14ac:dyDescent="0.25">
      <c r="A27" s="4" t="s">
        <v>91</v>
      </c>
      <c r="B27" s="13"/>
      <c r="C27" s="13">
        <f>C24 + C25 + C26</f>
        <v>0</v>
      </c>
      <c r="D27" s="3"/>
    </row>
    <row r="28" spans="1:4" x14ac:dyDescent="0.25">
      <c r="A28" s="7" t="s">
        <v>13</v>
      </c>
      <c r="B28" s="16"/>
      <c r="C28" s="16"/>
      <c r="D28" s="3"/>
    </row>
    <row r="29" spans="1:4" x14ac:dyDescent="0.25">
      <c r="A29" s="7" t="s">
        <v>92</v>
      </c>
      <c r="B29" s="16"/>
      <c r="C29" s="16">
        <f>C24 * Parametry!B29 / 100</f>
        <v>0</v>
      </c>
      <c r="D29" s="3"/>
    </row>
    <row r="30" spans="1:4" x14ac:dyDescent="0.25">
      <c r="A30" s="7" t="s">
        <v>92</v>
      </c>
      <c r="B30" s="16"/>
      <c r="C30" s="16">
        <f>C24 * Parametry!B30 / 100</f>
        <v>0</v>
      </c>
      <c r="D30" s="3"/>
    </row>
    <row r="31" spans="1:4" x14ac:dyDescent="0.25">
      <c r="A31" s="6" t="s">
        <v>93</v>
      </c>
      <c r="B31" s="19" t="s">
        <v>50</v>
      </c>
      <c r="C31" s="19" t="s">
        <v>52</v>
      </c>
      <c r="D31" s="3"/>
    </row>
    <row r="32" spans="1:4" x14ac:dyDescent="0.25">
      <c r="A32" s="7" t="s">
        <v>54</v>
      </c>
      <c r="B32" s="16">
        <f>(Rozpočet!E12)</f>
        <v>0</v>
      </c>
      <c r="C32" s="16">
        <f>(Rozpočet!G12)</f>
        <v>0</v>
      </c>
      <c r="D32" s="3"/>
    </row>
    <row r="33" spans="1:4" x14ac:dyDescent="0.25">
      <c r="A33" s="7" t="s">
        <v>13</v>
      </c>
      <c r="B33" s="16"/>
      <c r="C33" s="16"/>
      <c r="D33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F9" sqref="F9"/>
    </sheetView>
  </sheetViews>
  <sheetFormatPr defaultRowHeight="15" x14ac:dyDescent="0.25"/>
  <cols>
    <col min="1" max="1" width="24.28515625" style="1" bestFit="1" customWidth="1"/>
    <col min="2" max="2" width="1.7109375" style="1" bestFit="1" customWidth="1"/>
    <col min="3" max="3" width="5.5703125" style="11" customWidth="1"/>
    <col min="4" max="4" width="4.5703125" style="11" bestFit="1" customWidth="1"/>
    <col min="5" max="5" width="8.42578125" style="11" bestFit="1" customWidth="1"/>
    <col min="6" max="6" width="4.140625" style="11" bestFit="1" customWidth="1"/>
    <col min="7" max="7" width="8" style="11" bestFit="1" customWidth="1"/>
    <col min="10" max="10" width="0" style="10" hidden="1" customWidth="1"/>
  </cols>
  <sheetData>
    <row r="1" spans="1:9" x14ac:dyDescent="0.25">
      <c r="A1" s="2" t="s">
        <v>0</v>
      </c>
      <c r="B1" s="2" t="s">
        <v>48</v>
      </c>
      <c r="C1" s="12" t="s">
        <v>49</v>
      </c>
      <c r="D1" s="12" t="s">
        <v>50</v>
      </c>
      <c r="E1" s="12" t="s">
        <v>51</v>
      </c>
      <c r="F1" s="12" t="s">
        <v>52</v>
      </c>
      <c r="G1" s="12" t="s">
        <v>53</v>
      </c>
      <c r="H1" s="3"/>
      <c r="I1" s="3"/>
    </row>
    <row r="2" spans="1:9" x14ac:dyDescent="0.25">
      <c r="A2" s="4" t="s">
        <v>54</v>
      </c>
      <c r="B2" s="4" t="s">
        <v>13</v>
      </c>
      <c r="C2" s="13"/>
      <c r="D2" s="13"/>
      <c r="E2" s="13"/>
      <c r="F2" s="13"/>
      <c r="G2" s="13"/>
      <c r="H2" s="3"/>
      <c r="I2" s="3"/>
    </row>
    <row r="3" spans="1:9" x14ac:dyDescent="0.25">
      <c r="A3" s="14" t="s">
        <v>55</v>
      </c>
      <c r="B3" s="14" t="s">
        <v>13</v>
      </c>
      <c r="C3" s="15"/>
      <c r="D3" s="15"/>
      <c r="E3" s="15"/>
      <c r="F3" s="15"/>
      <c r="G3" s="15"/>
      <c r="H3" s="3"/>
      <c r="I3" s="3"/>
    </row>
    <row r="4" spans="1:9" x14ac:dyDescent="0.25">
      <c r="A4" s="7" t="s">
        <v>56</v>
      </c>
      <c r="B4" s="7" t="s">
        <v>57</v>
      </c>
      <c r="C4" s="16">
        <v>53</v>
      </c>
      <c r="D4" s="16"/>
      <c r="E4" s="16">
        <f>C4*D4</f>
        <v>0</v>
      </c>
      <c r="F4" s="16"/>
      <c r="G4" s="16">
        <f>C4*F4</f>
        <v>0</v>
      </c>
      <c r="H4" s="3"/>
      <c r="I4" s="3"/>
    </row>
    <row r="5" spans="1:9" x14ac:dyDescent="0.25">
      <c r="A5" s="7" t="s">
        <v>58</v>
      </c>
      <c r="B5" s="7" t="s">
        <v>59</v>
      </c>
      <c r="C5" s="16">
        <v>4</v>
      </c>
      <c r="D5" s="16"/>
      <c r="E5" s="16">
        <f>C5*D5</f>
        <v>0</v>
      </c>
      <c r="F5" s="16"/>
      <c r="G5" s="16">
        <f>C5*F5</f>
        <v>0</v>
      </c>
      <c r="H5" s="3"/>
      <c r="I5" s="3"/>
    </row>
    <row r="6" spans="1:9" x14ac:dyDescent="0.25">
      <c r="A6" s="14" t="s">
        <v>60</v>
      </c>
      <c r="B6" s="14" t="s">
        <v>13</v>
      </c>
      <c r="C6" s="15"/>
      <c r="D6" s="15"/>
      <c r="E6" s="15"/>
      <c r="F6" s="15"/>
      <c r="G6" s="15"/>
      <c r="H6" s="3"/>
      <c r="I6" s="3"/>
    </row>
    <row r="7" spans="1:9" x14ac:dyDescent="0.25">
      <c r="A7" s="7" t="s">
        <v>61</v>
      </c>
      <c r="B7" s="7" t="s">
        <v>59</v>
      </c>
      <c r="C7" s="16">
        <v>1</v>
      </c>
      <c r="D7" s="15"/>
      <c r="E7" s="15"/>
      <c r="F7" s="16"/>
      <c r="G7" s="16">
        <f>C7*F7</f>
        <v>0</v>
      </c>
      <c r="H7" s="3"/>
      <c r="I7" s="3"/>
    </row>
    <row r="8" spans="1:9" x14ac:dyDescent="0.25">
      <c r="A8" s="14" t="s">
        <v>62</v>
      </c>
      <c r="B8" s="14" t="s">
        <v>13</v>
      </c>
      <c r="C8" s="15"/>
      <c r="D8" s="15"/>
      <c r="E8" s="15"/>
      <c r="F8" s="15"/>
      <c r="G8" s="15"/>
      <c r="H8" s="3"/>
      <c r="I8" s="3"/>
    </row>
    <row r="9" spans="1:9" x14ac:dyDescent="0.25">
      <c r="A9" s="7" t="s">
        <v>63</v>
      </c>
      <c r="B9" s="7" t="s">
        <v>59</v>
      </c>
      <c r="C9" s="16">
        <v>1</v>
      </c>
      <c r="D9" s="15"/>
      <c r="E9" s="15"/>
      <c r="F9" s="16"/>
      <c r="G9" s="16">
        <f>C9*F9</f>
        <v>0</v>
      </c>
      <c r="H9" s="3"/>
      <c r="I9" s="3"/>
    </row>
    <row r="10" spans="1:9" x14ac:dyDescent="0.25">
      <c r="A10" s="7" t="s">
        <v>13</v>
      </c>
      <c r="B10" s="7" t="s">
        <v>13</v>
      </c>
      <c r="C10" s="16"/>
      <c r="D10" s="16"/>
      <c r="E10" s="16"/>
      <c r="F10" s="16"/>
      <c r="G10" s="16"/>
      <c r="H10" s="3"/>
      <c r="I10" s="3"/>
    </row>
    <row r="11" spans="1:9" x14ac:dyDescent="0.25">
      <c r="A11" s="7" t="s">
        <v>64</v>
      </c>
      <c r="B11" s="7" t="s">
        <v>13</v>
      </c>
      <c r="C11" s="16"/>
      <c r="D11" s="16"/>
      <c r="E11" s="16">
        <f>Parametry!B33/100*E4+Parametry!B33/100*E5+Parametry!B33/100*E7+Parametry!B33/100*E9</f>
        <v>0</v>
      </c>
      <c r="F11" s="16"/>
      <c r="G11" s="16"/>
      <c r="H11" s="3"/>
      <c r="I11" s="3"/>
    </row>
    <row r="12" spans="1:9" x14ac:dyDescent="0.25">
      <c r="A12" s="4" t="s">
        <v>65</v>
      </c>
      <c r="B12" s="4" t="s">
        <v>13</v>
      </c>
      <c r="C12" s="13"/>
      <c r="D12" s="13"/>
      <c r="E12" s="13">
        <f>SUM(E3:E11)</f>
        <v>0</v>
      </c>
      <c r="F12" s="13"/>
      <c r="G12" s="13">
        <f>SUM(G3:G11)</f>
        <v>0</v>
      </c>
      <c r="H12" s="3"/>
      <c r="I12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Vláďa Brůna</dc:creator>
  <cp:lastModifiedBy>123</cp:lastModifiedBy>
  <dcterms:created xsi:type="dcterms:W3CDTF">2020-02-03T11:48:30Z</dcterms:created>
  <dcterms:modified xsi:type="dcterms:W3CDTF">2020-02-04T16:42:35Z</dcterms:modified>
</cp:coreProperties>
</file>