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4665" windowHeight="5625" tabRatio="949" activeTab="0"/>
  </bookViews>
  <sheets>
    <sheet name="odemčený" sheetId="1" r:id="rId1"/>
  </sheets>
  <definedNames>
    <definedName name="_xlnm.Print_Titles" localSheetId="0">'odemčený'!$1:$4</definedName>
    <definedName name="_xlnm.Print_Area" localSheetId="0">'odemčený'!$A$1:$F$350</definedName>
    <definedName name="Z_1E8618C1_1B4D_11D4_B32D_0050046A422B_.wvu.PrintTitles">#REF!</definedName>
    <definedName name="Z_1E8618C1_1B4D_11D4_B32D_0050046A422B_.wvu.Rows">#REF!</definedName>
    <definedName name="Z_65AC2F60_1B4A_11D4_81C5_0050046A4233_.wvu.PrintTitles">#REF!</definedName>
    <definedName name="Z_65AC2F60_1B4A_11D4_81C5_0050046A4233_.wvu.Rows">#REF!</definedName>
  </definedNames>
  <calcPr fullCalcOnLoad="1"/>
</workbook>
</file>

<file path=xl/sharedStrings.xml><?xml version="1.0" encoding="utf-8"?>
<sst xmlns="http://schemas.openxmlformats.org/spreadsheetml/2006/main" count="355" uniqueCount="224">
  <si>
    <t>Pos.č.</t>
  </si>
  <si>
    <t>popis výkonu</t>
  </si>
  <si>
    <t>množství</t>
  </si>
  <si>
    <t>jedn. cena</t>
  </si>
  <si>
    <t>Cena</t>
  </si>
  <si>
    <t>ks</t>
  </si>
  <si>
    <t>m.j.</t>
  </si>
  <si>
    <t>Armatury</t>
  </si>
  <si>
    <t>Potrubí</t>
  </si>
  <si>
    <t>m</t>
  </si>
  <si>
    <t>Tepelné izolace</t>
  </si>
  <si>
    <t>m2</t>
  </si>
  <si>
    <t>h</t>
  </si>
  <si>
    <t>Zařízení</t>
  </si>
  <si>
    <t xml:space="preserve">ks </t>
  </si>
  <si>
    <t>potrubí z ocelových trub 1/2"</t>
  </si>
  <si>
    <t>potrubí z ocelových trub 3/4"</t>
  </si>
  <si>
    <t>potrubí z ocelových trub  1"</t>
  </si>
  <si>
    <t>potrubí z ocelových trub 5/4"</t>
  </si>
  <si>
    <t>potrubí z ocelových trub  6/4"</t>
  </si>
  <si>
    <t>montážní lišta WEMEFA R4  46x35</t>
  </si>
  <si>
    <t>Nátěry</t>
  </si>
  <si>
    <t>Armatury celkem</t>
  </si>
  <si>
    <t>Potrubí celkem</t>
  </si>
  <si>
    <t>Nátěry celkem</t>
  </si>
  <si>
    <t>Tepelné izolace celkem</t>
  </si>
  <si>
    <t>Zařízení celkem</t>
  </si>
  <si>
    <t>Vypracoval: ING.BOHADLO JIŘÍ</t>
  </si>
  <si>
    <t>DPH</t>
  </si>
  <si>
    <t>%</t>
  </si>
  <si>
    <t xml:space="preserve">                   tl.5 cm</t>
  </si>
  <si>
    <t>kpl</t>
  </si>
  <si>
    <t xml:space="preserve">Zařízení </t>
  </si>
  <si>
    <t xml:space="preserve">Armatury </t>
  </si>
  <si>
    <t>tepelná izolace z lamelové rohože ISOVER ML 3</t>
  </si>
  <si>
    <t xml:space="preserve">montáž návarků  pro měření a regulaci </t>
  </si>
  <si>
    <t xml:space="preserve">Topná zkouška, zaregulování </t>
  </si>
  <si>
    <t>profilový materiál U5</t>
  </si>
  <si>
    <t>zaregulování topného systému VS</t>
  </si>
  <si>
    <t xml:space="preserve">požární hlídka v objektu po ukončenín sváření </t>
  </si>
  <si>
    <t>Topná zkouška, zaregulování  celkem</t>
  </si>
  <si>
    <t xml:space="preserve">Mezisoučet </t>
  </si>
  <si>
    <t xml:space="preserve">montáž závitových armatur s jedním závitem  G 1/2" </t>
  </si>
  <si>
    <t>73420-9103</t>
  </si>
  <si>
    <t>73441-1143</t>
  </si>
  <si>
    <t>73442-1130</t>
  </si>
  <si>
    <t>73449-9212</t>
  </si>
  <si>
    <t>73311-1113</t>
  </si>
  <si>
    <t>73311-1114</t>
  </si>
  <si>
    <t>73311-1115</t>
  </si>
  <si>
    <t>73311-1116</t>
  </si>
  <si>
    <t>73311-1117</t>
  </si>
  <si>
    <t>73312-1218</t>
  </si>
  <si>
    <t>potrubí z ocelových trub  57/3</t>
  </si>
  <si>
    <t>tlaková zkouška potrubí do DN 40</t>
  </si>
  <si>
    <t>73319-0107</t>
  </si>
  <si>
    <t>tlaková zkouška potrubí DN50</t>
  </si>
  <si>
    <t>73319-0219</t>
  </si>
  <si>
    <t>73314-1102</t>
  </si>
  <si>
    <t>odvzdušňovací nádobka DN 50 - délka 100 mm</t>
  </si>
  <si>
    <t xml:space="preserve">dodávka </t>
  </si>
  <si>
    <t>nátěr ocelového potrubí do DN 50, jednonásobné antikorozní a 1x email</t>
  </si>
  <si>
    <t>nátěr ocelového potrubí do DN 50, základní, barva vodou ředitelná</t>
  </si>
  <si>
    <t xml:space="preserve">Zařízení staveniště </t>
  </si>
  <si>
    <t xml:space="preserve">Kompletační činnost </t>
  </si>
  <si>
    <t>vypouštěcí kulový kohout s hadicovou vývodkou  R 608  G 1/2"</t>
  </si>
  <si>
    <t>73449-4213</t>
  </si>
  <si>
    <t>návarky  s trubkovým závitem    G 1/2"</t>
  </si>
  <si>
    <t>73429-2813</t>
  </si>
  <si>
    <t>73429-2817</t>
  </si>
  <si>
    <t>73312-1222</t>
  </si>
  <si>
    <t>potrubí z ocelových trub 76/3</t>
  </si>
  <si>
    <t>73319-0225</t>
  </si>
  <si>
    <t>profilový materiál U10</t>
  </si>
  <si>
    <t>novodur DN 50</t>
  </si>
  <si>
    <t xml:space="preserve">Kontrolní nálevka od pojistných ventilů DN 40 rozšíšeno                                                  na průměr cca 100 mm, možno provést i z novoduru </t>
  </si>
  <si>
    <t>nátěr ocelového potrubí nad DN 50 do DN 100, základní, barva vodou ředitelná</t>
  </si>
  <si>
    <t>nátěr ocelového potrubí nad DN 50 do DN 100,                                                             jednonásobné antikorozní a 1x email</t>
  </si>
  <si>
    <t>montáž přírubových armatur  DN 65 PN 16</t>
  </si>
  <si>
    <t>73410-9215</t>
  </si>
  <si>
    <t xml:space="preserve">Topná zkouška, zaregulování  </t>
  </si>
  <si>
    <t>ventil odvzdušňovací  G 3/8"</t>
  </si>
  <si>
    <t>73421-1113</t>
  </si>
  <si>
    <t xml:space="preserve">                       42x20        (5/4")</t>
  </si>
  <si>
    <t xml:space="preserve">Regulace a měření, elektro </t>
  </si>
  <si>
    <t xml:space="preserve">přesun hmot do 6 m výšky </t>
  </si>
  <si>
    <t>99873-2201</t>
  </si>
  <si>
    <t>99873-4201</t>
  </si>
  <si>
    <t>99873-3201</t>
  </si>
  <si>
    <t>folie Flexipan velikost ok 20 mm</t>
  </si>
  <si>
    <t>71341-1125</t>
  </si>
  <si>
    <t xml:space="preserve">montáž tepelné izolace ohybů  jednovrstvá  s povrchovou úpravou hliníkovou folií, připevněným ocelovým drátem  </t>
  </si>
  <si>
    <t>99871-3201</t>
  </si>
  <si>
    <t xml:space="preserve">vizuelní kontrola svarů  </t>
  </si>
  <si>
    <t xml:space="preserve">Demontáže </t>
  </si>
  <si>
    <t xml:space="preserve">odvoz staré tepelné izolace na řízenou skládku </t>
  </si>
  <si>
    <t>Demontáže celkem</t>
  </si>
  <si>
    <t xml:space="preserve">demontáž části potrubí topné vody </t>
  </si>
  <si>
    <t>73410-9214</t>
  </si>
  <si>
    <t xml:space="preserve">Stavební přípomoce </t>
  </si>
  <si>
    <t>18</t>
  </si>
  <si>
    <t>filtr závitový  R 74A     G 5/4"</t>
  </si>
  <si>
    <t>73429-1245</t>
  </si>
  <si>
    <t>73429-2816</t>
  </si>
  <si>
    <t>montáž návlekové tepelné izolace včetně ohybů a odboček</t>
  </si>
  <si>
    <t xml:space="preserve">topná zkouška ohřevu topné vody a teplé vody </t>
  </si>
  <si>
    <t>Stavební přípomoce celkem</t>
  </si>
  <si>
    <t>kg</t>
  </si>
  <si>
    <t xml:space="preserve">provádění průběžného úklidu za provozu stavby a provedení konečného úklidu VS </t>
  </si>
  <si>
    <t>teploměr s pevným stonkem  TR100   0-120 C                                                                 délka stonku 60  mm včetně jímky</t>
  </si>
  <si>
    <t xml:space="preserve">odpočet šrot </t>
  </si>
  <si>
    <t>barevné značení se provede dle technické zprávy, kapitola h)</t>
  </si>
  <si>
    <t xml:space="preserve">zhotovení šipek a barevných pruhů na jednotlivá potrubí a zařízení - barevné odlišení se provede dle technické zprávy kapitola h) </t>
  </si>
  <si>
    <t xml:space="preserve">Strojní část PS </t>
  </si>
  <si>
    <t>24</t>
  </si>
  <si>
    <t>25</t>
  </si>
  <si>
    <t>montáž přírubových armatur  DN 50 PN 16</t>
  </si>
  <si>
    <t>73424-2413</t>
  </si>
  <si>
    <t>zpětný ventil závitový G 3/4"</t>
  </si>
  <si>
    <t>73429-2814</t>
  </si>
  <si>
    <t>teploměr s pevným stonkem  TR100   0-120 C                                                                       délka stonku 100  mm včetně jímky</t>
  </si>
  <si>
    <t xml:space="preserve">tlakoměr deformační typ 312 průměr 100 mm rozsah 0-4 bar,                                      trojcestný ventil mosazný  </t>
  </si>
  <si>
    <t xml:space="preserve">Návleková tepelná izolace  tl.20 mm Tubex </t>
  </si>
  <si>
    <t xml:space="preserve">montáž deskového ohřívače do potrubí </t>
  </si>
  <si>
    <t xml:space="preserve">                   tl.3 cm - oprava stávající tepelné izolace </t>
  </si>
  <si>
    <t>stávající potrubí                                        5 cm        (4 m2)</t>
  </si>
  <si>
    <t>potrubní izlolační pouzdro ISOVER - ORSTECH nebo IZOMAT - IZOTUB AL</t>
  </si>
  <si>
    <t xml:space="preserve">izolační pouzdra s AL povrchem </t>
  </si>
  <si>
    <t xml:space="preserve">      potrubí  G 5/4"       pouzdro    42 x 30</t>
  </si>
  <si>
    <t xml:space="preserve">      potrubí  57/3          pouzdro    60 x 40</t>
  </si>
  <si>
    <t xml:space="preserve">      potrubí  76/3          pouzdro    76 x 50</t>
  </si>
  <si>
    <t>montáž izolačních pouzder včetně ohybů a odboček</t>
  </si>
  <si>
    <t xml:space="preserve">      potrubí  G 1"          pouzdro    34 x 30</t>
  </si>
  <si>
    <t xml:space="preserve">montáž folie flexipan připevněnou hliníkovou páskou </t>
  </si>
  <si>
    <t>povrch m2</t>
  </si>
  <si>
    <t xml:space="preserve">tlaková zkouška potrubí DN 65 </t>
  </si>
  <si>
    <t>1</t>
  </si>
  <si>
    <t>montáž RDT DN 50   (dodávka Teplárna )</t>
  </si>
  <si>
    <t xml:space="preserve">přírubový spoj  DN 65  PN 16 - deskový ohřívač topné vody </t>
  </si>
  <si>
    <t>73417-3416</t>
  </si>
  <si>
    <t>typ HC-70/S3</t>
  </si>
  <si>
    <t>montáž expanzní nádoby</t>
  </si>
  <si>
    <t>uvedení  expanzní nádoby do provozu                                                                                 pan JOSÍF Hradec Králové  tel.602 114 679</t>
  </si>
  <si>
    <t>11</t>
  </si>
  <si>
    <t>Montáž přírubových armatur - regulační ventil DN 50 Kv=40, PN16   poz.16</t>
  </si>
  <si>
    <t>21</t>
  </si>
  <si>
    <t xml:space="preserve">demontáž a znovumontáž vodoměru dopouštění vody do topného systému  </t>
  </si>
  <si>
    <t xml:space="preserve">rozdělovače topné vody  DN 125  délka 2800 mm   </t>
  </si>
  <si>
    <t xml:space="preserve">sběrač topné vody  DN 125  délka 2300 mm   </t>
  </si>
  <si>
    <t>73410-9217</t>
  </si>
  <si>
    <t>montáž přírubových armatur  DN 100 PN 16</t>
  </si>
  <si>
    <t xml:space="preserve"> </t>
  </si>
  <si>
    <t>filtr závitový  R 74A     G 6/4"</t>
  </si>
  <si>
    <t>73429-1246</t>
  </si>
  <si>
    <t>73312-1225</t>
  </si>
  <si>
    <t>potrubí z ocelových trub 108/4</t>
  </si>
  <si>
    <t>potrubí z ocelových trub 133/4,5</t>
  </si>
  <si>
    <t>73319-0232</t>
  </si>
  <si>
    <t>tlaková zkouška potrubí DN 100 a DN 125</t>
  </si>
  <si>
    <t>odvzdušňovací nádobka DN 25 - délka 100 mm</t>
  </si>
  <si>
    <t xml:space="preserve">                       48x20        (6/4")</t>
  </si>
  <si>
    <t>nový rozdělovač topné vody                 2x5 cm   -    (7 m2)</t>
  </si>
  <si>
    <t>nový sběrač topné vody                        2x5 cm   -    (6 m2)</t>
  </si>
  <si>
    <t xml:space="preserve">      potrubí  108/4        pouzdro   108 x 80</t>
  </si>
  <si>
    <t xml:space="preserve">      potrubí  133/4,5     pouzdro   133 x 80</t>
  </si>
  <si>
    <t xml:space="preserve">snímatelná tepelná izolace ventilů IKA  </t>
  </si>
  <si>
    <t>Teplovodní armatury</t>
  </si>
  <si>
    <t>IKA 150 KL DN 65      PN16  bezpřírubová klapka</t>
  </si>
  <si>
    <t xml:space="preserve">IKA 150 KL DN 100    PN16  bezpřírubová klapka </t>
  </si>
  <si>
    <t>nátěr ocelového potrubí nad DN 100 do DN 150,                                                             jednonásobné antikorozní a 1x email</t>
  </si>
  <si>
    <t>nátěr ocelového potrubí nad DN 100 do DN 150, základní, barva vodou ředitelná</t>
  </si>
  <si>
    <t xml:space="preserve">demontáž parních a kondenzátních potrubí, rozdělovače páry, kondenzátní nádrže a kondenzátního čerpadla  </t>
  </si>
  <si>
    <t xml:space="preserve">provedení průrazu 100 x 100 mm podlahou PS do suterénu, po montáži potrubí zazdít  </t>
  </si>
  <si>
    <t>Montáž přírubových armatur - havarijní klapka DN100, PN16   poz.28</t>
  </si>
  <si>
    <t xml:space="preserve">pojistný ventil DUCO DN 32 KD   otevírací přetlak 4,0 bar </t>
  </si>
  <si>
    <t xml:space="preserve">Modernizace výměníkové stanice - přechod na topnou vodu </t>
  </si>
  <si>
    <t>Oblastní nemocnice Náchod , Bartoňova 951</t>
  </si>
  <si>
    <t xml:space="preserve">Rekapitulace nákladů </t>
  </si>
  <si>
    <t>Strojní část VS celkem</t>
  </si>
  <si>
    <t>Celkem modernizace výměníkové stanice bez DPH</t>
  </si>
  <si>
    <t>Celkem modernizace výměníkové stanice  s DPH</t>
  </si>
  <si>
    <t xml:space="preserve">stavitelná podpěra deskového ohřívače </t>
  </si>
  <si>
    <t xml:space="preserve">přírubový spoj  DN 100  PN 16 - deskový ohřívač topné vody </t>
  </si>
  <si>
    <t>73417-3418</t>
  </si>
  <si>
    <t xml:space="preserve">Automatická expanzní nádoba </t>
  </si>
  <si>
    <t xml:space="preserve">oběhové čerpadlo Stratos 25 /1-6  PN 10,  230 V </t>
  </si>
  <si>
    <t>73242-9111</t>
  </si>
  <si>
    <t>montáž oběhových čerpadel do potrubí  DN 25</t>
  </si>
  <si>
    <t>montáž závitových armatur  se dvěma závity  G 5/4"</t>
  </si>
  <si>
    <t>73420-9116</t>
  </si>
  <si>
    <t>Montáž přírubovách armatur - dvoucestný regulační ventil  DN 25 PN16   poz.17</t>
  </si>
  <si>
    <t>73420-9212</t>
  </si>
  <si>
    <t>73429-2815</t>
  </si>
  <si>
    <t xml:space="preserve">mezipřírubová klapka BOAX -B s pákou LP, s manžetou AMRING  </t>
  </si>
  <si>
    <t xml:space="preserve">mezipřírubová klapka KSB -BOAX -B - s pákou LP,  s manžetou AMRING  </t>
  </si>
  <si>
    <t xml:space="preserve">  DN 50   </t>
  </si>
  <si>
    <t xml:space="preserve">  DN 65    </t>
  </si>
  <si>
    <t xml:space="preserve">mezipřírubová klapka BOAX -B - spákou LP, s manžetou AMRING  </t>
  </si>
  <si>
    <t xml:space="preserve">  DN 100    </t>
  </si>
  <si>
    <t>montáž mezipřírubových klapek DN 65    ( dodávka Teplárna, včetně přírub )</t>
  </si>
  <si>
    <t>montáž mezipřírubových klapek DN 100  ( dodávka Teplárna, včetně přírub )</t>
  </si>
  <si>
    <t>73424-2415</t>
  </si>
  <si>
    <t>zpětný ventil závitový G 5/4"</t>
  </si>
  <si>
    <t>montáž přírubových armatur DN 50  PN 16  (připojení předehřívače TV,  poz 8)</t>
  </si>
  <si>
    <t xml:space="preserve">přírubový spoj  DN 50  PN 16 - ( předehřívač TV po.8) </t>
  </si>
  <si>
    <t>73417-3414</t>
  </si>
  <si>
    <t xml:space="preserve">zhotovení napojovacího bodu dopouštění vody do top. systému </t>
  </si>
  <si>
    <t xml:space="preserve">nátěr ocelových konstrukcí vodou ředitelnou barvou,                                     jednonásobné antikorozní + 2 x vrchní </t>
  </si>
  <si>
    <t xml:space="preserve">vyrovnání omítek ve VS , případně odstranění starých </t>
  </si>
  <si>
    <t xml:space="preserve">1x konečné vybílení stěn ve VS po montáži technologie                                                   a zakrytí stávajícího zařízení proti znečištění  </t>
  </si>
  <si>
    <t xml:space="preserve">demontáž stojatých ohřívačů topné vody, včetně likvidace tepelné izolace na řízenou skládku </t>
  </si>
  <si>
    <t xml:space="preserve">zabetonování průrazů po demontovaném parním a kondenzátním potrubí </t>
  </si>
  <si>
    <t xml:space="preserve">Vypracování skutečného stavu výměníkové stanice </t>
  </si>
  <si>
    <t xml:space="preserve">deskový ohřívač (CB110-70M) , výkon 300 kW, S1,S2 = DN 65, S3,S4 = DN 50, tlaková ztráta do 4 kPa, primár 100/70st.C, sekunder 90/70 st.C  </t>
  </si>
  <si>
    <t>tepelná izolace deskového výměníku (CB110-70M)</t>
  </si>
  <si>
    <t xml:space="preserve">Zadavatel připouští použití kvalitativně a technicky obdobných řešení za předpokladu dodržení předepsaných vlasností, jakosti a kvality projektovaných výrobků se shodnými parametry, charakterem a funkcí. V případě změny materiálů, systémů a výrobků, které mají dopad na povolení, audity, posudky a výpočty je nutno tyto doložit pro nově navržený systém, výrobek či materiál.     </t>
  </si>
  <si>
    <t>montáž přírubového filtru DN 100 (dodávka Teplárna, včetně přírub  )</t>
  </si>
  <si>
    <t xml:space="preserve">kulový kohout R950R G 1/2"  s červenou páčkou a DADO koulí </t>
  </si>
  <si>
    <t xml:space="preserve">kulový kohout R950R G 3/4"  s červenou páčkou a DADO koulí </t>
  </si>
  <si>
    <t xml:space="preserve">kulový kohout R950R G 1"     s červenou páčkou a DADO koulí </t>
  </si>
  <si>
    <t xml:space="preserve">kulový kohout R950R G 5/4"  s červenou páčkou a DADO Koulí </t>
  </si>
  <si>
    <t xml:space="preserve">kulový kohout R950R G 6/4"  s červenou páčkou a DADO Koulí </t>
  </si>
  <si>
    <t xml:space="preserve">orientační štítky SIKLA spefifikované + páska na uchcení </t>
  </si>
  <si>
    <t xml:space="preserve">orientační štítky SIKLA nespecifikované + páska na uchycení 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</si>
</sst>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dd/mm/yy"/>
    <numFmt numFmtId="169" formatCode="dd/mmm/yy"/>
    <numFmt numFmtId="170" formatCode="dd/mmm"/>
    <numFmt numFmtId="171" formatCode="hh:mm"/>
    <numFmt numFmtId="172" formatCode="hh:mm:ss"/>
    <numFmt numFmtId="173" formatCode="dd/mm/yy\ hh:mm"/>
    <numFmt numFmtId="174" formatCode="0.0"/>
    <numFmt numFmtId="175" formatCode="0.000"/>
    <numFmt numFmtId="176" formatCode="#,##0.00\ &quot;Kč&quot;"/>
    <numFmt numFmtId="177" formatCode="#,##0.0\ &quot;Kč&quot;"/>
    <numFmt numFmtId="178" formatCode="#,##0\ &quot;Kč&quot;"/>
    <numFmt numFmtId="179" formatCode="#.##0.00,&quot;Kč&quot;"/>
    <numFmt numFmtId="180" formatCode="_-* #,##0.0\ _K_č_-;\-* #,##0.0\ _K_č_-;_-* &quot;-&quot;?\ _K_č_-;_-@_-"/>
    <numFmt numFmtId="181" formatCode="#,##0_ ;\-#,##0\ "/>
    <numFmt numFmtId="182" formatCode="#,##0.0"/>
    <numFmt numFmtId="183" formatCode="#,##0.0\ &quot;Kč&quot;;[Red]#,##0.0\ &quot;Kč&quot;"/>
    <numFmt numFmtId="184" formatCode="#,##0.0;[Red]#,##0.0"/>
    <numFmt numFmtId="185" formatCode="#,##0;[Red]#,##0"/>
    <numFmt numFmtId="186" formatCode="0;[Red]0"/>
    <numFmt numFmtId="187" formatCode="#,##0\ _K_č"/>
    <numFmt numFmtId="188" formatCode="0.E+00"/>
    <numFmt numFmtId="189" formatCode="#,##0.00&quot;Kč&quot;"/>
    <numFmt numFmtId="190" formatCode="&quot;On&quot;;&quot;On&quot;;&quot;Off&quot;"/>
    <numFmt numFmtId="191" formatCode="&quot;True&quot;;&quot;True&quot;;&quot;False&quot;"/>
    <numFmt numFmtId="192" formatCode="&quot;Yes&quot;;&quot;Yes&quot;;&quot;No&quot;"/>
    <numFmt numFmtId="193" formatCode="#,##0.0_ ;\-#,##0.0\ "/>
    <numFmt numFmtId="194" formatCode="mmmm\ yy"/>
    <numFmt numFmtId="195" formatCode="000\ 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(* #,##0_);_(* \(#,##0\);_(* &quot;-&quot;_);_(@_)"/>
    <numFmt numFmtId="203" formatCode="_(* #,##0.00_);_(* \(#,##0.00\);_(* &quot;-&quot;??_);_(@_)"/>
    <numFmt numFmtId="204" formatCode="0.000000000"/>
  </numFmts>
  <fonts count="44">
    <font>
      <sz val="12"/>
      <name val="Formata"/>
      <family val="0"/>
    </font>
    <font>
      <b/>
      <sz val="12"/>
      <name val="Formata"/>
      <family val="0"/>
    </font>
    <font>
      <i/>
      <sz val="12"/>
      <name val="Formata"/>
      <family val="0"/>
    </font>
    <font>
      <b/>
      <i/>
      <sz val="12"/>
      <name val="Formata"/>
      <family val="0"/>
    </font>
    <font>
      <u val="single"/>
      <sz val="12"/>
      <color indexed="12"/>
      <name val="Formata"/>
      <family val="0"/>
    </font>
    <font>
      <u val="single"/>
      <sz val="12"/>
      <color indexed="36"/>
      <name val="Formata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u val="single"/>
      <sz val="9"/>
      <name val="Times New Roman CE"/>
      <family val="1"/>
    </font>
    <font>
      <sz val="10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4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 vertical="top"/>
    </xf>
    <xf numFmtId="168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vertical="top" wrapText="1"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right" vertical="top"/>
    </xf>
    <xf numFmtId="0" fontId="6" fillId="0" borderId="12" xfId="0" applyFont="1" applyBorder="1" applyAlignment="1">
      <alignment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3" fontId="7" fillId="0" borderId="13" xfId="0" applyNumberFormat="1" applyFont="1" applyBorder="1" applyAlignment="1">
      <alignment horizontal="right" vertical="top"/>
    </xf>
    <xf numFmtId="3" fontId="8" fillId="0" borderId="13" xfId="0" applyNumberFormat="1" applyFont="1" applyBorder="1" applyAlignment="1">
      <alignment horizontal="right" vertical="top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horizontal="right" vertical="top"/>
    </xf>
    <xf numFmtId="4" fontId="7" fillId="0" borderId="13" xfId="0" applyNumberFormat="1" applyFont="1" applyBorder="1" applyAlignment="1">
      <alignment horizontal="right" vertical="top"/>
    </xf>
    <xf numFmtId="4" fontId="7" fillId="0" borderId="0" xfId="0" applyNumberFormat="1" applyFont="1" applyBorder="1" applyAlignment="1">
      <alignment horizontal="right" vertical="top"/>
    </xf>
    <xf numFmtId="3" fontId="6" fillId="0" borderId="12" xfId="0" applyNumberFormat="1" applyFont="1" applyBorder="1" applyAlignment="1">
      <alignment vertical="top"/>
    </xf>
    <xf numFmtId="4" fontId="6" fillId="0" borderId="12" xfId="0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4" fontId="7" fillId="0" borderId="13" xfId="0" applyNumberFormat="1" applyFont="1" applyBorder="1" applyAlignment="1">
      <alignment vertical="top"/>
    </xf>
    <xf numFmtId="3" fontId="7" fillId="0" borderId="13" xfId="0" applyNumberFormat="1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4" fontId="7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/>
    </xf>
    <xf numFmtId="4" fontId="6" fillId="0" borderId="13" xfId="0" applyNumberFormat="1" applyFont="1" applyBorder="1" applyAlignment="1">
      <alignment vertical="top"/>
    </xf>
    <xf numFmtId="3" fontId="6" fillId="0" borderId="13" xfId="0" applyNumberFormat="1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vertical="top"/>
    </xf>
    <xf numFmtId="3" fontId="6" fillId="0" borderId="12" xfId="0" applyNumberFormat="1" applyFont="1" applyBorder="1" applyAlignment="1">
      <alignment vertical="top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top"/>
    </xf>
    <xf numFmtId="4" fontId="7" fillId="0" borderId="12" xfId="0" applyNumberFormat="1" applyFont="1" applyBorder="1" applyAlignment="1">
      <alignment horizontal="center" vertical="top"/>
    </xf>
    <xf numFmtId="3" fontId="7" fillId="0" borderId="12" xfId="0" applyNumberFormat="1" applyFont="1" applyBorder="1" applyAlignment="1">
      <alignment horizontal="right" vertical="top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top" wrapText="1"/>
    </xf>
    <xf numFmtId="4" fontId="6" fillId="0" borderId="13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74" fontId="6" fillId="0" borderId="0" xfId="0" applyNumberFormat="1" applyFont="1" applyAlignment="1">
      <alignment/>
    </xf>
    <xf numFmtId="4" fontId="6" fillId="0" borderId="0" xfId="0" applyNumberFormat="1" applyFont="1" applyAlignment="1" quotePrefix="1">
      <alignment horizontal="right"/>
    </xf>
    <xf numFmtId="0" fontId="1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2"/>
  <sheetViews>
    <sheetView tabSelected="1" zoomScale="135" zoomScaleNormal="135" zoomScalePageLayoutView="0" workbookViewId="0" topLeftCell="A1">
      <selection activeCell="E21" sqref="E21"/>
    </sheetView>
  </sheetViews>
  <sheetFormatPr defaultColWidth="11.69921875" defaultRowHeight="15"/>
  <cols>
    <col min="1" max="1" width="7.09765625" style="110" customWidth="1"/>
    <col min="2" max="2" width="44.296875" style="27" customWidth="1"/>
    <col min="3" max="3" width="3.796875" style="34" customWidth="1"/>
    <col min="4" max="4" width="5.296875" style="13" customWidth="1"/>
    <col min="5" max="5" width="8.796875" style="13" customWidth="1"/>
    <col min="6" max="6" width="8.296875" style="14" customWidth="1"/>
    <col min="7" max="7" width="9.796875" style="2" customWidth="1"/>
    <col min="8" max="16384" width="11.69921875" style="2" customWidth="1"/>
  </cols>
  <sheetData>
    <row r="1" spans="1:6" s="51" customFormat="1" ht="12">
      <c r="A1" s="110"/>
      <c r="B1" s="20" t="s">
        <v>175</v>
      </c>
      <c r="C1" s="34"/>
      <c r="D1" s="50"/>
      <c r="E1" s="50"/>
      <c r="F1" s="48"/>
    </row>
    <row r="2" ht="12">
      <c r="B2" s="37" t="s">
        <v>176</v>
      </c>
    </row>
    <row r="3" spans="2:6" ht="12">
      <c r="B3" s="27" t="s">
        <v>27</v>
      </c>
      <c r="D3" s="31"/>
      <c r="E3" s="33">
        <v>41572</v>
      </c>
      <c r="F3" s="2"/>
    </row>
    <row r="4" spans="1:7" ht="12">
      <c r="A4" s="111" t="s">
        <v>0</v>
      </c>
      <c r="B4" s="38" t="s">
        <v>1</v>
      </c>
      <c r="C4" s="21" t="s">
        <v>6</v>
      </c>
      <c r="D4" s="22" t="s">
        <v>2</v>
      </c>
      <c r="E4" s="22" t="s">
        <v>3</v>
      </c>
      <c r="F4" s="47" t="s">
        <v>4</v>
      </c>
      <c r="G4" s="23"/>
    </row>
    <row r="5" spans="1:6" ht="12">
      <c r="A5" s="112"/>
      <c r="B5" s="24"/>
      <c r="C5" s="17"/>
      <c r="D5" s="18"/>
      <c r="E5" s="18"/>
      <c r="F5" s="19"/>
    </row>
    <row r="6" spans="1:6" ht="12">
      <c r="A6" s="112"/>
      <c r="B6" s="25" t="s">
        <v>177</v>
      </c>
      <c r="C6" s="17"/>
      <c r="D6" s="18"/>
      <c r="E6" s="18"/>
      <c r="F6" s="26"/>
    </row>
    <row r="7" spans="1:6" ht="12">
      <c r="A7" s="112"/>
      <c r="B7" s="25"/>
      <c r="C7" s="17"/>
      <c r="D7" s="18"/>
      <c r="E7" s="18"/>
      <c r="F7" s="26"/>
    </row>
    <row r="8" spans="1:6" ht="12">
      <c r="A8" s="112"/>
      <c r="B8" s="70" t="s">
        <v>113</v>
      </c>
      <c r="C8" s="17"/>
      <c r="D8" s="18"/>
      <c r="E8" s="18"/>
      <c r="F8" s="26"/>
    </row>
    <row r="9" spans="1:6" s="49" customFormat="1" ht="12" customHeight="1">
      <c r="A9" s="109"/>
      <c r="B9" s="63" t="s">
        <v>32</v>
      </c>
      <c r="C9" s="64"/>
      <c r="D9" s="65"/>
      <c r="E9" s="65"/>
      <c r="F9" s="66">
        <f>F96</f>
        <v>0</v>
      </c>
    </row>
    <row r="10" spans="1:6" s="49" customFormat="1" ht="12" customHeight="1">
      <c r="A10" s="109"/>
      <c r="B10" s="57" t="s">
        <v>33</v>
      </c>
      <c r="C10" s="54"/>
      <c r="D10" s="55"/>
      <c r="E10" s="55"/>
      <c r="F10" s="56">
        <f>F147</f>
        <v>0</v>
      </c>
    </row>
    <row r="11" spans="1:6" s="49" customFormat="1" ht="12" customHeight="1">
      <c r="A11" s="109"/>
      <c r="B11" s="57" t="s">
        <v>8</v>
      </c>
      <c r="C11" s="54"/>
      <c r="D11" s="55"/>
      <c r="E11" s="55"/>
      <c r="F11" s="56">
        <f>F178</f>
        <v>0</v>
      </c>
    </row>
    <row r="12" spans="1:6" s="49" customFormat="1" ht="12" customHeight="1">
      <c r="A12" s="109"/>
      <c r="B12" s="57" t="s">
        <v>10</v>
      </c>
      <c r="C12" s="54"/>
      <c r="D12" s="55"/>
      <c r="E12" s="55"/>
      <c r="F12" s="56">
        <f>F221</f>
        <v>0</v>
      </c>
    </row>
    <row r="13" spans="1:6" s="49" customFormat="1" ht="12" customHeight="1">
      <c r="A13" s="109"/>
      <c r="B13" s="57" t="s">
        <v>21</v>
      </c>
      <c r="C13" s="54"/>
      <c r="D13" s="55"/>
      <c r="E13" s="55"/>
      <c r="F13" s="56">
        <f>F239</f>
        <v>0</v>
      </c>
    </row>
    <row r="14" spans="1:6" s="49" customFormat="1" ht="12" customHeight="1">
      <c r="A14" s="109"/>
      <c r="B14" s="57" t="s">
        <v>80</v>
      </c>
      <c r="C14" s="54"/>
      <c r="D14" s="55"/>
      <c r="E14" s="55"/>
      <c r="F14" s="56">
        <f>F248</f>
        <v>0</v>
      </c>
    </row>
    <row r="15" spans="1:6" s="49" customFormat="1" ht="12" customHeight="1">
      <c r="A15" s="109"/>
      <c r="B15" s="57" t="s">
        <v>94</v>
      </c>
      <c r="C15" s="54"/>
      <c r="D15" s="55"/>
      <c r="E15" s="55"/>
      <c r="F15" s="56">
        <f>F259</f>
        <v>0</v>
      </c>
    </row>
    <row r="16" spans="1:6" s="49" customFormat="1" ht="12" customHeight="1">
      <c r="A16" s="109"/>
      <c r="B16" s="57" t="s">
        <v>99</v>
      </c>
      <c r="C16" s="54"/>
      <c r="D16" s="55"/>
      <c r="E16" s="55"/>
      <c r="F16" s="56">
        <f>F273</f>
        <v>0</v>
      </c>
    </row>
    <row r="17" spans="1:6" s="49" customFormat="1" ht="12" customHeight="1">
      <c r="A17" s="109"/>
      <c r="B17" s="68" t="s">
        <v>212</v>
      </c>
      <c r="C17" s="54" t="s">
        <v>31</v>
      </c>
      <c r="D17" s="78">
        <v>1</v>
      </c>
      <c r="E17" s="78"/>
      <c r="F17" s="77">
        <f>D17*E17</f>
        <v>0</v>
      </c>
    </row>
    <row r="18" spans="1:6" s="52" customFormat="1" ht="12" customHeight="1">
      <c r="A18" s="113"/>
      <c r="B18" s="102" t="s">
        <v>178</v>
      </c>
      <c r="C18" s="103"/>
      <c r="D18" s="104"/>
      <c r="E18" s="104"/>
      <c r="F18" s="105">
        <f>SUM(F9:F17)</f>
        <v>0</v>
      </c>
    </row>
    <row r="19" spans="1:6" s="52" customFormat="1" ht="12" customHeight="1">
      <c r="A19" s="113"/>
      <c r="B19" s="106"/>
      <c r="C19" s="6"/>
      <c r="D19" s="7"/>
      <c r="E19" s="7"/>
      <c r="F19" s="32"/>
    </row>
    <row r="20" spans="1:6" s="52" customFormat="1" ht="12" customHeight="1">
      <c r="A20" s="113"/>
      <c r="B20" s="107"/>
      <c r="C20" s="6"/>
      <c r="D20" s="76"/>
      <c r="E20" s="76"/>
      <c r="F20" s="32"/>
    </row>
    <row r="21" spans="1:7" s="49" customFormat="1" ht="12" customHeight="1">
      <c r="A21" s="109"/>
      <c r="B21" s="84" t="s">
        <v>84</v>
      </c>
      <c r="C21" s="64" t="s">
        <v>31</v>
      </c>
      <c r="D21" s="108">
        <v>1</v>
      </c>
      <c r="E21" s="108"/>
      <c r="F21" s="87">
        <f>D21*E21</f>
        <v>0</v>
      </c>
      <c r="G21" s="73"/>
    </row>
    <row r="22" spans="1:6" s="49" customFormat="1" ht="12" customHeight="1">
      <c r="A22" s="109"/>
      <c r="B22" s="71"/>
      <c r="C22" s="4"/>
      <c r="D22" s="74"/>
      <c r="E22" s="72"/>
      <c r="F22" s="73"/>
    </row>
    <row r="23" spans="1:6" s="88" customFormat="1" ht="12" customHeight="1">
      <c r="A23" s="114"/>
      <c r="B23" s="84" t="s">
        <v>41</v>
      </c>
      <c r="C23" s="85"/>
      <c r="D23" s="86"/>
      <c r="E23" s="86"/>
      <c r="F23" s="87">
        <f>SUM(F18:F22)</f>
        <v>0</v>
      </c>
    </row>
    <row r="24" spans="1:6" s="88" customFormat="1" ht="12" customHeight="1">
      <c r="A24" s="114"/>
      <c r="B24" s="89"/>
      <c r="C24" s="90"/>
      <c r="D24" s="91"/>
      <c r="E24" s="91"/>
      <c r="F24" s="92"/>
    </row>
    <row r="25" spans="1:6" s="93" customFormat="1" ht="12" customHeight="1">
      <c r="A25" s="115"/>
      <c r="B25" s="94" t="s">
        <v>63</v>
      </c>
      <c r="C25" s="95" t="s">
        <v>29</v>
      </c>
      <c r="D25" s="96">
        <v>2.5</v>
      </c>
      <c r="E25" s="96">
        <f>F23/100</f>
        <v>0</v>
      </c>
      <c r="F25" s="97">
        <f>D25*E25</f>
        <v>0</v>
      </c>
    </row>
    <row r="26" spans="1:6" s="93" customFormat="1" ht="12" customHeight="1">
      <c r="A26" s="115"/>
      <c r="B26" s="98" t="s">
        <v>64</v>
      </c>
      <c r="C26" s="99" t="s">
        <v>29</v>
      </c>
      <c r="D26" s="100">
        <v>1</v>
      </c>
      <c r="E26" s="100">
        <f>F23/100</f>
        <v>0</v>
      </c>
      <c r="F26" s="101">
        <f>D26*E26</f>
        <v>0</v>
      </c>
    </row>
    <row r="27" spans="1:6" s="49" customFormat="1" ht="12" customHeight="1">
      <c r="A27" s="109"/>
      <c r="B27" s="71"/>
      <c r="C27" s="4"/>
      <c r="D27" s="72"/>
      <c r="E27" s="72"/>
      <c r="F27" s="73"/>
    </row>
    <row r="28" spans="1:8" s="52" customFormat="1" ht="12" customHeight="1">
      <c r="A28" s="113"/>
      <c r="B28" s="69" t="s">
        <v>179</v>
      </c>
      <c r="C28" s="59"/>
      <c r="D28" s="60"/>
      <c r="E28" s="60"/>
      <c r="F28" s="61">
        <f>SUM(F23:F27)</f>
        <v>0</v>
      </c>
      <c r="H28" s="49"/>
    </row>
    <row r="29" spans="1:8" s="52" customFormat="1" ht="12">
      <c r="A29" s="113"/>
      <c r="B29" s="67"/>
      <c r="C29" s="6"/>
      <c r="D29" s="7"/>
      <c r="E29" s="7"/>
      <c r="F29" s="32"/>
      <c r="H29" s="49"/>
    </row>
    <row r="30" spans="1:8" s="52" customFormat="1" ht="12">
      <c r="A30" s="113"/>
      <c r="B30" s="58" t="s">
        <v>28</v>
      </c>
      <c r="C30" s="59" t="s">
        <v>29</v>
      </c>
      <c r="D30" s="75">
        <v>21</v>
      </c>
      <c r="E30" s="75">
        <f>F28/100</f>
        <v>0</v>
      </c>
      <c r="F30" s="61">
        <f>D30*E30</f>
        <v>0</v>
      </c>
      <c r="H30" s="49"/>
    </row>
    <row r="31" spans="1:8" s="52" customFormat="1" ht="12" customHeight="1">
      <c r="A31" s="113"/>
      <c r="B31" s="3"/>
      <c r="C31" s="6"/>
      <c r="D31" s="76"/>
      <c r="E31" s="7"/>
      <c r="F31" s="32"/>
      <c r="H31" s="49"/>
    </row>
    <row r="32" spans="1:8" s="52" customFormat="1" ht="12" customHeight="1">
      <c r="A32" s="113"/>
      <c r="B32" s="69" t="s">
        <v>180</v>
      </c>
      <c r="C32" s="59"/>
      <c r="D32" s="60"/>
      <c r="E32" s="60"/>
      <c r="F32" s="62">
        <f>SUM(F28:F31)</f>
        <v>0</v>
      </c>
      <c r="H32" s="49"/>
    </row>
    <row r="33" spans="1:8" s="52" customFormat="1" ht="12" customHeight="1">
      <c r="A33" s="113"/>
      <c r="B33" s="67"/>
      <c r="C33" s="6"/>
      <c r="D33" s="7"/>
      <c r="E33" s="7"/>
      <c r="F33" s="53"/>
      <c r="H33" s="49"/>
    </row>
    <row r="34" spans="1:8" s="52" customFormat="1" ht="12" customHeight="1">
      <c r="A34" s="113"/>
      <c r="B34" s="67"/>
      <c r="C34" s="6"/>
      <c r="D34" s="7"/>
      <c r="E34" s="7"/>
      <c r="F34" s="53"/>
      <c r="H34" s="49"/>
    </row>
    <row r="35" spans="1:8" s="52" customFormat="1" ht="12" customHeight="1">
      <c r="A35" s="113"/>
      <c r="B35" s="67"/>
      <c r="C35" s="6"/>
      <c r="D35" s="7"/>
      <c r="E35" s="7"/>
      <c r="F35" s="53"/>
      <c r="H35" s="49"/>
    </row>
    <row r="36" spans="1:8" s="52" customFormat="1" ht="12" customHeight="1">
      <c r="A36" s="113"/>
      <c r="B36" s="67"/>
      <c r="C36" s="6"/>
      <c r="D36" s="7"/>
      <c r="E36" s="7"/>
      <c r="F36" s="53"/>
      <c r="H36" s="49"/>
    </row>
    <row r="37" spans="1:8" s="52" customFormat="1" ht="12" customHeight="1">
      <c r="A37" s="113"/>
      <c r="B37" s="67"/>
      <c r="C37" s="6"/>
      <c r="D37" s="7"/>
      <c r="E37" s="7"/>
      <c r="F37" s="53"/>
      <c r="H37" s="49"/>
    </row>
    <row r="38" spans="1:8" s="52" customFormat="1" ht="60" customHeight="1">
      <c r="A38" s="113"/>
      <c r="B38" s="128" t="s">
        <v>215</v>
      </c>
      <c r="C38" s="129"/>
      <c r="D38" s="129"/>
      <c r="E38" s="129"/>
      <c r="F38" s="53"/>
      <c r="H38" s="49"/>
    </row>
    <row r="39" spans="1:8" s="52" customFormat="1" ht="12" customHeight="1">
      <c r="A39" s="113"/>
      <c r="B39" s="67"/>
      <c r="C39" s="6"/>
      <c r="D39" s="7"/>
      <c r="E39" s="7"/>
      <c r="F39" s="53"/>
      <c r="H39" s="49"/>
    </row>
    <row r="40" spans="1:8" s="52" customFormat="1" ht="12" customHeight="1">
      <c r="A40" s="113"/>
      <c r="B40" s="67"/>
      <c r="C40" s="6"/>
      <c r="D40" s="7"/>
      <c r="E40" s="7"/>
      <c r="F40" s="53"/>
      <c r="H40" s="49"/>
    </row>
    <row r="41" spans="1:8" s="52" customFormat="1" ht="12" customHeight="1">
      <c r="A41" s="113"/>
      <c r="B41" s="67"/>
      <c r="C41" s="6"/>
      <c r="D41" s="7"/>
      <c r="E41" s="7"/>
      <c r="F41" s="53"/>
      <c r="H41" s="49"/>
    </row>
    <row r="42" spans="1:8" s="52" customFormat="1" ht="12" customHeight="1">
      <c r="A42" s="113"/>
      <c r="B42" s="67"/>
      <c r="C42" s="6"/>
      <c r="D42" s="7"/>
      <c r="E42" s="7"/>
      <c r="F42" s="53"/>
      <c r="H42" s="49"/>
    </row>
    <row r="43" spans="1:8" s="52" customFormat="1" ht="12" customHeight="1">
      <c r="A43" s="113"/>
      <c r="B43" s="67"/>
      <c r="C43" s="6"/>
      <c r="D43" s="7"/>
      <c r="E43" s="7"/>
      <c r="F43" s="53"/>
      <c r="H43" s="49"/>
    </row>
    <row r="44" spans="1:8" s="52" customFormat="1" ht="12" customHeight="1">
      <c r="A44" s="113"/>
      <c r="B44" s="67"/>
      <c r="C44" s="6"/>
      <c r="D44" s="7"/>
      <c r="E44" s="7"/>
      <c r="F44" s="53"/>
      <c r="H44" s="49"/>
    </row>
    <row r="45" spans="1:8" s="52" customFormat="1" ht="12" customHeight="1">
      <c r="A45" s="113"/>
      <c r="B45" s="67"/>
      <c r="C45" s="6"/>
      <c r="D45" s="7"/>
      <c r="E45" s="7"/>
      <c r="F45" s="53"/>
      <c r="H45" s="49"/>
    </row>
    <row r="46" spans="1:8" s="52" customFormat="1" ht="12" customHeight="1">
      <c r="A46" s="113"/>
      <c r="B46" s="67"/>
      <c r="C46" s="6"/>
      <c r="D46" s="7"/>
      <c r="E46" s="7"/>
      <c r="F46" s="53"/>
      <c r="H46" s="49"/>
    </row>
    <row r="47" spans="1:8" s="52" customFormat="1" ht="12" customHeight="1">
      <c r="A47" s="113"/>
      <c r="B47" s="67"/>
      <c r="C47" s="6"/>
      <c r="D47" s="7"/>
      <c r="E47" s="7"/>
      <c r="F47" s="53"/>
      <c r="H47" s="49"/>
    </row>
    <row r="48" spans="1:8" s="52" customFormat="1" ht="12" customHeight="1">
      <c r="A48" s="113"/>
      <c r="B48" s="67"/>
      <c r="C48" s="6"/>
      <c r="D48" s="7"/>
      <c r="E48" s="7"/>
      <c r="F48" s="53"/>
      <c r="H48" s="49"/>
    </row>
    <row r="49" spans="1:8" s="52" customFormat="1" ht="12" customHeight="1">
      <c r="A49" s="113"/>
      <c r="B49" s="67"/>
      <c r="C49" s="6"/>
      <c r="D49" s="7"/>
      <c r="E49" s="7"/>
      <c r="F49" s="53"/>
      <c r="H49" s="49"/>
    </row>
    <row r="50" spans="1:8" s="52" customFormat="1" ht="12" customHeight="1">
      <c r="A50" s="113"/>
      <c r="B50" s="67"/>
      <c r="C50" s="6"/>
      <c r="D50" s="7"/>
      <c r="E50" s="7"/>
      <c r="F50" s="53"/>
      <c r="H50" s="49"/>
    </row>
    <row r="51" spans="1:8" s="52" customFormat="1" ht="12" customHeight="1">
      <c r="A51" s="113"/>
      <c r="B51" s="67"/>
      <c r="C51" s="6"/>
      <c r="D51" s="7"/>
      <c r="E51" s="7"/>
      <c r="F51" s="53"/>
      <c r="H51" s="49"/>
    </row>
    <row r="52" spans="1:8" s="52" customFormat="1" ht="12" customHeight="1">
      <c r="A52" s="113"/>
      <c r="B52" s="67"/>
      <c r="C52" s="6"/>
      <c r="D52" s="7"/>
      <c r="E52" s="7"/>
      <c r="F52" s="53"/>
      <c r="H52" s="49"/>
    </row>
    <row r="53" spans="1:8" s="52" customFormat="1" ht="12" customHeight="1">
      <c r="A53" s="113"/>
      <c r="B53" s="67"/>
      <c r="C53" s="6"/>
      <c r="D53" s="7"/>
      <c r="E53" s="7"/>
      <c r="F53" s="53"/>
      <c r="H53" s="49"/>
    </row>
    <row r="54" spans="1:8" s="52" customFormat="1" ht="12" customHeight="1">
      <c r="A54" s="113"/>
      <c r="B54" s="67"/>
      <c r="C54" s="6"/>
      <c r="D54" s="7"/>
      <c r="E54" s="7"/>
      <c r="F54" s="53"/>
      <c r="H54" s="49"/>
    </row>
    <row r="55" spans="1:8" s="52" customFormat="1" ht="12" customHeight="1">
      <c r="A55" s="113"/>
      <c r="B55" s="67"/>
      <c r="C55" s="6"/>
      <c r="D55" s="7"/>
      <c r="E55" s="7"/>
      <c r="F55" s="53"/>
      <c r="H55" s="49"/>
    </row>
    <row r="56" spans="1:8" s="52" customFormat="1" ht="12" customHeight="1">
      <c r="A56" s="113"/>
      <c r="B56" s="67"/>
      <c r="C56" s="6"/>
      <c r="D56" s="7"/>
      <c r="E56" s="7"/>
      <c r="F56" s="53"/>
      <c r="H56" s="49"/>
    </row>
    <row r="57" spans="1:10" ht="12">
      <c r="A57" s="116"/>
      <c r="B57" s="9" t="s">
        <v>13</v>
      </c>
      <c r="C57" s="35"/>
      <c r="D57" s="10"/>
      <c r="E57" s="10"/>
      <c r="F57" s="11"/>
      <c r="J57" s="2">
        <f>IF(H57=0,"",F57*0.22)</f>
      </c>
    </row>
    <row r="58" spans="1:6" ht="12">
      <c r="A58" s="116"/>
      <c r="B58" s="9"/>
      <c r="C58" s="35"/>
      <c r="D58" s="10"/>
      <c r="E58" s="10"/>
      <c r="F58" s="11"/>
    </row>
    <row r="59" spans="1:6" ht="12">
      <c r="A59" s="110" t="s">
        <v>136</v>
      </c>
      <c r="B59" s="1" t="s">
        <v>137</v>
      </c>
      <c r="C59" s="34" t="s">
        <v>31</v>
      </c>
      <c r="D59" s="13">
        <v>2</v>
      </c>
      <c r="E59" s="127"/>
      <c r="F59" s="11">
        <f>D59*E59</f>
        <v>0</v>
      </c>
    </row>
    <row r="60" spans="1:6" ht="12">
      <c r="A60" s="116"/>
      <c r="B60" s="9"/>
      <c r="C60" s="35"/>
      <c r="D60" s="10"/>
      <c r="E60" s="10"/>
      <c r="F60" s="11"/>
    </row>
    <row r="61" spans="1:6" ht="24">
      <c r="A61" s="30">
        <v>4</v>
      </c>
      <c r="B61" s="1" t="s">
        <v>213</v>
      </c>
      <c r="C61" s="35" t="s">
        <v>5</v>
      </c>
      <c r="D61" s="10">
        <v>2</v>
      </c>
      <c r="E61" s="10"/>
      <c r="F61" s="11">
        <f>D61*E61</f>
        <v>0</v>
      </c>
    </row>
    <row r="62" spans="1:6" ht="12">
      <c r="A62" s="30"/>
      <c r="B62" s="1" t="s">
        <v>214</v>
      </c>
      <c r="C62" s="35" t="s">
        <v>5</v>
      </c>
      <c r="D62" s="10">
        <v>2</v>
      </c>
      <c r="E62" s="10"/>
      <c r="F62" s="11">
        <f>D62*E62</f>
        <v>0</v>
      </c>
    </row>
    <row r="63" spans="1:6" ht="12">
      <c r="A63" s="30"/>
      <c r="B63" s="1" t="s">
        <v>181</v>
      </c>
      <c r="C63" s="35" t="s">
        <v>5</v>
      </c>
      <c r="D63" s="10">
        <v>2</v>
      </c>
      <c r="E63" s="10"/>
      <c r="F63" s="11">
        <f>D63*E63</f>
        <v>0</v>
      </c>
    </row>
    <row r="64" spans="1:6" ht="12">
      <c r="A64" s="116"/>
      <c r="B64" s="1" t="s">
        <v>123</v>
      </c>
      <c r="C64" s="35" t="s">
        <v>31</v>
      </c>
      <c r="D64" s="10">
        <v>2</v>
      </c>
      <c r="E64" s="10"/>
      <c r="F64" s="11">
        <f>D64*E64</f>
        <v>0</v>
      </c>
    </row>
    <row r="65" spans="1:6" ht="12">
      <c r="A65" s="116"/>
      <c r="B65" s="1"/>
      <c r="C65" s="35"/>
      <c r="D65" s="10"/>
      <c r="E65" s="10"/>
      <c r="F65" s="11"/>
    </row>
    <row r="66" spans="1:6" ht="12">
      <c r="A66" s="29" t="s">
        <v>139</v>
      </c>
      <c r="B66" s="27" t="s">
        <v>138</v>
      </c>
      <c r="C66" s="34" t="s">
        <v>5</v>
      </c>
      <c r="D66" s="13">
        <v>4</v>
      </c>
      <c r="F66" s="11">
        <f>D66*E66</f>
        <v>0</v>
      </c>
    </row>
    <row r="67" spans="1:6" ht="12">
      <c r="A67" s="29" t="s">
        <v>183</v>
      </c>
      <c r="B67" s="27" t="s">
        <v>182</v>
      </c>
      <c r="C67" s="34" t="s">
        <v>5</v>
      </c>
      <c r="D67" s="13">
        <v>4</v>
      </c>
      <c r="F67" s="11">
        <f>D67*E67</f>
        <v>0</v>
      </c>
    </row>
    <row r="68" spans="1:6" ht="12">
      <c r="A68" s="29"/>
      <c r="F68" s="11"/>
    </row>
    <row r="69" spans="1:6" ht="12" customHeight="1">
      <c r="A69" s="30">
        <v>5</v>
      </c>
      <c r="B69" s="1" t="s">
        <v>184</v>
      </c>
      <c r="C69" s="35"/>
      <c r="D69" s="10"/>
      <c r="E69" s="10"/>
      <c r="F69" s="11"/>
    </row>
    <row r="70" spans="1:6" ht="12" customHeight="1">
      <c r="A70" s="30"/>
      <c r="B70" s="1" t="s">
        <v>140</v>
      </c>
      <c r="C70" s="35" t="s">
        <v>14</v>
      </c>
      <c r="D70" s="10">
        <v>1</v>
      </c>
      <c r="E70" s="10"/>
      <c r="F70" s="11">
        <f>D70*E70</f>
        <v>0</v>
      </c>
    </row>
    <row r="71" spans="1:6" ht="24" customHeight="1">
      <c r="A71" s="30"/>
      <c r="B71" s="1" t="s">
        <v>142</v>
      </c>
      <c r="C71" s="35" t="s">
        <v>31</v>
      </c>
      <c r="D71" s="10">
        <v>1</v>
      </c>
      <c r="E71" s="10"/>
      <c r="F71" s="11">
        <f>D71*E71</f>
        <v>0</v>
      </c>
    </row>
    <row r="72" spans="1:6" ht="12" customHeight="1">
      <c r="A72" s="30"/>
      <c r="B72" s="1" t="s">
        <v>141</v>
      </c>
      <c r="C72" s="35" t="s">
        <v>12</v>
      </c>
      <c r="D72" s="10">
        <v>5</v>
      </c>
      <c r="E72" s="10"/>
      <c r="F72" s="11">
        <f>D72*E72</f>
        <v>0</v>
      </c>
    </row>
    <row r="73" spans="1:6" ht="12" customHeight="1">
      <c r="A73" s="30"/>
      <c r="B73" s="1"/>
      <c r="C73" s="35"/>
      <c r="D73" s="10"/>
      <c r="E73" s="10"/>
      <c r="F73" s="11"/>
    </row>
    <row r="74" spans="1:6" ht="12" customHeight="1">
      <c r="A74" s="30" t="s">
        <v>98</v>
      </c>
      <c r="B74" s="1" t="s">
        <v>203</v>
      </c>
      <c r="C74" s="35" t="s">
        <v>31</v>
      </c>
      <c r="D74" s="10">
        <v>2</v>
      </c>
      <c r="E74" s="10"/>
      <c r="F74" s="11">
        <f>D74*E74</f>
        <v>0</v>
      </c>
    </row>
    <row r="75" spans="1:6" ht="12">
      <c r="A75" s="29" t="s">
        <v>205</v>
      </c>
      <c r="B75" s="27" t="s">
        <v>204</v>
      </c>
      <c r="C75" s="34" t="s">
        <v>5</v>
      </c>
      <c r="D75" s="13">
        <v>2</v>
      </c>
      <c r="F75" s="11">
        <f>D75*E75</f>
        <v>0</v>
      </c>
    </row>
    <row r="76" spans="1:6" ht="12" customHeight="1">
      <c r="A76" s="116"/>
      <c r="B76" s="1"/>
      <c r="C76" s="35"/>
      <c r="D76" s="10"/>
      <c r="E76" s="10"/>
      <c r="F76" s="11"/>
    </row>
    <row r="77" spans="1:6" ht="12">
      <c r="A77" s="116" t="s">
        <v>143</v>
      </c>
      <c r="B77" s="1" t="s">
        <v>185</v>
      </c>
      <c r="C77" s="35" t="s">
        <v>5</v>
      </c>
      <c r="D77" s="10">
        <v>1</v>
      </c>
      <c r="E77" s="10"/>
      <c r="F77" s="11">
        <f>D77*E77</f>
        <v>0</v>
      </c>
    </row>
    <row r="78" spans="1:6" ht="12">
      <c r="A78" s="116" t="s">
        <v>186</v>
      </c>
      <c r="B78" s="1" t="s">
        <v>187</v>
      </c>
      <c r="C78" s="35" t="s">
        <v>5</v>
      </c>
      <c r="D78" s="10">
        <v>1</v>
      </c>
      <c r="E78" s="10"/>
      <c r="F78" s="11">
        <f>D78*E78</f>
        <v>0</v>
      </c>
    </row>
    <row r="79" spans="1:6" ht="12" customHeight="1">
      <c r="A79" s="116"/>
      <c r="B79" s="1"/>
      <c r="C79" s="35"/>
      <c r="D79" s="10"/>
      <c r="E79" s="10"/>
      <c r="F79" s="11"/>
    </row>
    <row r="80" spans="1:6" ht="12" customHeight="1">
      <c r="A80" s="116" t="s">
        <v>98</v>
      </c>
      <c r="B80" s="1" t="s">
        <v>144</v>
      </c>
      <c r="C80" s="35" t="s">
        <v>5</v>
      </c>
      <c r="D80" s="10">
        <v>2</v>
      </c>
      <c r="E80" s="10"/>
      <c r="F80" s="11">
        <f>D80*E80</f>
        <v>0</v>
      </c>
    </row>
    <row r="81" spans="1:6" ht="12">
      <c r="A81" s="116"/>
      <c r="B81" s="1"/>
      <c r="C81" s="35"/>
      <c r="D81" s="10"/>
      <c r="E81" s="10"/>
      <c r="F81" s="11"/>
    </row>
    <row r="82" spans="1:6" ht="12" customHeight="1">
      <c r="A82" s="116" t="s">
        <v>191</v>
      </c>
      <c r="B82" s="1" t="s">
        <v>190</v>
      </c>
      <c r="C82" s="35" t="s">
        <v>5</v>
      </c>
      <c r="D82" s="10">
        <v>2</v>
      </c>
      <c r="E82" s="10"/>
      <c r="F82" s="11">
        <f>D82*E82</f>
        <v>0</v>
      </c>
    </row>
    <row r="83" spans="1:6" ht="12" customHeight="1">
      <c r="A83" s="116"/>
      <c r="B83" s="1"/>
      <c r="C83" s="35"/>
      <c r="D83" s="10"/>
      <c r="E83" s="10"/>
      <c r="F83" s="11"/>
    </row>
    <row r="84" spans="1:6" ht="12">
      <c r="A84" s="110" t="s">
        <v>100</v>
      </c>
      <c r="B84" s="27" t="s">
        <v>174</v>
      </c>
      <c r="C84" s="34" t="s">
        <v>5</v>
      </c>
      <c r="D84" s="13">
        <v>2</v>
      </c>
      <c r="F84" s="11">
        <f>D84*E84</f>
        <v>0</v>
      </c>
    </row>
    <row r="85" spans="1:6" ht="12">
      <c r="A85" s="110" t="s">
        <v>189</v>
      </c>
      <c r="B85" s="27" t="s">
        <v>188</v>
      </c>
      <c r="C85" s="34" t="s">
        <v>5</v>
      </c>
      <c r="D85" s="13">
        <v>2</v>
      </c>
      <c r="F85" s="11">
        <f>D85*E85</f>
        <v>0</v>
      </c>
    </row>
    <row r="86" ht="12">
      <c r="F86" s="11"/>
    </row>
    <row r="87" spans="1:6" ht="12">
      <c r="A87" s="116" t="s">
        <v>145</v>
      </c>
      <c r="B87" s="1" t="s">
        <v>146</v>
      </c>
      <c r="C87" s="35" t="s">
        <v>5</v>
      </c>
      <c r="D87" s="10">
        <v>1</v>
      </c>
      <c r="E87" s="10"/>
      <c r="F87" s="11">
        <f>D87*E87</f>
        <v>0</v>
      </c>
    </row>
    <row r="88" spans="2:6" ht="12">
      <c r="B88" s="1"/>
      <c r="F88" s="11"/>
    </row>
    <row r="89" spans="1:6" ht="12">
      <c r="A89" s="109" t="s">
        <v>114</v>
      </c>
      <c r="B89" s="3" t="s">
        <v>147</v>
      </c>
      <c r="C89" s="4" t="s">
        <v>31</v>
      </c>
      <c r="D89" s="74">
        <v>1</v>
      </c>
      <c r="E89" s="74"/>
      <c r="F89" s="11">
        <f>D89*E89</f>
        <v>0</v>
      </c>
    </row>
    <row r="90" spans="1:6" ht="12">
      <c r="A90" s="124"/>
      <c r="B90" s="3"/>
      <c r="C90" s="4"/>
      <c r="D90" s="74"/>
      <c r="E90" s="5"/>
      <c r="F90" s="122"/>
    </row>
    <row r="91" spans="1:6" ht="12">
      <c r="A91" s="109" t="s">
        <v>115</v>
      </c>
      <c r="B91" s="3" t="s">
        <v>148</v>
      </c>
      <c r="C91" s="4" t="s">
        <v>31</v>
      </c>
      <c r="D91" s="74">
        <v>1</v>
      </c>
      <c r="E91" s="74"/>
      <c r="F91" s="11">
        <f>D91*E91</f>
        <v>0</v>
      </c>
    </row>
    <row r="92" spans="1:6" ht="12">
      <c r="A92" s="116"/>
      <c r="B92" s="1"/>
      <c r="C92" s="35"/>
      <c r="D92" s="10"/>
      <c r="E92" s="10"/>
      <c r="F92" s="11"/>
    </row>
    <row r="93" spans="1:6" ht="12" customHeight="1">
      <c r="A93" s="116" t="s">
        <v>149</v>
      </c>
      <c r="B93" s="1" t="s">
        <v>173</v>
      </c>
      <c r="C93" s="35" t="s">
        <v>5</v>
      </c>
      <c r="D93" s="10">
        <v>1</v>
      </c>
      <c r="E93" s="10"/>
      <c r="F93" s="11">
        <f>D93*E93</f>
        <v>0</v>
      </c>
    </row>
    <row r="94" spans="1:6" ht="12">
      <c r="A94" s="29"/>
      <c r="F94" s="11"/>
    </row>
    <row r="95" spans="1:6" ht="12">
      <c r="A95" s="110" t="s">
        <v>86</v>
      </c>
      <c r="B95" s="27" t="s">
        <v>85</v>
      </c>
      <c r="C95" s="34" t="s">
        <v>29</v>
      </c>
      <c r="D95" s="13">
        <v>1.52</v>
      </c>
      <c r="E95" s="13">
        <f>SUM(F59:F94)/100</f>
        <v>0</v>
      </c>
      <c r="F95" s="11">
        <f>D95*E95</f>
        <v>0</v>
      </c>
    </row>
    <row r="96" spans="1:10" s="15" customFormat="1" ht="12" customHeight="1">
      <c r="A96" s="117"/>
      <c r="B96" s="9" t="s">
        <v>26</v>
      </c>
      <c r="C96" s="36"/>
      <c r="D96" s="16"/>
      <c r="E96" s="16"/>
      <c r="F96" s="12">
        <f>SUM(F59:F95)</f>
        <v>0</v>
      </c>
      <c r="J96" s="15">
        <f>IF(H96=0,"",F96*0.22)</f>
      </c>
    </row>
    <row r="97" spans="1:6" s="15" customFormat="1" ht="12" customHeight="1">
      <c r="A97" s="117"/>
      <c r="B97" s="9"/>
      <c r="C97" s="36"/>
      <c r="D97" s="16"/>
      <c r="E97" s="16"/>
      <c r="F97" s="12"/>
    </row>
    <row r="98" spans="1:6" s="15" customFormat="1" ht="12" customHeight="1">
      <c r="A98" s="117"/>
      <c r="B98" s="9"/>
      <c r="C98" s="36"/>
      <c r="D98" s="16"/>
      <c r="E98" s="16"/>
      <c r="F98" s="12"/>
    </row>
    <row r="99" spans="2:10" ht="12" customHeight="1">
      <c r="B99" s="28" t="s">
        <v>7</v>
      </c>
      <c r="F99" s="11"/>
      <c r="J99" s="2">
        <f>IF(H99=0,"",F99*0.22)</f>
      </c>
    </row>
    <row r="100" spans="2:6" ht="12" customHeight="1">
      <c r="B100" s="28"/>
      <c r="F100" s="11"/>
    </row>
    <row r="101" spans="1:6" ht="12" customHeight="1">
      <c r="A101" s="29"/>
      <c r="B101" s="27" t="s">
        <v>193</v>
      </c>
      <c r="F101" s="11"/>
    </row>
    <row r="102" spans="1:6" ht="12" customHeight="1">
      <c r="A102" s="29"/>
      <c r="B102" s="27" t="s">
        <v>195</v>
      </c>
      <c r="C102" s="34" t="s">
        <v>5</v>
      </c>
      <c r="D102" s="13">
        <v>2</v>
      </c>
      <c r="F102" s="11">
        <f>D102*E102</f>
        <v>0</v>
      </c>
    </row>
    <row r="103" spans="1:6" ht="12" customHeight="1">
      <c r="A103" s="29" t="s">
        <v>98</v>
      </c>
      <c r="B103" s="27" t="s">
        <v>116</v>
      </c>
      <c r="C103" s="34" t="s">
        <v>5</v>
      </c>
      <c r="D103" s="13">
        <v>2</v>
      </c>
      <c r="F103" s="11">
        <f>D103*E103</f>
        <v>0</v>
      </c>
    </row>
    <row r="104" spans="1:6" ht="12" customHeight="1">
      <c r="A104" s="29"/>
      <c r="F104" s="11"/>
    </row>
    <row r="105" spans="2:6" ht="12" customHeight="1">
      <c r="B105" s="27" t="s">
        <v>194</v>
      </c>
      <c r="F105" s="11"/>
    </row>
    <row r="106" spans="2:6" ht="12" customHeight="1">
      <c r="B106" s="27" t="s">
        <v>196</v>
      </c>
      <c r="C106" s="34" t="s">
        <v>5</v>
      </c>
      <c r="D106" s="13">
        <v>4</v>
      </c>
      <c r="F106" s="11">
        <f>D106*E106</f>
        <v>0</v>
      </c>
    </row>
    <row r="107" spans="1:6" ht="12" customHeight="1">
      <c r="A107" s="110" t="s">
        <v>79</v>
      </c>
      <c r="B107" s="27" t="s">
        <v>78</v>
      </c>
      <c r="C107" s="34" t="s">
        <v>5</v>
      </c>
      <c r="D107" s="13">
        <v>4</v>
      </c>
      <c r="E107" s="127"/>
      <c r="F107" s="11">
        <f>D107*E107</f>
        <v>0</v>
      </c>
    </row>
    <row r="108" spans="5:6" ht="12" customHeight="1">
      <c r="E108" s="127"/>
      <c r="F108" s="11"/>
    </row>
    <row r="109" spans="5:6" ht="12" customHeight="1">
      <c r="E109" s="127"/>
      <c r="F109" s="11"/>
    </row>
    <row r="110" spans="2:6" ht="12" customHeight="1">
      <c r="B110" s="27" t="s">
        <v>197</v>
      </c>
      <c r="F110" s="11"/>
    </row>
    <row r="111" spans="2:6" ht="12" customHeight="1">
      <c r="B111" s="27" t="s">
        <v>198</v>
      </c>
      <c r="C111" s="34" t="s">
        <v>5</v>
      </c>
      <c r="D111" s="13">
        <v>6</v>
      </c>
      <c r="F111" s="11">
        <f>D111*E111</f>
        <v>0</v>
      </c>
    </row>
    <row r="112" spans="1:6" ht="12" customHeight="1">
      <c r="A112" s="110" t="s">
        <v>149</v>
      </c>
      <c r="B112" s="27" t="s">
        <v>150</v>
      </c>
      <c r="C112" s="34" t="s">
        <v>5</v>
      </c>
      <c r="D112" s="13">
        <v>6</v>
      </c>
      <c r="F112" s="11">
        <f>D112*E112</f>
        <v>0</v>
      </c>
    </row>
    <row r="113" ht="12" customHeight="1">
      <c r="F113" s="11"/>
    </row>
    <row r="114" spans="2:6" ht="12" customHeight="1">
      <c r="B114" s="27" t="s">
        <v>199</v>
      </c>
      <c r="C114" s="34" t="s">
        <v>5</v>
      </c>
      <c r="D114" s="13">
        <v>2</v>
      </c>
      <c r="F114" s="11">
        <f>D114*E114</f>
        <v>0</v>
      </c>
    </row>
    <row r="115" spans="2:6" ht="12" customHeight="1">
      <c r="B115" s="27" t="s">
        <v>200</v>
      </c>
      <c r="C115" s="34" t="s">
        <v>5</v>
      </c>
      <c r="D115" s="13">
        <v>2</v>
      </c>
      <c r="F115" s="11">
        <f>D115*E115</f>
        <v>0</v>
      </c>
    </row>
    <row r="116" ht="12" customHeight="1">
      <c r="F116" s="11"/>
    </row>
    <row r="117" spans="1:6" ht="12" customHeight="1">
      <c r="A117" s="110" t="s">
        <v>151</v>
      </c>
      <c r="B117" s="27" t="s">
        <v>216</v>
      </c>
      <c r="C117" s="34" t="s">
        <v>5</v>
      </c>
      <c r="D117" s="13">
        <v>1</v>
      </c>
      <c r="F117" s="11">
        <f>D117*E117</f>
        <v>0</v>
      </c>
    </row>
    <row r="118" ht="12" customHeight="1">
      <c r="F118" s="11"/>
    </row>
    <row r="119" spans="1:6" ht="12" customHeight="1">
      <c r="A119" s="110" t="s">
        <v>117</v>
      </c>
      <c r="B119" s="27" t="s">
        <v>118</v>
      </c>
      <c r="C119" s="34" t="s">
        <v>5</v>
      </c>
      <c r="D119" s="13">
        <v>1</v>
      </c>
      <c r="F119" s="11">
        <f>D119*E119</f>
        <v>0</v>
      </c>
    </row>
    <row r="120" spans="1:6" ht="12" customHeight="1">
      <c r="A120" s="29" t="s">
        <v>201</v>
      </c>
      <c r="B120" s="27" t="s">
        <v>202</v>
      </c>
      <c r="C120" s="34" t="s">
        <v>5</v>
      </c>
      <c r="D120" s="13">
        <v>1</v>
      </c>
      <c r="F120" s="11">
        <f>D120*E120</f>
        <v>0</v>
      </c>
    </row>
    <row r="121" ht="12" customHeight="1">
      <c r="F121" s="11"/>
    </row>
    <row r="122" spans="1:6" ht="12" customHeight="1">
      <c r="A122" s="110" t="s">
        <v>102</v>
      </c>
      <c r="B122" s="27" t="s">
        <v>101</v>
      </c>
      <c r="C122" s="34" t="s">
        <v>5</v>
      </c>
      <c r="D122" s="13">
        <v>1</v>
      </c>
      <c r="F122" s="11">
        <f>D122*E122</f>
        <v>0</v>
      </c>
    </row>
    <row r="123" spans="1:6" ht="12" customHeight="1">
      <c r="A123" s="110" t="s">
        <v>153</v>
      </c>
      <c r="B123" s="27" t="s">
        <v>152</v>
      </c>
      <c r="C123" s="34" t="s">
        <v>5</v>
      </c>
      <c r="D123" s="13">
        <v>1</v>
      </c>
      <c r="F123" s="11">
        <f>D123*E123</f>
        <v>0</v>
      </c>
    </row>
    <row r="124" ht="12" customHeight="1">
      <c r="F124" s="11"/>
    </row>
    <row r="125" spans="1:10" ht="12" customHeight="1">
      <c r="A125" s="110" t="s">
        <v>68</v>
      </c>
      <c r="B125" s="27" t="s">
        <v>217</v>
      </c>
      <c r="C125" s="34" t="s">
        <v>5</v>
      </c>
      <c r="D125" s="13">
        <v>2</v>
      </c>
      <c r="F125" s="11">
        <f>D125*E125</f>
        <v>0</v>
      </c>
      <c r="J125" s="2">
        <f>IF(H125=0,"",F125*0.22)</f>
      </c>
    </row>
    <row r="126" spans="1:10" ht="12" customHeight="1">
      <c r="A126" s="110" t="s">
        <v>119</v>
      </c>
      <c r="B126" s="27" t="s">
        <v>218</v>
      </c>
      <c r="C126" s="34" t="s">
        <v>5</v>
      </c>
      <c r="D126" s="13">
        <v>4</v>
      </c>
      <c r="F126" s="11">
        <f>D126*E126</f>
        <v>0</v>
      </c>
      <c r="J126" s="2">
        <f>IF(H126=0,"",F126*0.22)</f>
      </c>
    </row>
    <row r="127" spans="1:6" ht="12" customHeight="1">
      <c r="A127" s="29" t="s">
        <v>192</v>
      </c>
      <c r="B127" s="27" t="s">
        <v>219</v>
      </c>
      <c r="C127" s="34" t="s">
        <v>5</v>
      </c>
      <c r="D127" s="13">
        <v>1</v>
      </c>
      <c r="F127" s="11">
        <f>D127*E127</f>
        <v>0</v>
      </c>
    </row>
    <row r="128" spans="1:10" ht="12" customHeight="1">
      <c r="A128" s="110" t="s">
        <v>103</v>
      </c>
      <c r="B128" s="27" t="s">
        <v>220</v>
      </c>
      <c r="C128" s="34" t="s">
        <v>5</v>
      </c>
      <c r="D128" s="13">
        <v>8</v>
      </c>
      <c r="F128" s="11">
        <f>D128*E128</f>
        <v>0</v>
      </c>
      <c r="J128" s="2">
        <f>IF(H128=0,"",F128*0.22)</f>
      </c>
    </row>
    <row r="129" spans="1:10" ht="12" customHeight="1">
      <c r="A129" s="110" t="s">
        <v>69</v>
      </c>
      <c r="B129" s="27" t="s">
        <v>221</v>
      </c>
      <c r="C129" s="34" t="s">
        <v>5</v>
      </c>
      <c r="D129" s="13">
        <v>4</v>
      </c>
      <c r="F129" s="11">
        <f>D129*E129</f>
        <v>0</v>
      </c>
      <c r="J129" s="2">
        <f>IF(H129=0,"",F129*0.22)</f>
      </c>
    </row>
    <row r="130" ht="12" customHeight="1">
      <c r="F130" s="11"/>
    </row>
    <row r="131" spans="2:6" ht="12" customHeight="1">
      <c r="B131" s="27" t="s">
        <v>65</v>
      </c>
      <c r="C131" s="35" t="s">
        <v>5</v>
      </c>
      <c r="D131" s="10">
        <v>28</v>
      </c>
      <c r="E131" s="10"/>
      <c r="F131" s="11">
        <f>D131*E131</f>
        <v>0</v>
      </c>
    </row>
    <row r="132" spans="1:6" ht="12" customHeight="1">
      <c r="A132" s="110" t="s">
        <v>43</v>
      </c>
      <c r="B132" s="27" t="s">
        <v>42</v>
      </c>
      <c r="C132" s="35" t="s">
        <v>5</v>
      </c>
      <c r="D132" s="10">
        <v>28</v>
      </c>
      <c r="E132" s="10"/>
      <c r="F132" s="11">
        <f>D132*E132</f>
        <v>0</v>
      </c>
    </row>
    <row r="133" spans="1:6" ht="12" customHeight="1">
      <c r="A133" s="110" t="s">
        <v>66</v>
      </c>
      <c r="B133" s="27" t="s">
        <v>67</v>
      </c>
      <c r="C133" s="35" t="s">
        <v>5</v>
      </c>
      <c r="D133" s="10">
        <v>28</v>
      </c>
      <c r="E133" s="10"/>
      <c r="F133" s="11">
        <f>D133*E133</f>
        <v>0</v>
      </c>
    </row>
    <row r="134" spans="3:6" ht="12" customHeight="1">
      <c r="C134" s="35"/>
      <c r="D134" s="10"/>
      <c r="E134" s="10"/>
      <c r="F134" s="11"/>
    </row>
    <row r="135" spans="1:6" ht="12" customHeight="1">
      <c r="A135" s="110" t="s">
        <v>82</v>
      </c>
      <c r="B135" s="27" t="s">
        <v>81</v>
      </c>
      <c r="C135" s="35" t="s">
        <v>5</v>
      </c>
      <c r="D135" s="10">
        <v>4</v>
      </c>
      <c r="E135" s="10"/>
      <c r="F135" s="11">
        <f>D135*E135</f>
        <v>0</v>
      </c>
    </row>
    <row r="136" spans="3:6" ht="12" customHeight="1">
      <c r="C136" s="35"/>
      <c r="D136" s="10"/>
      <c r="E136" s="10"/>
      <c r="F136" s="11"/>
    </row>
    <row r="137" spans="1:6" s="27" customFormat="1" ht="24">
      <c r="A137" s="118" t="s">
        <v>44</v>
      </c>
      <c r="B137" s="1" t="s">
        <v>109</v>
      </c>
      <c r="C137" s="42" t="s">
        <v>5</v>
      </c>
      <c r="D137" s="43">
        <v>8</v>
      </c>
      <c r="E137" s="43"/>
      <c r="F137" s="41">
        <f>D137*E137</f>
        <v>0</v>
      </c>
    </row>
    <row r="138" spans="1:6" s="27" customFormat="1" ht="24">
      <c r="A138" s="118" t="s">
        <v>44</v>
      </c>
      <c r="B138" s="1" t="s">
        <v>120</v>
      </c>
      <c r="C138" s="42" t="s">
        <v>5</v>
      </c>
      <c r="D138" s="43">
        <v>10</v>
      </c>
      <c r="E138" s="43"/>
      <c r="F138" s="41">
        <f>D138*E138</f>
        <v>0</v>
      </c>
    </row>
    <row r="139" spans="1:6" s="27" customFormat="1" ht="12">
      <c r="A139" s="118"/>
      <c r="B139" s="1"/>
      <c r="C139" s="42"/>
      <c r="D139" s="43"/>
      <c r="E139" s="43"/>
      <c r="F139" s="41"/>
    </row>
    <row r="140" spans="1:10" s="1" customFormat="1" ht="24" customHeight="1">
      <c r="A140" s="118" t="s">
        <v>45</v>
      </c>
      <c r="B140" s="1" t="s">
        <v>121</v>
      </c>
      <c r="C140" s="42" t="s">
        <v>14</v>
      </c>
      <c r="D140" s="43">
        <v>4</v>
      </c>
      <c r="E140" s="43"/>
      <c r="F140" s="41">
        <f>D140*E140</f>
        <v>0</v>
      </c>
      <c r="J140" s="1">
        <f>IF(H140=0,"",F140*0.22)</f>
      </c>
    </row>
    <row r="141" spans="1:6" s="1" customFormat="1" ht="12" customHeight="1">
      <c r="A141" s="118"/>
      <c r="C141" s="42"/>
      <c r="D141" s="43"/>
      <c r="E141" s="43"/>
      <c r="F141" s="41"/>
    </row>
    <row r="142" spans="1:6" s="27" customFormat="1" ht="12" customHeight="1">
      <c r="A142" s="119" t="s">
        <v>46</v>
      </c>
      <c r="B142" s="27" t="s">
        <v>35</v>
      </c>
      <c r="C142" s="39" t="s">
        <v>5</v>
      </c>
      <c r="D142" s="40">
        <v>8</v>
      </c>
      <c r="E142" s="40"/>
      <c r="F142" s="41">
        <f>D142*E142</f>
        <v>0</v>
      </c>
    </row>
    <row r="143" spans="1:10" s="27" customFormat="1" ht="12">
      <c r="A143" s="119"/>
      <c r="B143" s="27" t="s">
        <v>222</v>
      </c>
      <c r="C143" s="39" t="s">
        <v>5</v>
      </c>
      <c r="D143" s="40">
        <v>15</v>
      </c>
      <c r="E143" s="40"/>
      <c r="F143" s="41">
        <f>D143*E143</f>
        <v>0</v>
      </c>
      <c r="J143" s="27">
        <f>IF(H143=0,"",F143*0.22)</f>
      </c>
    </row>
    <row r="144" spans="1:10" s="27" customFormat="1" ht="12">
      <c r="A144" s="119"/>
      <c r="B144" s="27" t="s">
        <v>223</v>
      </c>
      <c r="C144" s="39" t="s">
        <v>5</v>
      </c>
      <c r="D144" s="40">
        <v>10</v>
      </c>
      <c r="E144" s="40"/>
      <c r="F144" s="41">
        <f>D144*E144</f>
        <v>0</v>
      </c>
      <c r="J144" s="27">
        <f>IF(H144=0,"",F144*0.22)</f>
      </c>
    </row>
    <row r="145" spans="1:6" s="27" customFormat="1" ht="12">
      <c r="A145" s="119"/>
      <c r="C145" s="39"/>
      <c r="D145" s="40"/>
      <c r="E145" s="40"/>
      <c r="F145" s="41"/>
    </row>
    <row r="146" spans="1:6" ht="12">
      <c r="A146" s="110" t="s">
        <v>87</v>
      </c>
      <c r="B146" s="27" t="s">
        <v>85</v>
      </c>
      <c r="C146" s="34" t="s">
        <v>29</v>
      </c>
      <c r="D146" s="13">
        <v>0.27</v>
      </c>
      <c r="E146" s="13">
        <f>SUM(F101:F144)/100</f>
        <v>0</v>
      </c>
      <c r="F146" s="11">
        <f>D146*E146</f>
        <v>0</v>
      </c>
    </row>
    <row r="147" spans="1:10" s="28" customFormat="1" ht="12">
      <c r="A147" s="120"/>
      <c r="B147" s="28" t="s">
        <v>22</v>
      </c>
      <c r="C147" s="44"/>
      <c r="D147" s="45"/>
      <c r="E147" s="45"/>
      <c r="F147" s="46">
        <f>SUM(F101:F146)</f>
        <v>0</v>
      </c>
      <c r="J147" s="28">
        <f>IF(H147=0,"",F147*0.22)</f>
      </c>
    </row>
    <row r="148" spans="1:6" s="28" customFormat="1" ht="12">
      <c r="A148" s="120"/>
      <c r="C148" s="44"/>
      <c r="D148" s="45"/>
      <c r="E148" s="45"/>
      <c r="F148" s="46"/>
    </row>
    <row r="149" spans="2:10" ht="12">
      <c r="B149" s="28" t="s">
        <v>8</v>
      </c>
      <c r="F149" s="11"/>
      <c r="J149" s="2">
        <f aca="true" t="shared" si="0" ref="J149:J155">IF(H149=0,"",F149*0.22)</f>
      </c>
    </row>
    <row r="150" spans="6:10" ht="12">
      <c r="F150" s="11"/>
      <c r="J150" s="2">
        <f t="shared" si="0"/>
      </c>
    </row>
    <row r="151" spans="1:10" ht="12">
      <c r="A151" s="110" t="s">
        <v>47</v>
      </c>
      <c r="B151" s="27" t="s">
        <v>15</v>
      </c>
      <c r="C151" s="34" t="s">
        <v>9</v>
      </c>
      <c r="D151" s="13">
        <v>18</v>
      </c>
      <c r="F151" s="11">
        <f aca="true" t="shared" si="1" ref="F151:F160">D151*E151</f>
        <v>0</v>
      </c>
      <c r="J151" s="2">
        <f t="shared" si="0"/>
      </c>
    </row>
    <row r="152" spans="1:10" ht="12">
      <c r="A152" s="110" t="s">
        <v>48</v>
      </c>
      <c r="B152" s="27" t="s">
        <v>16</v>
      </c>
      <c r="C152" s="34" t="s">
        <v>9</v>
      </c>
      <c r="D152" s="13">
        <v>10</v>
      </c>
      <c r="F152" s="11">
        <f t="shared" si="1"/>
        <v>0</v>
      </c>
      <c r="J152" s="2">
        <f t="shared" si="0"/>
      </c>
    </row>
    <row r="153" spans="1:10" ht="12">
      <c r="A153" s="110" t="s">
        <v>49</v>
      </c>
      <c r="B153" s="27" t="s">
        <v>17</v>
      </c>
      <c r="C153" s="34" t="s">
        <v>9</v>
      </c>
      <c r="D153" s="13">
        <v>2</v>
      </c>
      <c r="F153" s="11">
        <f t="shared" si="1"/>
        <v>0</v>
      </c>
      <c r="J153" s="2">
        <f t="shared" si="0"/>
      </c>
    </row>
    <row r="154" spans="1:10" ht="12">
      <c r="A154" s="110" t="s">
        <v>50</v>
      </c>
      <c r="B154" s="27" t="s">
        <v>18</v>
      </c>
      <c r="C154" s="34" t="s">
        <v>9</v>
      </c>
      <c r="D154" s="13">
        <v>40</v>
      </c>
      <c r="F154" s="11">
        <f t="shared" si="1"/>
        <v>0</v>
      </c>
      <c r="J154" s="2">
        <f t="shared" si="0"/>
      </c>
    </row>
    <row r="155" spans="1:10" ht="12">
      <c r="A155" s="110" t="s">
        <v>51</v>
      </c>
      <c r="B155" s="27" t="s">
        <v>19</v>
      </c>
      <c r="C155" s="34" t="s">
        <v>9</v>
      </c>
      <c r="D155" s="13">
        <v>17</v>
      </c>
      <c r="F155" s="11">
        <f t="shared" si="1"/>
        <v>0</v>
      </c>
      <c r="J155" s="2">
        <f t="shared" si="0"/>
      </c>
    </row>
    <row r="156" spans="1:10" ht="12">
      <c r="A156" s="110" t="s">
        <v>55</v>
      </c>
      <c r="B156" s="27" t="s">
        <v>54</v>
      </c>
      <c r="C156" s="34" t="s">
        <v>9</v>
      </c>
      <c r="D156" s="13">
        <f>SUM(D151:D155)</f>
        <v>87</v>
      </c>
      <c r="F156" s="11">
        <f t="shared" si="1"/>
        <v>0</v>
      </c>
      <c r="J156" s="2">
        <f>IF(H156=0,"",F156*0.22)</f>
      </c>
    </row>
    <row r="157" spans="1:10" ht="12">
      <c r="A157" s="110" t="s">
        <v>52</v>
      </c>
      <c r="B157" s="27" t="s">
        <v>53</v>
      </c>
      <c r="C157" s="34" t="s">
        <v>9</v>
      </c>
      <c r="D157" s="13">
        <v>24</v>
      </c>
      <c r="F157" s="11">
        <f t="shared" si="1"/>
        <v>0</v>
      </c>
      <c r="J157" s="2">
        <f>IF(H157=0,"",F157*0.22)</f>
      </c>
    </row>
    <row r="158" spans="1:10" ht="12">
      <c r="A158" s="110" t="s">
        <v>57</v>
      </c>
      <c r="B158" s="27" t="s">
        <v>56</v>
      </c>
      <c r="C158" s="34" t="s">
        <v>9</v>
      </c>
      <c r="D158" s="13">
        <f>SUM(D157)</f>
        <v>24</v>
      </c>
      <c r="F158" s="11">
        <f t="shared" si="1"/>
        <v>0</v>
      </c>
      <c r="J158" s="2">
        <f>IF(H158=0,"",F158*0.22)</f>
      </c>
    </row>
    <row r="159" spans="1:10" ht="12">
      <c r="A159" s="110" t="s">
        <v>70</v>
      </c>
      <c r="B159" s="27" t="s">
        <v>71</v>
      </c>
      <c r="C159" s="34" t="s">
        <v>9</v>
      </c>
      <c r="D159" s="13">
        <v>32</v>
      </c>
      <c r="F159" s="11">
        <f t="shared" si="1"/>
        <v>0</v>
      </c>
      <c r="J159" s="2">
        <f>IF(H159=0,"",F159*0.22)</f>
      </c>
    </row>
    <row r="160" spans="1:10" ht="12">
      <c r="A160" s="110" t="s">
        <v>72</v>
      </c>
      <c r="B160" s="27" t="s">
        <v>135</v>
      </c>
      <c r="C160" s="34" t="s">
        <v>9</v>
      </c>
      <c r="D160" s="13">
        <f>SUM(D159:D159)</f>
        <v>32</v>
      </c>
      <c r="F160" s="11">
        <f t="shared" si="1"/>
        <v>0</v>
      </c>
      <c r="J160" s="2">
        <f>IF(H160=0,"",F160*0.22)</f>
      </c>
    </row>
    <row r="161" ht="12">
      <c r="F161" s="11"/>
    </row>
    <row r="162" spans="1:6" ht="12">
      <c r="A162" s="110" t="s">
        <v>154</v>
      </c>
      <c r="B162" s="27" t="s">
        <v>155</v>
      </c>
      <c r="C162" s="34" t="s">
        <v>9</v>
      </c>
      <c r="D162" s="13">
        <v>24</v>
      </c>
      <c r="F162" s="11">
        <f>D162*E162</f>
        <v>0</v>
      </c>
    </row>
    <row r="163" spans="1:6" ht="12">
      <c r="A163" s="110" t="s">
        <v>154</v>
      </c>
      <c r="B163" s="27" t="s">
        <v>156</v>
      </c>
      <c r="C163" s="34" t="s">
        <v>9</v>
      </c>
      <c r="D163" s="13">
        <v>8</v>
      </c>
      <c r="F163" s="11">
        <f>D163*E163</f>
        <v>0</v>
      </c>
    </row>
    <row r="164" spans="1:6" ht="12">
      <c r="A164" s="110" t="s">
        <v>157</v>
      </c>
      <c r="B164" s="27" t="s">
        <v>158</v>
      </c>
      <c r="C164" s="34" t="s">
        <v>9</v>
      </c>
      <c r="D164" s="13">
        <f>SUM(D162:D163)</f>
        <v>32</v>
      </c>
      <c r="F164" s="11">
        <f>D164*E164</f>
        <v>0</v>
      </c>
    </row>
    <row r="165" ht="12">
      <c r="F165" s="11"/>
    </row>
    <row r="166" spans="2:6" ht="12">
      <c r="B166" s="27" t="s">
        <v>159</v>
      </c>
      <c r="C166" s="34" t="s">
        <v>5</v>
      </c>
      <c r="D166" s="13">
        <v>6</v>
      </c>
      <c r="F166" s="11">
        <f>D166*E166</f>
        <v>0</v>
      </c>
    </row>
    <row r="167" spans="1:6" ht="12">
      <c r="A167" s="110" t="s">
        <v>58</v>
      </c>
      <c r="B167" s="27" t="s">
        <v>59</v>
      </c>
      <c r="C167" s="34" t="s">
        <v>5</v>
      </c>
      <c r="D167" s="13">
        <v>2</v>
      </c>
      <c r="F167" s="11">
        <f>D167*E167</f>
        <v>0</v>
      </c>
    </row>
    <row r="168" ht="12">
      <c r="F168" s="11"/>
    </row>
    <row r="169" spans="2:10" ht="12">
      <c r="B169" s="27" t="s">
        <v>20</v>
      </c>
      <c r="C169" s="34" t="s">
        <v>9</v>
      </c>
      <c r="D169" s="13">
        <v>15</v>
      </c>
      <c r="F169" s="11">
        <f aca="true" t="shared" si="2" ref="F169:F175">D169*E169</f>
        <v>0</v>
      </c>
      <c r="J169" s="2">
        <f>IF(H169=0,"",F169*0.22)</f>
      </c>
    </row>
    <row r="170" spans="2:10" ht="12">
      <c r="B170" s="27" t="s">
        <v>37</v>
      </c>
      <c r="C170" s="34" t="s">
        <v>9</v>
      </c>
      <c r="D170" s="13">
        <v>2</v>
      </c>
      <c r="F170" s="11">
        <f t="shared" si="2"/>
        <v>0</v>
      </c>
      <c r="J170" s="2">
        <f>IF(H170=0,"",F170*0.22)</f>
      </c>
    </row>
    <row r="171" spans="2:10" ht="12">
      <c r="B171" s="27" t="s">
        <v>73</v>
      </c>
      <c r="C171" s="34" t="s">
        <v>9</v>
      </c>
      <c r="D171" s="13">
        <v>6</v>
      </c>
      <c r="F171" s="11">
        <f t="shared" si="2"/>
        <v>0</v>
      </c>
      <c r="J171" s="2">
        <f>IF(H171=0,"",F171*0.22)</f>
      </c>
    </row>
    <row r="172" spans="2:6" ht="12">
      <c r="B172" s="27" t="s">
        <v>74</v>
      </c>
      <c r="C172" s="34" t="s">
        <v>9</v>
      </c>
      <c r="D172" s="13">
        <v>10</v>
      </c>
      <c r="F172" s="11">
        <f t="shared" si="2"/>
        <v>0</v>
      </c>
    </row>
    <row r="173" spans="2:6" ht="12">
      <c r="B173" s="27" t="s">
        <v>206</v>
      </c>
      <c r="C173" s="34" t="s">
        <v>31</v>
      </c>
      <c r="D173" s="13">
        <v>1</v>
      </c>
      <c r="F173" s="11">
        <f t="shared" si="2"/>
        <v>0</v>
      </c>
    </row>
    <row r="174" ht="12">
      <c r="F174" s="11"/>
    </row>
    <row r="175" spans="1:6" s="8" customFormat="1" ht="24">
      <c r="A175" s="116"/>
      <c r="B175" s="1" t="s">
        <v>75</v>
      </c>
      <c r="C175" s="35" t="s">
        <v>5</v>
      </c>
      <c r="D175" s="10">
        <v>2</v>
      </c>
      <c r="E175" s="10"/>
      <c r="F175" s="11">
        <f t="shared" si="2"/>
        <v>0</v>
      </c>
    </row>
    <row r="176" spans="1:6" s="8" customFormat="1" ht="12">
      <c r="A176" s="116"/>
      <c r="B176" s="1"/>
      <c r="C176" s="35"/>
      <c r="D176" s="10"/>
      <c r="E176" s="10"/>
      <c r="F176" s="11"/>
    </row>
    <row r="177" spans="1:6" ht="12">
      <c r="A177" s="110" t="s">
        <v>88</v>
      </c>
      <c r="B177" s="27" t="s">
        <v>85</v>
      </c>
      <c r="C177" s="34" t="s">
        <v>29</v>
      </c>
      <c r="D177" s="13">
        <v>3.19</v>
      </c>
      <c r="E177" s="13">
        <f>SUM(F151:F175)/100</f>
        <v>0</v>
      </c>
      <c r="F177" s="11">
        <f>D177*E177</f>
        <v>0</v>
      </c>
    </row>
    <row r="178" spans="1:10" s="15" customFormat="1" ht="12">
      <c r="A178" s="117"/>
      <c r="B178" s="28" t="s">
        <v>23</v>
      </c>
      <c r="C178" s="36"/>
      <c r="D178" s="16"/>
      <c r="E178" s="16"/>
      <c r="F178" s="12">
        <f>SUM(F151:F177)</f>
        <v>0</v>
      </c>
      <c r="J178" s="15">
        <f>IF(H178=0,"",F178*0.22)</f>
      </c>
    </row>
    <row r="179" spans="1:6" s="15" customFormat="1" ht="12">
      <c r="A179" s="117"/>
      <c r="B179" s="28"/>
      <c r="C179" s="36"/>
      <c r="D179" s="16"/>
      <c r="E179" s="16"/>
      <c r="F179" s="12"/>
    </row>
    <row r="180" spans="1:6" s="15" customFormat="1" ht="12">
      <c r="A180" s="117"/>
      <c r="B180" s="28"/>
      <c r="C180" s="36"/>
      <c r="D180" s="16"/>
      <c r="E180" s="16"/>
      <c r="F180" s="12"/>
    </row>
    <row r="181" spans="2:10" ht="12">
      <c r="B181" s="28" t="s">
        <v>10</v>
      </c>
      <c r="F181" s="11"/>
      <c r="J181" s="2">
        <f>IF(H181=0,"",F181*0.22)</f>
      </c>
    </row>
    <row r="182" spans="2:6" ht="12">
      <c r="B182" s="28"/>
      <c r="F182" s="11"/>
    </row>
    <row r="183" spans="2:6" ht="12">
      <c r="B183" s="27" t="s">
        <v>122</v>
      </c>
      <c r="F183" s="11"/>
    </row>
    <row r="184" spans="2:10" ht="12">
      <c r="B184" s="27" t="s">
        <v>83</v>
      </c>
      <c r="C184" s="34" t="s">
        <v>9</v>
      </c>
      <c r="D184" s="13">
        <v>16</v>
      </c>
      <c r="F184" s="11">
        <f>D184*E184</f>
        <v>0</v>
      </c>
      <c r="J184" s="2">
        <f>IF(H184=0,"",F184*0.22)</f>
      </c>
    </row>
    <row r="185" spans="2:10" ht="12">
      <c r="B185" s="27" t="s">
        <v>160</v>
      </c>
      <c r="C185" s="34" t="s">
        <v>9</v>
      </c>
      <c r="D185" s="13">
        <v>17</v>
      </c>
      <c r="F185" s="11">
        <f>D185*E185</f>
        <v>0</v>
      </c>
      <c r="J185" s="2">
        <f>IF(H185=0,"",F185*0.22)</f>
      </c>
    </row>
    <row r="186" spans="2:6" ht="12">
      <c r="B186" s="27" t="s">
        <v>104</v>
      </c>
      <c r="C186" s="34" t="s">
        <v>9</v>
      </c>
      <c r="D186" s="13">
        <f>SUM(D184:D185)</f>
        <v>33</v>
      </c>
      <c r="F186" s="41">
        <f>D186*E186</f>
        <v>0</v>
      </c>
    </row>
    <row r="187" ht="12">
      <c r="F187" s="41"/>
    </row>
    <row r="188" spans="2:6" ht="12">
      <c r="B188" s="27" t="s">
        <v>34</v>
      </c>
      <c r="F188" s="11"/>
    </row>
    <row r="189" spans="1:6" ht="12">
      <c r="A189" s="110" t="s">
        <v>60</v>
      </c>
      <c r="B189" s="27" t="s">
        <v>124</v>
      </c>
      <c r="C189" s="34" t="s">
        <v>11</v>
      </c>
      <c r="D189" s="13">
        <v>5</v>
      </c>
      <c r="F189" s="11">
        <f>D189*E189</f>
        <v>0</v>
      </c>
    </row>
    <row r="190" spans="1:6" ht="12">
      <c r="A190" s="110" t="s">
        <v>60</v>
      </c>
      <c r="B190" s="27" t="s">
        <v>30</v>
      </c>
      <c r="C190" s="34" t="s">
        <v>11</v>
      </c>
      <c r="D190" s="13">
        <v>17</v>
      </c>
      <c r="F190" s="11">
        <f>D190*E190</f>
        <v>0</v>
      </c>
    </row>
    <row r="191" spans="2:6" ht="12">
      <c r="B191" s="27" t="s">
        <v>125</v>
      </c>
      <c r="F191" s="11"/>
    </row>
    <row r="192" spans="2:6" ht="12">
      <c r="B192" s="27" t="s">
        <v>161</v>
      </c>
      <c r="F192" s="11"/>
    </row>
    <row r="193" spans="2:6" ht="12">
      <c r="B193" s="27" t="s">
        <v>162</v>
      </c>
      <c r="F193" s="11"/>
    </row>
    <row r="194" ht="12">
      <c r="F194" s="11"/>
    </row>
    <row r="195" spans="1:6" ht="24">
      <c r="A195" s="30" t="s">
        <v>90</v>
      </c>
      <c r="B195" s="1" t="s">
        <v>91</v>
      </c>
      <c r="C195" s="35" t="s">
        <v>11</v>
      </c>
      <c r="D195" s="10">
        <v>17</v>
      </c>
      <c r="E195" s="10"/>
      <c r="F195" s="11">
        <f>D195*E195</f>
        <v>0</v>
      </c>
    </row>
    <row r="196" spans="1:6" ht="12">
      <c r="A196" s="30"/>
      <c r="B196" s="1"/>
      <c r="C196" s="35"/>
      <c r="D196" s="10"/>
      <c r="E196" s="10"/>
      <c r="F196" s="11"/>
    </row>
    <row r="197" spans="1:7" ht="12">
      <c r="A197" s="29" t="s">
        <v>60</v>
      </c>
      <c r="B197" s="27" t="s">
        <v>89</v>
      </c>
      <c r="C197" s="34" t="s">
        <v>11</v>
      </c>
      <c r="D197" s="13">
        <v>20</v>
      </c>
      <c r="F197" s="11">
        <f>D197*E197</f>
        <v>0</v>
      </c>
      <c r="G197" s="126"/>
    </row>
    <row r="198" spans="1:7" ht="12">
      <c r="A198" s="29"/>
      <c r="B198" s="27" t="s">
        <v>133</v>
      </c>
      <c r="C198" s="34" t="s">
        <v>11</v>
      </c>
      <c r="D198" s="13">
        <v>20</v>
      </c>
      <c r="F198" s="11">
        <f>D198*E198</f>
        <v>0</v>
      </c>
      <c r="G198" s="126"/>
    </row>
    <row r="199" spans="1:6" ht="12">
      <c r="A199" s="30"/>
      <c r="B199" s="1"/>
      <c r="C199" s="35"/>
      <c r="D199" s="10"/>
      <c r="E199" s="10"/>
      <c r="F199" s="11"/>
    </row>
    <row r="200" spans="2:6" ht="12" customHeight="1">
      <c r="B200" s="27" t="s">
        <v>126</v>
      </c>
      <c r="F200" s="11"/>
    </row>
    <row r="201" spans="2:7" ht="12">
      <c r="B201" s="27" t="s">
        <v>127</v>
      </c>
      <c r="F201" s="11"/>
      <c r="G201" s="34" t="s">
        <v>134</v>
      </c>
    </row>
    <row r="202" spans="2:7" ht="12">
      <c r="B202" s="27" t="s">
        <v>132</v>
      </c>
      <c r="C202" s="34" t="s">
        <v>9</v>
      </c>
      <c r="D202" s="13">
        <v>2</v>
      </c>
      <c r="F202" s="41">
        <f aca="true" t="shared" si="3" ref="F202:F207">D202*E202</f>
        <v>0</v>
      </c>
      <c r="G202" s="126">
        <f>0.094*3.14*D202</f>
        <v>0.5903200000000001</v>
      </c>
    </row>
    <row r="203" spans="2:7" ht="12">
      <c r="B203" s="27" t="s">
        <v>128</v>
      </c>
      <c r="C203" s="34" t="s">
        <v>9</v>
      </c>
      <c r="D203" s="13">
        <v>20</v>
      </c>
      <c r="F203" s="41">
        <f t="shared" si="3"/>
        <v>0</v>
      </c>
      <c r="G203" s="126">
        <f>0.102*3.14*D203</f>
        <v>6.4056</v>
      </c>
    </row>
    <row r="204" spans="2:7" ht="12">
      <c r="B204" s="27" t="s">
        <v>129</v>
      </c>
      <c r="C204" s="34" t="s">
        <v>9</v>
      </c>
      <c r="D204" s="13">
        <v>22</v>
      </c>
      <c r="F204" s="41">
        <f t="shared" si="3"/>
        <v>0</v>
      </c>
      <c r="G204" s="126">
        <f>0.137*3.14*D204</f>
        <v>9.463960000000002</v>
      </c>
    </row>
    <row r="205" spans="2:7" ht="12">
      <c r="B205" s="27" t="s">
        <v>130</v>
      </c>
      <c r="C205" s="34" t="s">
        <v>9</v>
      </c>
      <c r="D205" s="13">
        <v>32</v>
      </c>
      <c r="F205" s="41">
        <f t="shared" si="3"/>
        <v>0</v>
      </c>
      <c r="G205" s="126">
        <f>0.176*3.14*D205</f>
        <v>17.68448</v>
      </c>
    </row>
    <row r="206" spans="2:7" ht="12">
      <c r="B206" s="27" t="s">
        <v>163</v>
      </c>
      <c r="C206" s="34" t="s">
        <v>9</v>
      </c>
      <c r="D206" s="13">
        <v>22</v>
      </c>
      <c r="F206" s="41">
        <f t="shared" si="3"/>
        <v>0</v>
      </c>
      <c r="G206" s="126">
        <f>0.268*3.14*D206</f>
        <v>18.513440000000003</v>
      </c>
    </row>
    <row r="207" spans="2:7" ht="12">
      <c r="B207" s="27" t="s">
        <v>164</v>
      </c>
      <c r="C207" s="34" t="s">
        <v>9</v>
      </c>
      <c r="D207" s="13">
        <v>8</v>
      </c>
      <c r="F207" s="41">
        <f t="shared" si="3"/>
        <v>0</v>
      </c>
      <c r="G207" s="126">
        <f>0.293*3.14*D207</f>
        <v>7.36016</v>
      </c>
    </row>
    <row r="208" spans="6:7" ht="12">
      <c r="F208" s="41"/>
      <c r="G208" s="126"/>
    </row>
    <row r="209" spans="2:7" ht="12">
      <c r="B209" s="27" t="s">
        <v>131</v>
      </c>
      <c r="C209" s="34" t="s">
        <v>9</v>
      </c>
      <c r="D209" s="13">
        <f>SUM(D202:D208)</f>
        <v>106</v>
      </c>
      <c r="F209" s="41">
        <f>D209*E209</f>
        <v>0</v>
      </c>
      <c r="G209" s="126">
        <f>SUM(G202:G205)</f>
        <v>34.144360000000006</v>
      </c>
    </row>
    <row r="210" spans="1:7" ht="12">
      <c r="A210" s="30"/>
      <c r="B210" s="1"/>
      <c r="C210" s="35"/>
      <c r="D210" s="10"/>
      <c r="E210" s="10"/>
      <c r="F210" s="11"/>
      <c r="G210" s="126"/>
    </row>
    <row r="211" spans="1:7" ht="12">
      <c r="A211" s="29" t="s">
        <v>60</v>
      </c>
      <c r="B211" s="27" t="s">
        <v>89</v>
      </c>
      <c r="C211" s="34" t="s">
        <v>11</v>
      </c>
      <c r="D211" s="13">
        <v>44</v>
      </c>
      <c r="F211" s="11">
        <f>D211*E211</f>
        <v>0</v>
      </c>
      <c r="G211" s="126"/>
    </row>
    <row r="212" spans="1:7" ht="12">
      <c r="A212" s="29"/>
      <c r="B212" s="27" t="s">
        <v>133</v>
      </c>
      <c r="C212" s="34" t="s">
        <v>11</v>
      </c>
      <c r="D212" s="13">
        <v>44</v>
      </c>
      <c r="F212" s="11">
        <f>D212*E212</f>
        <v>0</v>
      </c>
      <c r="G212" s="126"/>
    </row>
    <row r="213" spans="1:7" ht="12">
      <c r="A213" s="29"/>
      <c r="F213" s="11"/>
      <c r="G213" s="126"/>
    </row>
    <row r="214" spans="1:7" ht="12">
      <c r="A214" s="29"/>
      <c r="F214" s="11"/>
      <c r="G214" s="126"/>
    </row>
    <row r="215" spans="1:7" ht="12">
      <c r="A215" s="29"/>
      <c r="B215" s="27" t="s">
        <v>165</v>
      </c>
      <c r="F215" s="11"/>
      <c r="G215" s="126"/>
    </row>
    <row r="216" spans="1:7" ht="12">
      <c r="A216" s="29"/>
      <c r="B216" s="27" t="s">
        <v>166</v>
      </c>
      <c r="F216" s="11"/>
      <c r="G216" s="126"/>
    </row>
    <row r="217" spans="2:7" ht="12">
      <c r="B217" s="27" t="s">
        <v>167</v>
      </c>
      <c r="C217" s="34" t="s">
        <v>5</v>
      </c>
      <c r="D217" s="13">
        <v>4</v>
      </c>
      <c r="F217" s="11">
        <f>D217*E217</f>
        <v>0</v>
      </c>
      <c r="G217" s="126"/>
    </row>
    <row r="218" spans="2:8" ht="12">
      <c r="B218" s="27" t="s">
        <v>168</v>
      </c>
      <c r="C218" s="34" t="s">
        <v>5</v>
      </c>
      <c r="D218" s="13">
        <v>6</v>
      </c>
      <c r="F218" s="11">
        <f>D218*E218</f>
        <v>0</v>
      </c>
      <c r="H218" s="123"/>
    </row>
    <row r="219" spans="6:8" ht="12">
      <c r="F219" s="11"/>
      <c r="H219" s="123"/>
    </row>
    <row r="220" spans="1:6" ht="12">
      <c r="A220" s="110" t="s">
        <v>92</v>
      </c>
      <c r="B220" s="27" t="s">
        <v>85</v>
      </c>
      <c r="C220" s="34" t="s">
        <v>29</v>
      </c>
      <c r="D220" s="13">
        <v>3.19</v>
      </c>
      <c r="E220" s="13">
        <f>SUM(F183:F219)/100</f>
        <v>0</v>
      </c>
      <c r="F220" s="11">
        <f>D220*E220</f>
        <v>0</v>
      </c>
    </row>
    <row r="221" spans="1:10" s="15" customFormat="1" ht="12">
      <c r="A221" s="117"/>
      <c r="B221" s="28" t="s">
        <v>25</v>
      </c>
      <c r="C221" s="36"/>
      <c r="D221" s="16"/>
      <c r="E221" s="16"/>
      <c r="F221" s="12">
        <f>SUM(F183:F220)</f>
        <v>0</v>
      </c>
      <c r="J221" s="15">
        <f>IF(H221=0,"",F221*0.22)</f>
      </c>
    </row>
    <row r="222" spans="1:6" s="15" customFormat="1" ht="12">
      <c r="A222" s="117"/>
      <c r="B222" s="28"/>
      <c r="C222" s="36"/>
      <c r="D222" s="16"/>
      <c r="E222" s="16"/>
      <c r="F222" s="12"/>
    </row>
    <row r="223" spans="1:6" s="15" customFormat="1" ht="12">
      <c r="A223" s="117"/>
      <c r="B223" s="28"/>
      <c r="C223" s="36"/>
      <c r="D223" s="16"/>
      <c r="E223" s="16"/>
      <c r="F223" s="12"/>
    </row>
    <row r="224" spans="1:10" s="15" customFormat="1" ht="12">
      <c r="A224" s="117"/>
      <c r="B224" s="28" t="s">
        <v>21</v>
      </c>
      <c r="C224" s="36"/>
      <c r="D224" s="16"/>
      <c r="E224" s="16"/>
      <c r="F224" s="12"/>
      <c r="J224" s="15">
        <f>IF(H224=0,"",F224*0.22)</f>
      </c>
    </row>
    <row r="225" spans="1:10" s="15" customFormat="1" ht="12">
      <c r="A225" s="117"/>
      <c r="B225" s="83" t="s">
        <v>111</v>
      </c>
      <c r="C225" s="36"/>
      <c r="D225" s="16"/>
      <c r="E225" s="16"/>
      <c r="F225" s="11"/>
      <c r="H225" s="2"/>
      <c r="J225" s="2">
        <f>IF(H225=0,"",F225*0.22)</f>
      </c>
    </row>
    <row r="226" spans="1:10" s="15" customFormat="1" ht="12">
      <c r="A226" s="117"/>
      <c r="B226" s="83"/>
      <c r="C226" s="36"/>
      <c r="D226" s="16"/>
      <c r="E226" s="16"/>
      <c r="F226" s="11"/>
      <c r="H226" s="2"/>
      <c r="J226" s="2"/>
    </row>
    <row r="227" spans="1:10" ht="12">
      <c r="A227" s="110">
        <v>783495421</v>
      </c>
      <c r="B227" s="27" t="s">
        <v>61</v>
      </c>
      <c r="C227" s="34" t="s">
        <v>9</v>
      </c>
      <c r="D227" s="13">
        <v>60</v>
      </c>
      <c r="F227" s="11">
        <f>D227*E227</f>
        <v>0</v>
      </c>
      <c r="J227" s="2">
        <f>IF(H227=0,"",F227*0.22)</f>
      </c>
    </row>
    <row r="228" spans="1:10" ht="12">
      <c r="A228" s="110">
        <v>783495428</v>
      </c>
      <c r="B228" s="27" t="s">
        <v>62</v>
      </c>
      <c r="C228" s="34" t="s">
        <v>9</v>
      </c>
      <c r="D228" s="13">
        <v>111</v>
      </c>
      <c r="F228" s="11">
        <f>D228*E228</f>
        <v>0</v>
      </c>
      <c r="J228" s="2">
        <f>IF(H228=0,"",F228*0.22)</f>
      </c>
    </row>
    <row r="229" ht="12">
      <c r="F229" s="11"/>
    </row>
    <row r="230" spans="1:10" s="8" customFormat="1" ht="24">
      <c r="A230" s="116">
        <v>783495521</v>
      </c>
      <c r="B230" s="1" t="s">
        <v>77</v>
      </c>
      <c r="C230" s="35" t="s">
        <v>9</v>
      </c>
      <c r="D230" s="10">
        <v>10</v>
      </c>
      <c r="E230" s="10"/>
      <c r="F230" s="11">
        <f>D230*E230</f>
        <v>0</v>
      </c>
      <c r="J230" s="8">
        <f>IF(H230=0,"",F230*0.22)</f>
      </c>
    </row>
    <row r="231" spans="1:10" ht="12">
      <c r="A231" s="110">
        <v>783495528</v>
      </c>
      <c r="B231" s="27" t="s">
        <v>76</v>
      </c>
      <c r="C231" s="34" t="s">
        <v>9</v>
      </c>
      <c r="D231" s="13">
        <v>56</v>
      </c>
      <c r="F231" s="11">
        <f>D231*E231</f>
        <v>0</v>
      </c>
      <c r="J231" s="2">
        <f>IF(H231=0,"",F231*0.22)</f>
      </c>
    </row>
    <row r="232" ht="12">
      <c r="F232" s="11"/>
    </row>
    <row r="233" spans="1:6" ht="24">
      <c r="A233" s="116">
        <v>783495621</v>
      </c>
      <c r="B233" s="1" t="s">
        <v>169</v>
      </c>
      <c r="C233" s="35" t="s">
        <v>9</v>
      </c>
      <c r="D233" s="10">
        <v>8</v>
      </c>
      <c r="E233" s="10"/>
      <c r="F233" s="11">
        <f>D233*E233</f>
        <v>0</v>
      </c>
    </row>
    <row r="234" spans="1:6" ht="24">
      <c r="A234" s="110">
        <v>783495628</v>
      </c>
      <c r="B234" s="27" t="s">
        <v>170</v>
      </c>
      <c r="C234" s="34" t="s">
        <v>9</v>
      </c>
      <c r="D234" s="13">
        <v>8</v>
      </c>
      <c r="F234" s="11">
        <f>D234*E234</f>
        <v>0</v>
      </c>
    </row>
    <row r="235" ht="12">
      <c r="F235" s="11"/>
    </row>
    <row r="236" spans="1:10" s="8" customFormat="1" ht="24">
      <c r="A236" s="30">
        <v>783195132</v>
      </c>
      <c r="B236" s="1" t="s">
        <v>207</v>
      </c>
      <c r="C236" s="35" t="s">
        <v>11</v>
      </c>
      <c r="D236" s="10">
        <v>10</v>
      </c>
      <c r="E236" s="10"/>
      <c r="F236" s="11">
        <f>D236*E236</f>
        <v>0</v>
      </c>
      <c r="J236" s="8">
        <f>IF(H236=0,"",F236*0.22)</f>
      </c>
    </row>
    <row r="237" spans="1:6" s="8" customFormat="1" ht="12">
      <c r="A237" s="116"/>
      <c r="B237" s="1"/>
      <c r="C237" s="35"/>
      <c r="D237" s="10"/>
      <c r="E237" s="10"/>
      <c r="F237" s="11"/>
    </row>
    <row r="238" spans="1:6" s="8" customFormat="1" ht="24">
      <c r="A238" s="30"/>
      <c r="B238" s="1" t="s">
        <v>112</v>
      </c>
      <c r="C238" s="35" t="s">
        <v>31</v>
      </c>
      <c r="D238" s="10">
        <v>1</v>
      </c>
      <c r="E238" s="10"/>
      <c r="F238" s="11">
        <f>D238*E238</f>
        <v>0</v>
      </c>
    </row>
    <row r="239" spans="1:10" s="15" customFormat="1" ht="12">
      <c r="A239" s="117"/>
      <c r="B239" s="28" t="s">
        <v>24</v>
      </c>
      <c r="C239" s="36"/>
      <c r="D239" s="16"/>
      <c r="E239" s="16"/>
      <c r="F239" s="12">
        <f>SUM(F227:F238)</f>
        <v>0</v>
      </c>
      <c r="J239" s="15">
        <f>IF(H239=0,"",F239*0.22)</f>
      </c>
    </row>
    <row r="240" spans="1:6" s="15" customFormat="1" ht="12">
      <c r="A240" s="117"/>
      <c r="B240" s="28"/>
      <c r="C240" s="36"/>
      <c r="D240" s="16"/>
      <c r="E240" s="16"/>
      <c r="F240" s="12"/>
    </row>
    <row r="241" spans="1:6" s="15" customFormat="1" ht="12">
      <c r="A241" s="117"/>
      <c r="B241" s="28"/>
      <c r="C241" s="36"/>
      <c r="D241" s="16"/>
      <c r="E241" s="16"/>
      <c r="F241" s="12"/>
    </row>
    <row r="242" spans="1:6" s="82" customFormat="1" ht="12">
      <c r="A242" s="121"/>
      <c r="B242" s="28" t="s">
        <v>36</v>
      </c>
      <c r="C242" s="79"/>
      <c r="D242" s="80"/>
      <c r="E242" s="80"/>
      <c r="F242" s="81"/>
    </row>
    <row r="243" spans="1:6" s="82" customFormat="1" ht="12">
      <c r="A243" s="121"/>
      <c r="B243" s="83"/>
      <c r="C243" s="79"/>
      <c r="D243" s="80"/>
      <c r="E243" s="80"/>
      <c r="F243" s="81"/>
    </row>
    <row r="244" spans="1:6" s="82" customFormat="1" ht="12">
      <c r="A244" s="121"/>
      <c r="B244" s="83" t="s">
        <v>105</v>
      </c>
      <c r="C244" s="79" t="s">
        <v>31</v>
      </c>
      <c r="D244" s="80">
        <v>1</v>
      </c>
      <c r="E244" s="80"/>
      <c r="F244" s="81">
        <f>D244*E244</f>
        <v>0</v>
      </c>
    </row>
    <row r="245" spans="1:6" s="82" customFormat="1" ht="12">
      <c r="A245" s="121"/>
      <c r="B245" s="83" t="s">
        <v>38</v>
      </c>
      <c r="C245" s="79" t="s">
        <v>31</v>
      </c>
      <c r="D245" s="80">
        <v>1</v>
      </c>
      <c r="E245" s="80"/>
      <c r="F245" s="81">
        <f>D245*E245</f>
        <v>0</v>
      </c>
    </row>
    <row r="246" spans="1:6" s="82" customFormat="1" ht="12">
      <c r="A246" s="121"/>
      <c r="B246" s="83" t="s">
        <v>39</v>
      </c>
      <c r="C246" s="79" t="s">
        <v>12</v>
      </c>
      <c r="D246" s="80">
        <v>20</v>
      </c>
      <c r="E246" s="80"/>
      <c r="F246" s="81">
        <f>D246*E246</f>
        <v>0</v>
      </c>
    </row>
    <row r="247" spans="2:6" ht="12">
      <c r="B247" s="83" t="s">
        <v>93</v>
      </c>
      <c r="C247" s="79" t="s">
        <v>5</v>
      </c>
      <c r="D247" s="80">
        <v>50</v>
      </c>
      <c r="E247" s="80"/>
      <c r="F247" s="11">
        <f>D247*E247</f>
        <v>0</v>
      </c>
    </row>
    <row r="248" spans="1:6" s="15" customFormat="1" ht="12">
      <c r="A248" s="117"/>
      <c r="B248" s="28" t="s">
        <v>40</v>
      </c>
      <c r="C248" s="36"/>
      <c r="D248" s="16"/>
      <c r="E248" s="16"/>
      <c r="F248" s="12">
        <f>SUM(F244:F247)</f>
        <v>0</v>
      </c>
    </row>
    <row r="249" spans="1:6" s="15" customFormat="1" ht="12">
      <c r="A249" s="117"/>
      <c r="B249" s="28"/>
      <c r="C249" s="36"/>
      <c r="D249" s="16"/>
      <c r="E249" s="16"/>
      <c r="F249" s="12"/>
    </row>
    <row r="250" spans="1:6" s="15" customFormat="1" ht="12">
      <c r="A250" s="117"/>
      <c r="B250" s="28"/>
      <c r="C250" s="36"/>
      <c r="D250" s="16"/>
      <c r="E250" s="16"/>
      <c r="F250" s="12"/>
    </row>
    <row r="251" spans="1:6" s="15" customFormat="1" ht="12">
      <c r="A251" s="20"/>
      <c r="B251" s="28" t="s">
        <v>94</v>
      </c>
      <c r="C251" s="36"/>
      <c r="D251" s="16"/>
      <c r="E251" s="16"/>
      <c r="F251" s="12"/>
    </row>
    <row r="252" spans="1:6" s="15" customFormat="1" ht="12">
      <c r="A252" s="20"/>
      <c r="B252" s="28"/>
      <c r="C252" s="36"/>
      <c r="D252" s="16"/>
      <c r="E252" s="16"/>
      <c r="F252" s="12"/>
    </row>
    <row r="253" spans="1:6" ht="24" customHeight="1">
      <c r="A253" s="30"/>
      <c r="B253" s="1" t="s">
        <v>210</v>
      </c>
      <c r="C253" s="35" t="s">
        <v>31</v>
      </c>
      <c r="D253" s="10">
        <v>2</v>
      </c>
      <c r="E253" s="10"/>
      <c r="F253" s="11">
        <f>D253*E253</f>
        <v>0</v>
      </c>
    </row>
    <row r="254" spans="1:6" s="15" customFormat="1" ht="12">
      <c r="A254" s="30"/>
      <c r="B254" s="1" t="s">
        <v>97</v>
      </c>
      <c r="C254" s="35" t="s">
        <v>31</v>
      </c>
      <c r="D254" s="10">
        <v>1</v>
      </c>
      <c r="E254" s="10"/>
      <c r="F254" s="11">
        <f>D254*E254</f>
        <v>0</v>
      </c>
    </row>
    <row r="255" spans="1:6" s="125" customFormat="1" ht="24" customHeight="1">
      <c r="A255" s="30"/>
      <c r="B255" s="1" t="s">
        <v>171</v>
      </c>
      <c r="C255" s="35" t="s">
        <v>31</v>
      </c>
      <c r="D255" s="10">
        <v>1</v>
      </c>
      <c r="E255" s="10"/>
      <c r="F255" s="11">
        <f>D255*E255</f>
        <v>0</v>
      </c>
    </row>
    <row r="256" spans="1:6" ht="12">
      <c r="A256" s="29"/>
      <c r="B256" s="27" t="s">
        <v>110</v>
      </c>
      <c r="C256" s="34" t="s">
        <v>107</v>
      </c>
      <c r="D256" s="13">
        <v>300</v>
      </c>
      <c r="F256" s="11">
        <f>D256*E256*-1</f>
        <v>0</v>
      </c>
    </row>
    <row r="257" spans="1:6" s="15" customFormat="1" ht="12">
      <c r="A257" s="29"/>
      <c r="B257" s="27" t="s">
        <v>95</v>
      </c>
      <c r="C257" s="34" t="s">
        <v>31</v>
      </c>
      <c r="D257" s="13">
        <v>1</v>
      </c>
      <c r="E257" s="13"/>
      <c r="F257" s="11">
        <f>D257*E257</f>
        <v>0</v>
      </c>
    </row>
    <row r="258" spans="1:6" s="8" customFormat="1" ht="12">
      <c r="A258" s="30"/>
      <c r="B258" s="1"/>
      <c r="C258" s="35"/>
      <c r="D258" s="10"/>
      <c r="E258" s="10"/>
      <c r="F258" s="11"/>
    </row>
    <row r="259" spans="1:6" s="15" customFormat="1" ht="12">
      <c r="A259" s="20"/>
      <c r="B259" s="28" t="s">
        <v>96</v>
      </c>
      <c r="C259" s="36"/>
      <c r="D259" s="16"/>
      <c r="E259" s="16"/>
      <c r="F259" s="12">
        <f>SUM(F253:F258)</f>
        <v>0</v>
      </c>
    </row>
    <row r="260" spans="1:6" s="15" customFormat="1" ht="12">
      <c r="A260" s="20"/>
      <c r="B260" s="28"/>
      <c r="C260" s="36"/>
      <c r="D260" s="16"/>
      <c r="E260" s="16"/>
      <c r="F260" s="12"/>
    </row>
    <row r="261" spans="1:6" s="15" customFormat="1" ht="12">
      <c r="A261" s="20"/>
      <c r="B261" s="28"/>
      <c r="C261" s="36"/>
      <c r="D261" s="16"/>
      <c r="E261" s="16"/>
      <c r="F261" s="12"/>
    </row>
    <row r="262" spans="1:6" s="15" customFormat="1" ht="12">
      <c r="A262" s="20"/>
      <c r="B262" s="28"/>
      <c r="C262" s="36"/>
      <c r="D262" s="16"/>
      <c r="E262" s="16"/>
      <c r="F262" s="12"/>
    </row>
    <row r="263" spans="1:6" s="15" customFormat="1" ht="12">
      <c r="A263" s="29"/>
      <c r="B263" s="28" t="s">
        <v>99</v>
      </c>
      <c r="C263" s="34"/>
      <c r="D263" s="13"/>
      <c r="E263" s="13"/>
      <c r="F263" s="11"/>
    </row>
    <row r="264" spans="1:6" s="15" customFormat="1" ht="12">
      <c r="A264" s="29"/>
      <c r="B264" s="28"/>
      <c r="C264" s="34"/>
      <c r="D264" s="13"/>
      <c r="E264" s="13"/>
      <c r="F264" s="11"/>
    </row>
    <row r="265" spans="1:6" ht="24">
      <c r="A265" s="30"/>
      <c r="B265" s="1" t="s">
        <v>172</v>
      </c>
      <c r="C265" s="35" t="s">
        <v>5</v>
      </c>
      <c r="D265" s="10">
        <v>2</v>
      </c>
      <c r="E265" s="10"/>
      <c r="F265" s="11">
        <f>D265*E265</f>
        <v>0</v>
      </c>
    </row>
    <row r="266" spans="1:6" ht="12">
      <c r="A266" s="30"/>
      <c r="B266" s="1" t="s">
        <v>208</v>
      </c>
      <c r="C266" s="35" t="s">
        <v>11</v>
      </c>
      <c r="D266" s="10">
        <v>8</v>
      </c>
      <c r="E266" s="10"/>
      <c r="F266" s="11">
        <f>D266*E266</f>
        <v>0</v>
      </c>
    </row>
    <row r="267" spans="1:6" ht="24">
      <c r="A267" s="30"/>
      <c r="B267" s="1" t="s">
        <v>209</v>
      </c>
      <c r="C267" s="35" t="s">
        <v>11</v>
      </c>
      <c r="D267" s="10">
        <v>90</v>
      </c>
      <c r="E267" s="10"/>
      <c r="F267" s="11">
        <f>D267*E267</f>
        <v>0</v>
      </c>
    </row>
    <row r="268" spans="1:6" ht="12">
      <c r="A268" s="30"/>
      <c r="B268" s="1"/>
      <c r="C268" s="35"/>
      <c r="D268" s="10"/>
      <c r="E268" s="10"/>
      <c r="F268" s="11"/>
    </row>
    <row r="269" spans="1:6" ht="12">
      <c r="A269" s="30"/>
      <c r="B269" s="1" t="s">
        <v>211</v>
      </c>
      <c r="C269" s="35" t="s">
        <v>5</v>
      </c>
      <c r="D269" s="10">
        <v>4</v>
      </c>
      <c r="E269" s="10"/>
      <c r="F269" s="11">
        <f>D269*E269</f>
        <v>0</v>
      </c>
    </row>
    <row r="270" spans="1:6" ht="12">
      <c r="A270" s="30"/>
      <c r="B270" s="1"/>
      <c r="C270" s="35"/>
      <c r="D270" s="10"/>
      <c r="E270" s="10"/>
      <c r="F270" s="11"/>
    </row>
    <row r="271" spans="1:6" ht="12" customHeight="1">
      <c r="A271" s="30"/>
      <c r="B271" s="1" t="s">
        <v>108</v>
      </c>
      <c r="C271" s="35" t="s">
        <v>12</v>
      </c>
      <c r="D271" s="10">
        <v>20</v>
      </c>
      <c r="E271" s="10"/>
      <c r="F271" s="11">
        <f>D271*E271</f>
        <v>0</v>
      </c>
    </row>
    <row r="272" spans="1:6" ht="12">
      <c r="A272" s="30"/>
      <c r="B272" s="1"/>
      <c r="C272" s="35"/>
      <c r="D272" s="10"/>
      <c r="E272" s="10"/>
      <c r="F272" s="11"/>
    </row>
    <row r="273" spans="1:6" ht="12">
      <c r="A273" s="20"/>
      <c r="B273" s="28" t="s">
        <v>106</v>
      </c>
      <c r="C273" s="36"/>
      <c r="D273" s="16"/>
      <c r="E273" s="16"/>
      <c r="F273" s="12">
        <f>SUM(F265:F272)</f>
        <v>0</v>
      </c>
    </row>
    <row r="274" spans="1:6" ht="12">
      <c r="A274" s="20"/>
      <c r="B274" s="28"/>
      <c r="C274" s="36"/>
      <c r="D274" s="16"/>
      <c r="E274" s="16"/>
      <c r="F274" s="12"/>
    </row>
    <row r="275" spans="1:6" ht="12">
      <c r="A275" s="20"/>
      <c r="B275" s="28"/>
      <c r="C275" s="36"/>
      <c r="D275" s="16"/>
      <c r="E275" s="16"/>
      <c r="F275" s="12"/>
    </row>
    <row r="276" spans="1:6" ht="12">
      <c r="A276" s="20"/>
      <c r="B276" s="28"/>
      <c r="C276" s="36"/>
      <c r="D276" s="16"/>
      <c r="E276" s="16"/>
      <c r="F276" s="12"/>
    </row>
    <row r="277" spans="1:6" ht="12">
      <c r="A277" s="20"/>
      <c r="B277" s="28"/>
      <c r="C277" s="36"/>
      <c r="D277" s="16"/>
      <c r="E277" s="16"/>
      <c r="F277" s="12"/>
    </row>
    <row r="278" spans="1:6" ht="12">
      <c r="A278" s="20"/>
      <c r="B278" s="28"/>
      <c r="C278" s="36"/>
      <c r="D278" s="16"/>
      <c r="E278" s="16"/>
      <c r="F278" s="12"/>
    </row>
    <row r="279" spans="1:6" ht="12">
      <c r="A279" s="20"/>
      <c r="B279" s="28"/>
      <c r="C279" s="36"/>
      <c r="D279" s="16"/>
      <c r="E279" s="16"/>
      <c r="F279" s="12"/>
    </row>
    <row r="280" spans="1:6" ht="12">
      <c r="A280" s="20"/>
      <c r="B280" s="28"/>
      <c r="C280" s="36"/>
      <c r="D280" s="16"/>
      <c r="E280" s="16"/>
      <c r="F280" s="12"/>
    </row>
    <row r="281" spans="1:6" ht="12">
      <c r="A281" s="20"/>
      <c r="B281" s="28"/>
      <c r="C281" s="36"/>
      <c r="D281" s="16"/>
      <c r="E281" s="16"/>
      <c r="F281" s="12"/>
    </row>
    <row r="282" spans="1:6" ht="12">
      <c r="A282" s="20"/>
      <c r="B282" s="28"/>
      <c r="C282" s="36"/>
      <c r="D282" s="16"/>
      <c r="E282" s="16"/>
      <c r="F282" s="12"/>
    </row>
    <row r="283" spans="1:6" ht="12">
      <c r="A283" s="20"/>
      <c r="B283" s="28"/>
      <c r="C283" s="36"/>
      <c r="D283" s="16"/>
      <c r="E283" s="16"/>
      <c r="F283" s="12"/>
    </row>
    <row r="284" spans="1:6" ht="12">
      <c r="A284" s="20"/>
      <c r="B284" s="28"/>
      <c r="C284" s="36"/>
      <c r="D284" s="16"/>
      <c r="E284" s="16"/>
      <c r="F284" s="12"/>
    </row>
    <row r="285" spans="1:6" ht="12">
      <c r="A285" s="20"/>
      <c r="B285" s="28"/>
      <c r="C285" s="36"/>
      <c r="D285" s="16"/>
      <c r="E285" s="16"/>
      <c r="F285" s="12"/>
    </row>
    <row r="286" spans="1:6" ht="12">
      <c r="A286" s="20"/>
      <c r="B286" s="28"/>
      <c r="C286" s="36"/>
      <c r="D286" s="16"/>
      <c r="E286" s="16"/>
      <c r="F286" s="12"/>
    </row>
    <row r="287" spans="1:6" ht="12">
      <c r="A287" s="20"/>
      <c r="B287" s="28"/>
      <c r="C287" s="36"/>
      <c r="D287" s="16"/>
      <c r="E287" s="16"/>
      <c r="F287" s="12"/>
    </row>
    <row r="288" spans="1:6" ht="12">
      <c r="A288" s="20"/>
      <c r="B288" s="28"/>
      <c r="C288" s="36"/>
      <c r="D288" s="16"/>
      <c r="E288" s="16"/>
      <c r="F288" s="12"/>
    </row>
    <row r="289" spans="1:6" ht="12">
      <c r="A289" s="20"/>
      <c r="B289" s="28"/>
      <c r="C289" s="36"/>
      <c r="D289" s="16"/>
      <c r="E289" s="16"/>
      <c r="F289" s="12"/>
    </row>
    <row r="290" spans="1:6" ht="12">
      <c r="A290" s="20"/>
      <c r="B290" s="28"/>
      <c r="C290" s="36"/>
      <c r="D290" s="16"/>
      <c r="E290" s="16"/>
      <c r="F290" s="12"/>
    </row>
    <row r="291" spans="1:6" ht="12">
      <c r="A291" s="20"/>
      <c r="B291" s="28"/>
      <c r="C291" s="36"/>
      <c r="D291" s="16"/>
      <c r="E291" s="16"/>
      <c r="F291" s="12"/>
    </row>
    <row r="292" spans="1:6" ht="12">
      <c r="A292" s="20"/>
      <c r="B292" s="28"/>
      <c r="C292" s="36"/>
      <c r="D292" s="16"/>
      <c r="E292" s="16"/>
      <c r="F292" s="12"/>
    </row>
    <row r="293" spans="1:6" ht="12">
      <c r="A293" s="20"/>
      <c r="B293" s="28"/>
      <c r="C293" s="36"/>
      <c r="D293" s="16"/>
      <c r="E293" s="16"/>
      <c r="F293" s="12"/>
    </row>
    <row r="294" spans="1:6" ht="12">
      <c r="A294" s="20"/>
      <c r="B294" s="28"/>
      <c r="C294" s="36"/>
      <c r="D294" s="16"/>
      <c r="E294" s="16"/>
      <c r="F294" s="12"/>
    </row>
    <row r="295" spans="1:6" ht="12">
      <c r="A295" s="20"/>
      <c r="B295" s="28"/>
      <c r="C295" s="36"/>
      <c r="D295" s="16"/>
      <c r="E295" s="16"/>
      <c r="F295" s="12"/>
    </row>
    <row r="296" spans="1:6" ht="12">
      <c r="A296" s="20"/>
      <c r="B296" s="28"/>
      <c r="C296" s="36"/>
      <c r="D296" s="16"/>
      <c r="E296" s="16"/>
      <c r="F296" s="12"/>
    </row>
    <row r="297" spans="1:6" ht="12">
      <c r="A297" s="20"/>
      <c r="B297" s="28"/>
      <c r="C297" s="36"/>
      <c r="D297" s="16"/>
      <c r="E297" s="16"/>
      <c r="F297" s="12"/>
    </row>
    <row r="298" spans="1:6" ht="12">
      <c r="A298" s="20"/>
      <c r="B298" s="28"/>
      <c r="C298" s="36"/>
      <c r="D298" s="16"/>
      <c r="E298" s="16"/>
      <c r="F298" s="12"/>
    </row>
    <row r="299" spans="1:6" ht="12">
      <c r="A299" s="20"/>
      <c r="B299" s="28"/>
      <c r="C299" s="36"/>
      <c r="D299" s="16"/>
      <c r="E299" s="16"/>
      <c r="F299" s="12"/>
    </row>
    <row r="300" spans="1:6" ht="12">
      <c r="A300" s="20"/>
      <c r="B300" s="28"/>
      <c r="C300" s="36"/>
      <c r="D300" s="16"/>
      <c r="E300" s="16"/>
      <c r="F300" s="12"/>
    </row>
    <row r="301" spans="1:6" ht="12">
      <c r="A301" s="20"/>
      <c r="B301" s="28"/>
      <c r="C301" s="36"/>
      <c r="D301" s="16"/>
      <c r="E301" s="16"/>
      <c r="F301" s="12"/>
    </row>
    <row r="302" spans="1:6" ht="12">
      <c r="A302" s="20"/>
      <c r="B302" s="28"/>
      <c r="C302" s="36"/>
      <c r="D302" s="16"/>
      <c r="E302" s="16"/>
      <c r="F302" s="12"/>
    </row>
    <row r="303" spans="1:6" ht="12">
      <c r="A303" s="20"/>
      <c r="B303" s="28"/>
      <c r="C303" s="36"/>
      <c r="D303" s="16"/>
      <c r="E303" s="16"/>
      <c r="F303" s="12"/>
    </row>
    <row r="304" spans="1:6" ht="12">
      <c r="A304" s="20"/>
      <c r="B304" s="28"/>
      <c r="C304" s="36"/>
      <c r="D304" s="16"/>
      <c r="E304" s="16"/>
      <c r="F304" s="12"/>
    </row>
    <row r="305" spans="1:6" ht="12">
      <c r="A305" s="20"/>
      <c r="B305" s="28"/>
      <c r="C305" s="36"/>
      <c r="D305" s="16"/>
      <c r="E305" s="16"/>
      <c r="F305" s="12"/>
    </row>
    <row r="306" spans="1:6" ht="12">
      <c r="A306" s="20"/>
      <c r="B306" s="28"/>
      <c r="C306" s="36"/>
      <c r="D306" s="16"/>
      <c r="E306" s="16"/>
      <c r="F306" s="12"/>
    </row>
    <row r="307" spans="1:6" ht="12">
      <c r="A307" s="20"/>
      <c r="B307" s="28"/>
      <c r="C307" s="36"/>
      <c r="D307" s="16"/>
      <c r="E307" s="16"/>
      <c r="F307" s="12"/>
    </row>
    <row r="308" spans="1:6" ht="12">
      <c r="A308" s="20"/>
      <c r="B308" s="28"/>
      <c r="C308" s="36"/>
      <c r="D308" s="16"/>
      <c r="E308" s="16"/>
      <c r="F308" s="12"/>
    </row>
    <row r="309" spans="1:6" ht="12">
      <c r="A309" s="20"/>
      <c r="B309" s="28"/>
      <c r="C309" s="36"/>
      <c r="D309" s="16"/>
      <c r="E309" s="16"/>
      <c r="F309" s="12"/>
    </row>
    <row r="310" spans="1:6" ht="12">
      <c r="A310" s="20"/>
      <c r="B310" s="28"/>
      <c r="C310" s="36"/>
      <c r="D310" s="16"/>
      <c r="E310" s="16"/>
      <c r="F310" s="12"/>
    </row>
    <row r="311" spans="1:6" ht="12">
      <c r="A311" s="20"/>
      <c r="B311" s="28"/>
      <c r="C311" s="36"/>
      <c r="D311" s="16"/>
      <c r="E311" s="16"/>
      <c r="F311" s="12"/>
    </row>
    <row r="312" spans="1:6" ht="12">
      <c r="A312" s="20"/>
      <c r="B312" s="28"/>
      <c r="C312" s="36"/>
      <c r="D312" s="16"/>
      <c r="E312" s="16"/>
      <c r="F312" s="12"/>
    </row>
    <row r="313" spans="1:6" ht="12">
      <c r="A313" s="20"/>
      <c r="B313" s="28"/>
      <c r="C313" s="36"/>
      <c r="D313" s="16"/>
      <c r="E313" s="16"/>
      <c r="F313" s="12"/>
    </row>
    <row r="314" spans="1:6" ht="12">
      <c r="A314" s="20"/>
      <c r="B314" s="28"/>
      <c r="C314" s="36"/>
      <c r="D314" s="16"/>
      <c r="E314" s="16"/>
      <c r="F314" s="12"/>
    </row>
    <row r="315" spans="1:6" ht="12">
      <c r="A315" s="20"/>
      <c r="B315" s="28"/>
      <c r="C315" s="36"/>
      <c r="D315" s="16"/>
      <c r="E315" s="16"/>
      <c r="F315" s="12"/>
    </row>
    <row r="316" spans="1:6" ht="12">
      <c r="A316" s="20"/>
      <c r="B316" s="28"/>
      <c r="C316" s="36"/>
      <c r="D316" s="16"/>
      <c r="E316" s="16"/>
      <c r="F316" s="12"/>
    </row>
    <row r="317" spans="1:6" ht="12">
      <c r="A317" s="20"/>
      <c r="B317" s="28"/>
      <c r="C317" s="36"/>
      <c r="D317" s="16"/>
      <c r="E317" s="16"/>
      <c r="F317" s="12"/>
    </row>
    <row r="318" spans="1:6" ht="12">
      <c r="A318" s="20"/>
      <c r="B318" s="28"/>
      <c r="C318" s="36"/>
      <c r="D318" s="16"/>
      <c r="E318" s="16"/>
      <c r="F318" s="12"/>
    </row>
    <row r="319" spans="1:6" ht="12">
      <c r="A319" s="20"/>
      <c r="B319" s="28"/>
      <c r="C319" s="36"/>
      <c r="D319" s="16"/>
      <c r="E319" s="16"/>
      <c r="F319" s="12"/>
    </row>
    <row r="320" spans="1:6" ht="12">
      <c r="A320" s="20"/>
      <c r="B320" s="28"/>
      <c r="C320" s="36"/>
      <c r="D320" s="16"/>
      <c r="E320" s="16"/>
      <c r="F320" s="12"/>
    </row>
    <row r="321" spans="1:6" ht="12">
      <c r="A321" s="20"/>
      <c r="B321" s="28"/>
      <c r="C321" s="36"/>
      <c r="D321" s="16"/>
      <c r="E321" s="16"/>
      <c r="F321" s="12"/>
    </row>
    <row r="322" spans="1:6" ht="12">
      <c r="A322" s="20"/>
      <c r="B322" s="28"/>
      <c r="C322" s="36"/>
      <c r="D322" s="16"/>
      <c r="E322" s="16"/>
      <c r="F322" s="12"/>
    </row>
    <row r="323" spans="1:6" ht="12">
      <c r="A323" s="20"/>
      <c r="B323" s="28"/>
      <c r="C323" s="36"/>
      <c r="D323" s="16"/>
      <c r="E323" s="16"/>
      <c r="F323" s="12"/>
    </row>
    <row r="324" spans="1:6" ht="12">
      <c r="A324" s="20"/>
      <c r="B324" s="28"/>
      <c r="C324" s="36"/>
      <c r="D324" s="16"/>
      <c r="E324" s="16"/>
      <c r="F324" s="12"/>
    </row>
    <row r="325" spans="1:6" ht="12">
      <c r="A325" s="20"/>
      <c r="B325" s="28"/>
      <c r="C325" s="36"/>
      <c r="D325" s="16"/>
      <c r="E325" s="16"/>
      <c r="F325" s="12"/>
    </row>
    <row r="326" spans="1:6" ht="12">
      <c r="A326" s="20"/>
      <c r="B326" s="28"/>
      <c r="C326" s="36"/>
      <c r="D326" s="16"/>
      <c r="E326" s="16"/>
      <c r="F326" s="12"/>
    </row>
    <row r="327" spans="1:6" ht="12">
      <c r="A327" s="20"/>
      <c r="B327" s="28"/>
      <c r="C327" s="36"/>
      <c r="D327" s="16"/>
      <c r="E327" s="16"/>
      <c r="F327" s="12"/>
    </row>
    <row r="328" spans="1:6" ht="12">
      <c r="A328" s="20"/>
      <c r="B328" s="28"/>
      <c r="C328" s="36"/>
      <c r="D328" s="16"/>
      <c r="E328" s="16"/>
      <c r="F328" s="12"/>
    </row>
    <row r="329" spans="1:6" ht="12">
      <c r="A329" s="20"/>
      <c r="B329" s="28"/>
      <c r="C329" s="36"/>
      <c r="D329" s="16"/>
      <c r="E329" s="16"/>
      <c r="F329" s="12"/>
    </row>
    <row r="330" spans="1:6" ht="12">
      <c r="A330" s="20"/>
      <c r="B330" s="28"/>
      <c r="C330" s="36"/>
      <c r="D330" s="16"/>
      <c r="E330" s="16"/>
      <c r="F330" s="12"/>
    </row>
    <row r="331" spans="1:6" ht="12">
      <c r="A331" s="20"/>
      <c r="B331" s="28"/>
      <c r="C331" s="36"/>
      <c r="D331" s="16"/>
      <c r="E331" s="16"/>
      <c r="F331" s="12"/>
    </row>
    <row r="332" spans="1:6" ht="12">
      <c r="A332" s="20"/>
      <c r="B332" s="28"/>
      <c r="C332" s="36"/>
      <c r="D332" s="16"/>
      <c r="E332" s="16"/>
      <c r="F332" s="12"/>
    </row>
    <row r="333" spans="1:6" ht="12">
      <c r="A333" s="20"/>
      <c r="B333" s="28"/>
      <c r="C333" s="36"/>
      <c r="D333" s="16"/>
      <c r="E333" s="16"/>
      <c r="F333" s="12"/>
    </row>
    <row r="334" spans="1:6" ht="12">
      <c r="A334" s="30"/>
      <c r="B334" s="1"/>
      <c r="C334" s="35"/>
      <c r="D334" s="10"/>
      <c r="E334" s="10"/>
      <c r="F334" s="11"/>
    </row>
    <row r="335" spans="1:6" ht="12">
      <c r="A335" s="30"/>
      <c r="B335" s="1"/>
      <c r="C335" s="35"/>
      <c r="D335" s="10"/>
      <c r="E335" s="10"/>
      <c r="F335" s="11"/>
    </row>
    <row r="336" spans="1:6" ht="12">
      <c r="A336" s="30"/>
      <c r="B336" s="1"/>
      <c r="C336" s="35"/>
      <c r="D336" s="10"/>
      <c r="E336" s="10"/>
      <c r="F336" s="11"/>
    </row>
    <row r="337" spans="1:6" ht="12">
      <c r="A337" s="30"/>
      <c r="B337" s="1"/>
      <c r="C337" s="35"/>
      <c r="D337" s="10"/>
      <c r="E337" s="10"/>
      <c r="F337" s="11"/>
    </row>
    <row r="338" spans="1:6" ht="12">
      <c r="A338" s="30"/>
      <c r="B338" s="1"/>
      <c r="C338" s="35"/>
      <c r="D338" s="10"/>
      <c r="E338" s="10"/>
      <c r="F338" s="11"/>
    </row>
    <row r="339" spans="1:6" ht="12">
      <c r="A339" s="30"/>
      <c r="B339" s="1"/>
      <c r="C339" s="35"/>
      <c r="D339" s="10"/>
      <c r="E339" s="10"/>
      <c r="F339" s="11"/>
    </row>
    <row r="340" spans="1:6" ht="12">
      <c r="A340" s="30"/>
      <c r="B340" s="1"/>
      <c r="C340" s="35"/>
      <c r="D340" s="10"/>
      <c r="E340" s="10"/>
      <c r="F340" s="11"/>
    </row>
    <row r="341" spans="1:6" ht="12">
      <c r="A341" s="30"/>
      <c r="B341" s="1"/>
      <c r="C341" s="35"/>
      <c r="D341" s="10"/>
      <c r="E341" s="10"/>
      <c r="F341" s="11"/>
    </row>
    <row r="342" spans="1:6" ht="12">
      <c r="A342" s="30"/>
      <c r="B342" s="1"/>
      <c r="C342" s="35"/>
      <c r="D342" s="10"/>
      <c r="E342" s="10"/>
      <c r="F342" s="11"/>
    </row>
    <row r="343" spans="1:6" ht="12">
      <c r="A343" s="30"/>
      <c r="B343" s="1"/>
      <c r="C343" s="35"/>
      <c r="D343" s="10"/>
      <c r="E343" s="10"/>
      <c r="F343" s="11"/>
    </row>
    <row r="344" spans="1:6" ht="12">
      <c r="A344" s="30"/>
      <c r="B344" s="1"/>
      <c r="C344" s="35"/>
      <c r="D344" s="10"/>
      <c r="E344" s="10"/>
      <c r="F344" s="11"/>
    </row>
    <row r="345" spans="1:6" ht="12">
      <c r="A345" s="30"/>
      <c r="B345" s="1"/>
      <c r="C345" s="35"/>
      <c r="D345" s="10"/>
      <c r="E345" s="10"/>
      <c r="F345" s="11"/>
    </row>
    <row r="346" spans="1:6" ht="12">
      <c r="A346" s="30"/>
      <c r="B346" s="1"/>
      <c r="C346" s="35"/>
      <c r="D346" s="10"/>
      <c r="E346" s="10"/>
      <c r="F346" s="11"/>
    </row>
    <row r="347" spans="1:6" ht="12">
      <c r="A347" s="30"/>
      <c r="B347" s="1"/>
      <c r="C347" s="35"/>
      <c r="D347" s="10"/>
      <c r="E347" s="10"/>
      <c r="F347" s="11"/>
    </row>
    <row r="348" spans="1:6" ht="12">
      <c r="A348" s="30"/>
      <c r="B348" s="1"/>
      <c r="C348" s="35"/>
      <c r="D348" s="10"/>
      <c r="E348" s="10"/>
      <c r="F348" s="11"/>
    </row>
    <row r="349" spans="1:6" ht="12">
      <c r="A349" s="30"/>
      <c r="B349" s="1"/>
      <c r="C349" s="35"/>
      <c r="D349" s="10"/>
      <c r="E349" s="10"/>
      <c r="F349" s="11"/>
    </row>
    <row r="350" spans="1:6" ht="12">
      <c r="A350" s="20"/>
      <c r="B350" s="28"/>
      <c r="C350" s="36"/>
      <c r="D350" s="16"/>
      <c r="E350" s="16"/>
      <c r="F350" s="12"/>
    </row>
    <row r="351" spans="1:6" ht="12">
      <c r="A351" s="29"/>
      <c r="B351" s="28"/>
      <c r="F351" s="11"/>
    </row>
    <row r="352" spans="1:6" ht="12">
      <c r="A352" s="29"/>
      <c r="B352" s="28"/>
      <c r="F352" s="11"/>
    </row>
  </sheetData>
  <sheetProtection/>
  <mergeCells count="1">
    <mergeCell ref="B38:E38"/>
  </mergeCells>
  <printOptions/>
  <pageMargins left="0.49" right="0.39" top="0.984251968503937" bottom="0.984251968503937" header="0.5118110236220472" footer="0.61"/>
  <pageSetup orientation="portrait" paperSize="9" r:id="rId1"/>
  <headerFooter alignWithMargins="0">
    <oddFooter>&amp;C&amp;9Stránka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Miloslav Roman</cp:lastModifiedBy>
  <cp:lastPrinted>2013-10-25T12:11:15Z</cp:lastPrinted>
  <dcterms:created xsi:type="dcterms:W3CDTF">2001-11-14T16:56:58Z</dcterms:created>
  <dcterms:modified xsi:type="dcterms:W3CDTF">2014-02-07T12:01:36Z</dcterms:modified>
  <cp:category/>
  <cp:version/>
  <cp:contentType/>
  <cp:contentStatus/>
</cp:coreProperties>
</file>