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55" windowWidth="17895" windowHeight="11190" activeTab="0"/>
  </bookViews>
  <sheets>
    <sheet name="3 - PS 01 - Strojní vybav..." sheetId="4" r:id="rId1"/>
  </sheets>
  <definedNames>
    <definedName name="_xlnm._FilterDatabase" localSheetId="0" hidden="1">'3 - PS 01 - Strojní vybav...'!$C$77:$K$85</definedName>
    <definedName name="_xlnm.Print_Area" localSheetId="0">'3 - PS 01 - Strojní vybav...'!$C$4:$J$36,'3 - PS 01 - Strojní vybav...'!$C$42:$J$59,'3 - PS 01 - Strojní vybav...'!$C$65:$K$85</definedName>
    <definedName name="_xlnm.Print_Titles" localSheetId="0">'3 - PS 01 - Strojní vybav...'!$77:$77</definedName>
  </definedNames>
  <calcPr calcId="162913"/>
</workbook>
</file>

<file path=xl/sharedStrings.xml><?xml version="1.0" encoding="utf-8"?>
<sst xmlns="http://schemas.openxmlformats.org/spreadsheetml/2006/main" count="177" uniqueCount="92">
  <si>
    <t>List obsahuje:</t>
  </si>
  <si>
    <t/>
  </si>
  <si>
    <t>False</t>
  </si>
  <si>
    <t>&gt;&gt;  skryté sloupce  &lt;&lt;</t>
  </si>
  <si>
    <t>1</t>
  </si>
  <si>
    <t>v ---  níže se nacházejí doplnkové a pomocné údaje k sestavám  --- v</t>
  </si>
  <si>
    <t>Stavba:</t>
  </si>
  <si>
    <t>KSO:</t>
  </si>
  <si>
    <t>CC-CZ:</t>
  </si>
  <si>
    <t>Místo:</t>
  </si>
  <si>
    <t>Datum:</t>
  </si>
  <si>
    <t>Zadavatel:</t>
  </si>
  <si>
    <t>IČ:</t>
  </si>
  <si>
    <t>DIČ:</t>
  </si>
  <si>
    <t>Uchazeč: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</si>
  <si>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</si>
  <si>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</si>
  <si>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</si>
  <si>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</si>
  <si>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</si>
  <si>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</si>
  <si>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</si>
  <si>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</si>
  <si>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</si>
  <si>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</si>
  <si>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</si>
  <si>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</si>
  <si>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</si>
  <si>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</si>
  <si>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</si>
  <si>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</si>
  <si>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</si>
  <si>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</si>
  <si>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</si>
  <si>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</si>
  <si>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3</t>
  </si>
  <si>
    <t>{cea575a5-4901-4fbf-be38-30191964666d}</t>
  </si>
  <si>
    <t>4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</si>
  <si>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</si>
  <si>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</si>
  <si>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</si>
  <si>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</si>
  <si>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</si>
  <si>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</si>
  <si>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</si>
  <si>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</si>
  <si>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</si>
  <si>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</si>
  <si>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</si>
  <si>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</si>
  <si>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</si>
  <si>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</si>
  <si>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</si>
  <si>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</si>
  <si>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</si>
  <si>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</si>
  <si>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</si>
  <si>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</si>
  <si>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</si>
  <si>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</si>
  <si>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</si>
  <si>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</si>
  <si>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</si>
  <si>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</si>
  <si>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</si>
  <si>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</si>
  <si>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</si>
  <si>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D1</t>
  </si>
  <si>
    <t>K</t>
  </si>
  <si>
    <t>6</t>
  </si>
  <si>
    <t>8</t>
  </si>
  <si>
    <t>5</t>
  </si>
  <si>
    <t>10</t>
  </si>
  <si>
    <t>16</t>
  </si>
  <si>
    <t>KUS</t>
  </si>
  <si>
    <t>T</t>
  </si>
  <si>
    <t>PSV</t>
  </si>
  <si>
    <t>Práce a dodávky PSV</t>
  </si>
  <si>
    <t>3 - PS 01 - Strojní vybavení prádelny</t>
  </si>
  <si>
    <t xml:space="preserve">    D1 - 791-MONTÁŽ ZAŘÍZENÍ VELKOKUCHYNÍ</t>
  </si>
  <si>
    <t>791-MONTÁŽ ZAŘÍZENÍ VELKOKUCHYNÍ</t>
  </si>
  <si>
    <t>793141101</t>
  </si>
  <si>
    <t>DOD+MTŽ PRAČKA 18-20KG - VIZ SPECIFIKACE</t>
  </si>
  <si>
    <t>793141102</t>
  </si>
  <si>
    <t>DOD+MTŽ PRAČKA 10,5-12KG - VIZ SPECIFIKACE</t>
  </si>
  <si>
    <t>793141103</t>
  </si>
  <si>
    <t>DOD+MTŽ PROFI PRAČKA 6,5KG - VIZ SPECIFIKACE</t>
  </si>
  <si>
    <t>793341102</t>
  </si>
  <si>
    <t>DOD+MTŽ PROFI SUŠIČKA PRÁDLA 16KG-VIZ SPECIFI</t>
  </si>
  <si>
    <t>998793101</t>
  </si>
  <si>
    <t>PŘESUN HMOT PRÁDELNA OBJEKT V -6M</t>
  </si>
  <si>
    <t>CS URS 2018/2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</si>
</sst>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12"/>
      <color rgb="FF960000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thin">
        <color rgb="FF000000"/>
      </right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19" fillId="2" borderId="0" xfId="20" applyFill="1"/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0" fillId="0" borderId="5" xfId="0" applyBorder="1"/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15" fillId="2" borderId="0" xfId="20" applyFont="1" applyFill="1" applyAlignment="1">
      <alignment vertical="center"/>
    </xf>
    <xf numFmtId="0" fontId="8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 applyProtection="1">
      <alignment vertical="center"/>
      <protection locked="0"/>
    </xf>
    <xf numFmtId="4" fontId="4" fillId="3" borderId="10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  <protection locked="0"/>
    </xf>
    <xf numFmtId="4" fontId="5" fillId="0" borderId="18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applyProtection="1">
      <alignment vertical="center"/>
      <protection locked="0"/>
    </xf>
    <xf numFmtId="4" fontId="6" fillId="0" borderId="18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/>
    </xf>
    <xf numFmtId="166" fontId="17" fillId="0" borderId="9" xfId="0" applyNumberFormat="1" applyFont="1" applyBorder="1" applyAlignment="1">
      <alignment/>
    </xf>
    <xf numFmtId="166" fontId="17" fillId="0" borderId="19" xfId="0" applyNumberFormat="1" applyFont="1" applyBorder="1" applyAlignment="1">
      <alignment/>
    </xf>
    <xf numFmtId="4" fontId="18" fillId="0" borderId="0" xfId="0" applyNumberFormat="1" applyFont="1" applyAlignment="1">
      <alignment vertic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alignment/>
      <protection locked="0"/>
    </xf>
    <xf numFmtId="4" fontId="5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4" borderId="22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66" fontId="2" fillId="0" borderId="18" xfId="0" applyNumberFormat="1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10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5" fillId="2" borderId="0" xfId="20" applyFont="1" applyFill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tabSelected="1" workbookViewId="0" topLeftCell="A1">
      <pane ySplit="1" topLeftCell="A62" activePane="bottomLeft" state="frozen"/>
      <selection pane="bottomLeft" activeCell="I91" sqref="I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4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8"/>
      <c r="B1" s="41"/>
      <c r="C1" s="41"/>
      <c r="D1" s="42" t="s">
        <v>0</v>
      </c>
      <c r="E1" s="41"/>
      <c r="F1" s="43" t="s">
        <v>38</v>
      </c>
      <c r="G1" s="140" t="s">
        <v>39</v>
      </c>
      <c r="H1" s="140"/>
      <c r="I1" s="44"/>
      <c r="J1" s="43" t="s">
        <v>40</v>
      </c>
      <c r="K1" s="42" t="s">
        <v>41</v>
      </c>
      <c r="L1" s="43" t="s">
        <v>42</v>
      </c>
      <c r="M1" s="43"/>
      <c r="N1" s="43"/>
      <c r="O1" s="43"/>
      <c r="P1" s="43"/>
      <c r="Q1" s="43"/>
      <c r="R1" s="43"/>
      <c r="S1" s="43"/>
      <c r="T1" s="43"/>
      <c r="U1" s="7"/>
      <c r="V1" s="7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</row>
    <row r="2" spans="3:46" ht="36.95" customHeight="1">
      <c r="L2" s="133" t="s">
        <v>3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AT2" s="9" t="s">
        <v>36</v>
      </c>
    </row>
    <row r="3" spans="2:46" ht="6.95" customHeight="1">
      <c r="B3" s="10"/>
      <c r="C3" s="11"/>
      <c r="D3" s="11"/>
      <c r="E3" s="11"/>
      <c r="F3" s="11"/>
      <c r="G3" s="11"/>
      <c r="H3" s="11"/>
      <c r="I3" s="45"/>
      <c r="J3" s="11"/>
      <c r="K3" s="12"/>
      <c r="AT3" s="9" t="s">
        <v>34</v>
      </c>
    </row>
    <row r="4" spans="2:46" ht="36.95" customHeight="1">
      <c r="B4" s="13"/>
      <c r="C4" s="14"/>
      <c r="D4" s="15" t="s">
        <v>43</v>
      </c>
      <c r="E4" s="14"/>
      <c r="F4" s="14"/>
      <c r="G4" s="14"/>
      <c r="H4" s="14"/>
      <c r="I4" s="46"/>
      <c r="J4" s="14"/>
      <c r="K4" s="16"/>
      <c r="M4" s="17" t="s">
        <v>5</v>
      </c>
      <c r="AT4" s="9" t="s">
        <v>2</v>
      </c>
    </row>
    <row r="5" spans="2:11" ht="6.95" customHeight="1">
      <c r="B5" s="13"/>
      <c r="C5" s="14"/>
      <c r="D5" s="14"/>
      <c r="E5" s="14"/>
      <c r="F5" s="14"/>
      <c r="G5" s="14"/>
      <c r="H5" s="14"/>
      <c r="I5" s="46"/>
      <c r="J5" s="14"/>
      <c r="K5" s="16"/>
    </row>
    <row r="6" spans="2:11" ht="15">
      <c r="B6" s="13"/>
      <c r="C6" s="14"/>
      <c r="D6" s="19" t="s">
        <v>6</v>
      </c>
      <c r="E6" s="14"/>
      <c r="F6" s="14"/>
      <c r="G6" s="14"/>
      <c r="H6" s="14"/>
      <c r="I6" s="46"/>
      <c r="J6" s="14"/>
      <c r="K6" s="16"/>
    </row>
    <row r="7" spans="2:11" ht="16.5" customHeight="1">
      <c r="B7" s="13"/>
      <c r="C7" s="14"/>
      <c r="D7" s="14"/>
      <c r="E7" s="141" t="e">
        <f>#REF!</f>
        <v>#REF!</v>
      </c>
      <c r="F7" s="142"/>
      <c r="G7" s="142"/>
      <c r="H7" s="142"/>
      <c r="I7" s="46"/>
      <c r="J7" s="14"/>
      <c r="K7" s="16"/>
    </row>
    <row r="8" spans="2:11" s="1" customFormat="1" ht="15">
      <c r="B8" s="20"/>
      <c r="C8" s="21"/>
      <c r="D8" s="19" t="s">
        <v>44</v>
      </c>
      <c r="E8" s="21"/>
      <c r="F8" s="21"/>
      <c r="G8" s="21"/>
      <c r="H8" s="21"/>
      <c r="I8" s="47"/>
      <c r="J8" s="21"/>
      <c r="K8" s="22"/>
    </row>
    <row r="9" spans="2:11" s="1" customFormat="1" ht="36.95" customHeight="1">
      <c r="B9" s="20"/>
      <c r="C9" s="21"/>
      <c r="D9" s="21"/>
      <c r="E9" s="143" t="s">
        <v>78</v>
      </c>
      <c r="F9" s="144"/>
      <c r="G9" s="144"/>
      <c r="H9" s="144"/>
      <c r="I9" s="47"/>
      <c r="J9" s="21"/>
      <c r="K9" s="22"/>
    </row>
    <row r="10" spans="2:11" s="1" customFormat="1" ht="13.5">
      <c r="B10" s="20"/>
      <c r="C10" s="21"/>
      <c r="D10" s="21"/>
      <c r="E10" s="21"/>
      <c r="F10" s="21"/>
      <c r="G10" s="21"/>
      <c r="H10" s="21"/>
      <c r="I10" s="47"/>
      <c r="J10" s="21"/>
      <c r="K10" s="22"/>
    </row>
    <row r="11" spans="2:11" s="1" customFormat="1" ht="14.45" customHeight="1">
      <c r="B11" s="20"/>
      <c r="C11" s="21"/>
      <c r="D11" s="19" t="s">
        <v>7</v>
      </c>
      <c r="E11" s="21"/>
      <c r="F11" s="18" t="s">
        <v>1</v>
      </c>
      <c r="G11" s="21"/>
      <c r="H11" s="21"/>
      <c r="I11" s="48" t="s">
        <v>8</v>
      </c>
      <c r="J11" s="18" t="s">
        <v>1</v>
      </c>
      <c r="K11" s="22"/>
    </row>
    <row r="12" spans="2:11" s="1" customFormat="1" ht="14.45" customHeight="1">
      <c r="B12" s="20"/>
      <c r="C12" s="21"/>
      <c r="D12" s="19" t="s">
        <v>9</v>
      </c>
      <c r="E12" s="21"/>
      <c r="F12" s="18" t="s">
        <v>45</v>
      </c>
      <c r="G12" s="21"/>
      <c r="H12" s="21"/>
      <c r="I12" s="48" t="s">
        <v>10</v>
      </c>
      <c r="J12" s="49" t="e">
        <f>#REF!</f>
        <v>#REF!</v>
      </c>
      <c r="K12" s="22"/>
    </row>
    <row r="13" spans="2:11" s="1" customFormat="1" ht="10.9" customHeight="1">
      <c r="B13" s="20"/>
      <c r="C13" s="21"/>
      <c r="D13" s="21"/>
      <c r="E13" s="21"/>
      <c r="F13" s="21"/>
      <c r="G13" s="21"/>
      <c r="H13" s="21"/>
      <c r="I13" s="47"/>
      <c r="J13" s="21"/>
      <c r="K13" s="22"/>
    </row>
    <row r="14" spans="2:11" s="1" customFormat="1" ht="14.45" customHeight="1">
      <c r="B14" s="20"/>
      <c r="C14" s="21"/>
      <c r="D14" s="19" t="s">
        <v>11</v>
      </c>
      <c r="E14" s="21"/>
      <c r="F14" s="21"/>
      <c r="G14" s="21"/>
      <c r="H14" s="21"/>
      <c r="I14" s="48" t="s">
        <v>12</v>
      </c>
      <c r="J14" s="18" t="e">
        <f>IF(#REF!="","",#REF!)</f>
        <v>#REF!</v>
      </c>
      <c r="K14" s="22"/>
    </row>
    <row r="15" spans="2:11" s="1" customFormat="1" ht="18" customHeight="1">
      <c r="B15" s="20"/>
      <c r="C15" s="21"/>
      <c r="D15" s="21"/>
      <c r="E15" s="18" t="e">
        <f>IF(#REF!="","",#REF!)</f>
        <v>#REF!</v>
      </c>
      <c r="F15" s="21"/>
      <c r="G15" s="21"/>
      <c r="H15" s="21"/>
      <c r="I15" s="48" t="s">
        <v>13</v>
      </c>
      <c r="J15" s="18" t="e">
        <f>IF(#REF!="","",#REF!)</f>
        <v>#REF!</v>
      </c>
      <c r="K15" s="22"/>
    </row>
    <row r="16" spans="2:11" s="1" customFormat="1" ht="6.95" customHeight="1">
      <c r="B16" s="20"/>
      <c r="C16" s="21"/>
      <c r="D16" s="21"/>
      <c r="E16" s="21"/>
      <c r="F16" s="21"/>
      <c r="G16" s="21"/>
      <c r="H16" s="21"/>
      <c r="I16" s="47"/>
      <c r="J16" s="21"/>
      <c r="K16" s="22"/>
    </row>
    <row r="17" spans="2:11" s="1" customFormat="1" ht="14.45" customHeight="1">
      <c r="B17" s="20"/>
      <c r="C17" s="21"/>
      <c r="D17" s="19" t="s">
        <v>14</v>
      </c>
      <c r="E17" s="21"/>
      <c r="F17" s="21"/>
      <c r="G17" s="21"/>
      <c r="H17" s="21"/>
      <c r="I17" s="48" t="s">
        <v>12</v>
      </c>
      <c r="J17" s="18" t="e">
        <f>IF(#REF!="Vyplň údaj","",IF(#REF!="","",#REF!))</f>
        <v>#REF!</v>
      </c>
      <c r="K17" s="22"/>
    </row>
    <row r="18" spans="2:11" s="1" customFormat="1" ht="18" customHeight="1">
      <c r="B18" s="20"/>
      <c r="C18" s="21"/>
      <c r="D18" s="21"/>
      <c r="E18" s="18" t="e">
        <f>IF(#REF!="Vyplň údaj","",IF(#REF!="","",#REF!))</f>
        <v>#REF!</v>
      </c>
      <c r="F18" s="21"/>
      <c r="G18" s="21"/>
      <c r="H18" s="21"/>
      <c r="I18" s="48" t="s">
        <v>13</v>
      </c>
      <c r="J18" s="18" t="e">
        <f>IF(#REF!="Vyplň údaj","",IF(#REF!="","",#REF!))</f>
        <v>#REF!</v>
      </c>
      <c r="K18" s="22"/>
    </row>
    <row r="19" spans="2:11" s="1" customFormat="1" ht="6.95" customHeight="1">
      <c r="B19" s="20"/>
      <c r="C19" s="21"/>
      <c r="D19" s="21"/>
      <c r="E19" s="21"/>
      <c r="F19" s="21"/>
      <c r="G19" s="21"/>
      <c r="H19" s="21"/>
      <c r="I19" s="47"/>
      <c r="J19" s="21"/>
      <c r="K19" s="22"/>
    </row>
    <row r="20" spans="2:11" s="1" customFormat="1" ht="14.45" customHeight="1">
      <c r="B20" s="20"/>
      <c r="C20" s="21"/>
      <c r="D20" s="19" t="s">
        <v>15</v>
      </c>
      <c r="E20" s="21"/>
      <c r="F20" s="21"/>
      <c r="G20" s="21"/>
      <c r="H20" s="21"/>
      <c r="I20" s="48" t="s">
        <v>12</v>
      </c>
      <c r="J20" s="18" t="e">
        <f>IF(#REF!="","",#REF!)</f>
        <v>#REF!</v>
      </c>
      <c r="K20" s="22"/>
    </row>
    <row r="21" spans="2:11" s="1" customFormat="1" ht="18" customHeight="1">
      <c r="B21" s="20"/>
      <c r="C21" s="21"/>
      <c r="D21" s="21"/>
      <c r="E21" s="18" t="e">
        <f>IF(#REF!="","",#REF!)</f>
        <v>#REF!</v>
      </c>
      <c r="F21" s="21"/>
      <c r="G21" s="21"/>
      <c r="H21" s="21"/>
      <c r="I21" s="48" t="s">
        <v>13</v>
      </c>
      <c r="J21" s="18" t="e">
        <f>IF(#REF!="","",#REF!)</f>
        <v>#REF!</v>
      </c>
      <c r="K21" s="22"/>
    </row>
    <row r="22" spans="2:11" s="1" customFormat="1" ht="6.95" customHeight="1">
      <c r="B22" s="20"/>
      <c r="C22" s="21"/>
      <c r="D22" s="21"/>
      <c r="E22" s="21"/>
      <c r="F22" s="21"/>
      <c r="G22" s="21"/>
      <c r="H22" s="21"/>
      <c r="I22" s="47"/>
      <c r="J22" s="21"/>
      <c r="K22" s="22"/>
    </row>
    <row r="23" spans="2:11" s="1" customFormat="1" ht="14.45" customHeight="1">
      <c r="B23" s="20"/>
      <c r="C23" s="21"/>
      <c r="D23" s="19" t="s">
        <v>16</v>
      </c>
      <c r="E23" s="21"/>
      <c r="F23" s="21"/>
      <c r="G23" s="21"/>
      <c r="H23" s="21"/>
      <c r="I23" s="47"/>
      <c r="J23" s="21"/>
      <c r="K23" s="22"/>
    </row>
    <row r="24" spans="2:11" s="2" customFormat="1" ht="16.5" customHeight="1">
      <c r="B24" s="50"/>
      <c r="C24" s="51"/>
      <c r="D24" s="51"/>
      <c r="E24" s="135" t="s">
        <v>1</v>
      </c>
      <c r="F24" s="135"/>
      <c r="G24" s="135"/>
      <c r="H24" s="135"/>
      <c r="I24" s="52"/>
      <c r="J24" s="51"/>
      <c r="K24" s="53"/>
    </row>
    <row r="25" spans="2:11" s="1" customFormat="1" ht="6.95" customHeight="1">
      <c r="B25" s="20"/>
      <c r="C25" s="21"/>
      <c r="D25" s="21"/>
      <c r="E25" s="21"/>
      <c r="F25" s="21"/>
      <c r="G25" s="21"/>
      <c r="H25" s="21"/>
      <c r="I25" s="47"/>
      <c r="J25" s="21"/>
      <c r="K25" s="22"/>
    </row>
    <row r="26" spans="2:11" s="1" customFormat="1" ht="6.95" customHeight="1">
      <c r="B26" s="20"/>
      <c r="C26" s="21"/>
      <c r="D26" s="33"/>
      <c r="E26" s="33"/>
      <c r="F26" s="33"/>
      <c r="G26" s="33"/>
      <c r="H26" s="33"/>
      <c r="I26" s="54"/>
      <c r="J26" s="33"/>
      <c r="K26" s="55"/>
    </row>
    <row r="27" spans="2:11" s="1" customFormat="1" ht="25.35" customHeight="1">
      <c r="B27" s="20"/>
      <c r="C27" s="21"/>
      <c r="D27" s="56" t="s">
        <v>17</v>
      </c>
      <c r="E27" s="21"/>
      <c r="F27" s="21"/>
      <c r="G27" s="21"/>
      <c r="H27" s="21"/>
      <c r="I27" s="47"/>
      <c r="J27" s="57">
        <f>ROUND(J78,0)</f>
        <v>0</v>
      </c>
      <c r="K27" s="22"/>
    </row>
    <row r="28" spans="2:11" s="1" customFormat="1" ht="6.95" customHeight="1">
      <c r="B28" s="20"/>
      <c r="C28" s="21"/>
      <c r="D28" s="33"/>
      <c r="E28" s="33"/>
      <c r="F28" s="33"/>
      <c r="G28" s="33"/>
      <c r="H28" s="33"/>
      <c r="I28" s="54"/>
      <c r="J28" s="33"/>
      <c r="K28" s="55"/>
    </row>
    <row r="29" spans="2:11" s="1" customFormat="1" ht="14.45" customHeight="1">
      <c r="B29" s="20"/>
      <c r="C29" s="21"/>
      <c r="D29" s="21"/>
      <c r="E29" s="21"/>
      <c r="F29" s="23" t="s">
        <v>19</v>
      </c>
      <c r="G29" s="21"/>
      <c r="H29" s="21"/>
      <c r="I29" s="58" t="s">
        <v>18</v>
      </c>
      <c r="J29" s="23" t="s">
        <v>20</v>
      </c>
      <c r="K29" s="22"/>
    </row>
    <row r="30" spans="2:11" s="1" customFormat="1" ht="14.45" customHeight="1">
      <c r="B30" s="20"/>
      <c r="C30" s="21"/>
      <c r="D30" s="24" t="s">
        <v>21</v>
      </c>
      <c r="E30" s="24" t="s">
        <v>22</v>
      </c>
      <c r="F30" s="59">
        <f>ROUND(SUM(BE78:BE85),0)</f>
        <v>0</v>
      </c>
      <c r="G30" s="21"/>
      <c r="H30" s="21"/>
      <c r="I30" s="60">
        <v>0.21</v>
      </c>
      <c r="J30" s="59">
        <f>ROUND(ROUND((SUM(BE78:BE85)),0)*I30,0)</f>
        <v>0</v>
      </c>
      <c r="K30" s="22"/>
    </row>
    <row r="31" spans="2:11" s="1" customFormat="1" ht="14.45" customHeight="1">
      <c r="B31" s="20"/>
      <c r="C31" s="21"/>
      <c r="D31" s="21"/>
      <c r="E31" s="24" t="s">
        <v>23</v>
      </c>
      <c r="F31" s="59">
        <f>ROUND(SUM(BF78:BF85),0)</f>
        <v>0</v>
      </c>
      <c r="G31" s="21"/>
      <c r="H31" s="21"/>
      <c r="I31" s="60">
        <v>0.15</v>
      </c>
      <c r="J31" s="59">
        <f>ROUND(ROUND((SUM(BF78:BF85)),0)*I31,0)</f>
        <v>0</v>
      </c>
      <c r="K31" s="22"/>
    </row>
    <row r="32" spans="2:11" s="1" customFormat="1" ht="14.45" customHeight="1" hidden="1">
      <c r="B32" s="20"/>
      <c r="C32" s="21"/>
      <c r="D32" s="21"/>
      <c r="E32" s="24" t="s">
        <v>24</v>
      </c>
      <c r="F32" s="59">
        <f>ROUND(SUM(BG78:BG85),0)</f>
        <v>0</v>
      </c>
      <c r="G32" s="21"/>
      <c r="H32" s="21"/>
      <c r="I32" s="60">
        <v>0.21</v>
      </c>
      <c r="J32" s="59">
        <v>0</v>
      </c>
      <c r="K32" s="22"/>
    </row>
    <row r="33" spans="2:11" s="1" customFormat="1" ht="14.45" customHeight="1" hidden="1">
      <c r="B33" s="20"/>
      <c r="C33" s="21"/>
      <c r="D33" s="21"/>
      <c r="E33" s="24" t="s">
        <v>25</v>
      </c>
      <c r="F33" s="59">
        <f>ROUND(SUM(BH78:BH85),0)</f>
        <v>0</v>
      </c>
      <c r="G33" s="21"/>
      <c r="H33" s="21"/>
      <c r="I33" s="60">
        <v>0.15</v>
      </c>
      <c r="J33" s="59">
        <v>0</v>
      </c>
      <c r="K33" s="22"/>
    </row>
    <row r="34" spans="2:11" s="1" customFormat="1" ht="14.45" customHeight="1" hidden="1">
      <c r="B34" s="20"/>
      <c r="C34" s="21"/>
      <c r="D34" s="21"/>
      <c r="E34" s="24" t="s">
        <v>26</v>
      </c>
      <c r="F34" s="59">
        <f>ROUND(SUM(BI78:BI85),0)</f>
        <v>0</v>
      </c>
      <c r="G34" s="21"/>
      <c r="H34" s="21"/>
      <c r="I34" s="60">
        <v>0</v>
      </c>
      <c r="J34" s="59">
        <v>0</v>
      </c>
      <c r="K34" s="22"/>
    </row>
    <row r="35" spans="2:11" s="1" customFormat="1" ht="6.95" customHeight="1">
      <c r="B35" s="20"/>
      <c r="C35" s="21"/>
      <c r="D35" s="21"/>
      <c r="E35" s="21"/>
      <c r="F35" s="21"/>
      <c r="G35" s="21"/>
      <c r="H35" s="21"/>
      <c r="I35" s="47"/>
      <c r="J35" s="21"/>
      <c r="K35" s="22"/>
    </row>
    <row r="36" spans="2:11" s="1" customFormat="1" ht="25.35" customHeight="1">
      <c r="B36" s="20"/>
      <c r="C36" s="61"/>
      <c r="D36" s="62" t="s">
        <v>27</v>
      </c>
      <c r="E36" s="34"/>
      <c r="F36" s="34"/>
      <c r="G36" s="63" t="s">
        <v>28</v>
      </c>
      <c r="H36" s="64" t="s">
        <v>29</v>
      </c>
      <c r="I36" s="65"/>
      <c r="J36" s="66">
        <f>SUM(J27:J34)</f>
        <v>0</v>
      </c>
      <c r="K36" s="67"/>
    </row>
    <row r="37" spans="2:11" s="1" customFormat="1" ht="14.45" customHeight="1">
      <c r="B37" s="25"/>
      <c r="C37" s="26"/>
      <c r="D37" s="26"/>
      <c r="E37" s="26"/>
      <c r="F37" s="26"/>
      <c r="G37" s="26"/>
      <c r="H37" s="26"/>
      <c r="I37" s="68"/>
      <c r="J37" s="26"/>
      <c r="K37" s="27"/>
    </row>
    <row r="41" spans="2:11" s="1" customFormat="1" ht="6.95" customHeight="1">
      <c r="B41" s="28"/>
      <c r="C41" s="29"/>
      <c r="D41" s="29"/>
      <c r="E41" s="29"/>
      <c r="F41" s="29"/>
      <c r="G41" s="29"/>
      <c r="H41" s="29"/>
      <c r="I41" s="69"/>
      <c r="J41" s="29"/>
      <c r="K41" s="70"/>
    </row>
    <row r="42" spans="2:11" s="1" customFormat="1" ht="36.95" customHeight="1">
      <c r="B42" s="20"/>
      <c r="C42" s="15" t="s">
        <v>46</v>
      </c>
      <c r="D42" s="21"/>
      <c r="E42" s="21"/>
      <c r="F42" s="21"/>
      <c r="G42" s="21"/>
      <c r="H42" s="21"/>
      <c r="I42" s="47"/>
      <c r="J42" s="21"/>
      <c r="K42" s="22"/>
    </row>
    <row r="43" spans="2:11" s="1" customFormat="1" ht="6.95" customHeight="1">
      <c r="B43" s="20"/>
      <c r="C43" s="21"/>
      <c r="D43" s="21"/>
      <c r="E43" s="21"/>
      <c r="F43" s="21"/>
      <c r="G43" s="21"/>
      <c r="H43" s="21"/>
      <c r="I43" s="47"/>
      <c r="J43" s="21"/>
      <c r="K43" s="22"/>
    </row>
    <row r="44" spans="2:11" s="1" customFormat="1" ht="14.45" customHeight="1">
      <c r="B44" s="20"/>
      <c r="C44" s="19" t="s">
        <v>6</v>
      </c>
      <c r="D44" s="21"/>
      <c r="E44" s="21"/>
      <c r="F44" s="21"/>
      <c r="G44" s="21"/>
      <c r="H44" s="21"/>
      <c r="I44" s="47"/>
      <c r="J44" s="21"/>
      <c r="K44" s="22"/>
    </row>
    <row r="45" spans="2:11" s="1" customFormat="1" ht="16.5" customHeight="1">
      <c r="B45" s="20"/>
      <c r="C45" s="21"/>
      <c r="D45" s="21"/>
      <c r="E45" s="141" t="e">
        <f>E7</f>
        <v>#REF!</v>
      </c>
      <c r="F45" s="142"/>
      <c r="G45" s="142"/>
      <c r="H45" s="142"/>
      <c r="I45" s="47"/>
      <c r="J45" s="21"/>
      <c r="K45" s="22"/>
    </row>
    <row r="46" spans="2:11" s="1" customFormat="1" ht="14.45" customHeight="1">
      <c r="B46" s="20"/>
      <c r="C46" s="19" t="s">
        <v>44</v>
      </c>
      <c r="D46" s="21"/>
      <c r="E46" s="21"/>
      <c r="F46" s="21"/>
      <c r="G46" s="21"/>
      <c r="H46" s="21"/>
      <c r="I46" s="47"/>
      <c r="J46" s="21"/>
      <c r="K46" s="22"/>
    </row>
    <row r="47" spans="2:11" s="1" customFormat="1" ht="17.25" customHeight="1">
      <c r="B47" s="20"/>
      <c r="C47" s="21"/>
      <c r="D47" s="21"/>
      <c r="E47" s="143" t="str">
        <f>E9</f>
        <v>3 - PS 01 - Strojní vybavení prádelny</v>
      </c>
      <c r="F47" s="144"/>
      <c r="G47" s="144"/>
      <c r="H47" s="144"/>
      <c r="I47" s="47"/>
      <c r="J47" s="21"/>
      <c r="K47" s="22"/>
    </row>
    <row r="48" spans="2:11" s="1" customFormat="1" ht="6.95" customHeight="1">
      <c r="B48" s="20"/>
      <c r="C48" s="21"/>
      <c r="D48" s="21"/>
      <c r="E48" s="21"/>
      <c r="F48" s="21"/>
      <c r="G48" s="21"/>
      <c r="H48" s="21"/>
      <c r="I48" s="47"/>
      <c r="J48" s="21"/>
      <c r="K48" s="22"/>
    </row>
    <row r="49" spans="2:11" s="1" customFormat="1" ht="18" customHeight="1">
      <c r="B49" s="20"/>
      <c r="C49" s="19" t="s">
        <v>9</v>
      </c>
      <c r="D49" s="21"/>
      <c r="E49" s="21"/>
      <c r="F49" s="18" t="str">
        <f>F12</f>
        <v xml:space="preserve"> </v>
      </c>
      <c r="G49" s="21"/>
      <c r="H49" s="21"/>
      <c r="I49" s="48" t="s">
        <v>10</v>
      </c>
      <c r="J49" s="49" t="e">
        <f>IF(J12="","",J12)</f>
        <v>#REF!</v>
      </c>
      <c r="K49" s="22"/>
    </row>
    <row r="50" spans="2:11" s="1" customFormat="1" ht="6.95" customHeight="1">
      <c r="B50" s="20"/>
      <c r="C50" s="21"/>
      <c r="D50" s="21"/>
      <c r="E50" s="21"/>
      <c r="F50" s="21"/>
      <c r="G50" s="21"/>
      <c r="H50" s="21"/>
      <c r="I50" s="47"/>
      <c r="J50" s="21"/>
      <c r="K50" s="22"/>
    </row>
    <row r="51" spans="2:11" s="1" customFormat="1" ht="15">
      <c r="B51" s="20"/>
      <c r="C51" s="19" t="s">
        <v>11</v>
      </c>
      <c r="D51" s="21"/>
      <c r="E51" s="21"/>
      <c r="F51" s="18" t="e">
        <f>E15</f>
        <v>#REF!</v>
      </c>
      <c r="G51" s="21"/>
      <c r="H51" s="21"/>
      <c r="I51" s="48" t="s">
        <v>15</v>
      </c>
      <c r="J51" s="135" t="e">
        <f>E21</f>
        <v>#REF!</v>
      </c>
      <c r="K51" s="22"/>
    </row>
    <row r="52" spans="2:11" s="1" customFormat="1" ht="14.45" customHeight="1">
      <c r="B52" s="20"/>
      <c r="C52" s="19" t="s">
        <v>14</v>
      </c>
      <c r="D52" s="21"/>
      <c r="E52" s="21"/>
      <c r="F52" s="18" t="e">
        <f>IF(E18="","",E18)</f>
        <v>#REF!</v>
      </c>
      <c r="G52" s="21"/>
      <c r="H52" s="21"/>
      <c r="I52" s="47"/>
      <c r="J52" s="136"/>
      <c r="K52" s="22"/>
    </row>
    <row r="53" spans="2:11" s="1" customFormat="1" ht="10.35" customHeight="1">
      <c r="B53" s="20"/>
      <c r="C53" s="21"/>
      <c r="D53" s="21"/>
      <c r="E53" s="21"/>
      <c r="F53" s="21"/>
      <c r="G53" s="21"/>
      <c r="H53" s="21"/>
      <c r="I53" s="47"/>
      <c r="J53" s="21"/>
      <c r="K53" s="22"/>
    </row>
    <row r="54" spans="2:11" s="1" customFormat="1" ht="29.25" customHeight="1">
      <c r="B54" s="20"/>
      <c r="C54" s="71" t="s">
        <v>47</v>
      </c>
      <c r="D54" s="61"/>
      <c r="E54" s="61"/>
      <c r="F54" s="61"/>
      <c r="G54" s="61"/>
      <c r="H54" s="61"/>
      <c r="I54" s="72"/>
      <c r="J54" s="73" t="s">
        <v>48</v>
      </c>
      <c r="K54" s="74"/>
    </row>
    <row r="55" spans="2:11" s="1" customFormat="1" ht="10.35" customHeight="1">
      <c r="B55" s="20"/>
      <c r="C55" s="21"/>
      <c r="D55" s="21"/>
      <c r="E55" s="21"/>
      <c r="F55" s="21"/>
      <c r="G55" s="21"/>
      <c r="H55" s="21"/>
      <c r="I55" s="47"/>
      <c r="J55" s="21"/>
      <c r="K55" s="22"/>
    </row>
    <row r="56" spans="2:47" s="1" customFormat="1" ht="29.25" customHeight="1">
      <c r="B56" s="20"/>
      <c r="C56" s="75" t="s">
        <v>49</v>
      </c>
      <c r="D56" s="21"/>
      <c r="E56" s="21"/>
      <c r="F56" s="21"/>
      <c r="G56" s="21"/>
      <c r="H56" s="21"/>
      <c r="I56" s="47"/>
      <c r="J56" s="57">
        <f>J78</f>
        <v>0</v>
      </c>
      <c r="K56" s="22"/>
      <c r="AU56" s="9" t="s">
        <v>50</v>
      </c>
    </row>
    <row r="57" spans="2:11" s="3" customFormat="1" ht="24.95" customHeight="1">
      <c r="B57" s="76"/>
      <c r="C57" s="77"/>
      <c r="D57" s="78" t="s">
        <v>51</v>
      </c>
      <c r="E57" s="79"/>
      <c r="F57" s="79"/>
      <c r="G57" s="79"/>
      <c r="H57" s="79"/>
      <c r="I57" s="80"/>
      <c r="J57" s="81">
        <f>J79</f>
        <v>0</v>
      </c>
      <c r="K57" s="82"/>
    </row>
    <row r="58" spans="2:11" s="4" customFormat="1" ht="19.9" customHeight="1">
      <c r="B58" s="83"/>
      <c r="C58" s="84"/>
      <c r="D58" s="85" t="s">
        <v>79</v>
      </c>
      <c r="E58" s="86"/>
      <c r="F58" s="86"/>
      <c r="G58" s="86"/>
      <c r="H58" s="86"/>
      <c r="I58" s="87"/>
      <c r="J58" s="88">
        <f>J80</f>
        <v>0</v>
      </c>
      <c r="K58" s="89"/>
    </row>
    <row r="59" spans="2:11" s="1" customFormat="1" ht="21.75" customHeight="1">
      <c r="B59" s="20"/>
      <c r="C59" s="21"/>
      <c r="D59" s="21"/>
      <c r="E59" s="21"/>
      <c r="F59" s="21"/>
      <c r="G59" s="21"/>
      <c r="H59" s="21"/>
      <c r="I59" s="47"/>
      <c r="J59" s="21"/>
      <c r="K59" s="22"/>
    </row>
    <row r="60" spans="2:11" s="1" customFormat="1" ht="6.95" customHeight="1">
      <c r="B60" s="25"/>
      <c r="C60" s="26"/>
      <c r="D60" s="26"/>
      <c r="E60" s="26"/>
      <c r="F60" s="26"/>
      <c r="G60" s="26"/>
      <c r="H60" s="26"/>
      <c r="I60" s="68"/>
      <c r="J60" s="26"/>
      <c r="K60" s="27"/>
    </row>
    <row r="64" spans="2:12" s="1" customFormat="1" ht="6.95" customHeight="1">
      <c r="B64" s="28"/>
      <c r="C64" s="29"/>
      <c r="D64" s="29"/>
      <c r="E64" s="29"/>
      <c r="F64" s="29"/>
      <c r="G64" s="29"/>
      <c r="H64" s="29"/>
      <c r="I64" s="69"/>
      <c r="J64" s="29"/>
      <c r="K64" s="29"/>
      <c r="L64" s="20"/>
    </row>
    <row r="65" spans="2:12" s="1" customFormat="1" ht="36.95" customHeight="1">
      <c r="B65" s="20"/>
      <c r="C65" s="30" t="s">
        <v>52</v>
      </c>
      <c r="I65" s="90"/>
      <c r="L65" s="20"/>
    </row>
    <row r="66" spans="2:12" s="1" customFormat="1" ht="6.95" customHeight="1">
      <c r="B66" s="20"/>
      <c r="I66" s="90"/>
      <c r="L66" s="20"/>
    </row>
    <row r="67" spans="2:12" s="1" customFormat="1" ht="14.45" customHeight="1">
      <c r="B67" s="20"/>
      <c r="C67" s="31" t="s">
        <v>6</v>
      </c>
      <c r="I67" s="90"/>
      <c r="L67" s="20"/>
    </row>
    <row r="68" spans="2:12" s="1" customFormat="1" ht="16.5" customHeight="1">
      <c r="B68" s="20"/>
      <c r="E68" s="137" t="e">
        <f>E7</f>
        <v>#REF!</v>
      </c>
      <c r="F68" s="138"/>
      <c r="G68" s="138"/>
      <c r="H68" s="138"/>
      <c r="I68" s="90"/>
      <c r="L68" s="20"/>
    </row>
    <row r="69" spans="2:12" s="1" customFormat="1" ht="14.45" customHeight="1">
      <c r="B69" s="20"/>
      <c r="C69" s="31" t="s">
        <v>44</v>
      </c>
      <c r="I69" s="90"/>
      <c r="L69" s="20"/>
    </row>
    <row r="70" spans="2:12" s="1" customFormat="1" ht="17.25" customHeight="1">
      <c r="B70" s="20"/>
      <c r="E70" s="132" t="str">
        <f>E9</f>
        <v>3 - PS 01 - Strojní vybavení prádelny</v>
      </c>
      <c r="F70" s="139"/>
      <c r="G70" s="139"/>
      <c r="H70" s="139"/>
      <c r="I70" s="90"/>
      <c r="L70" s="20"/>
    </row>
    <row r="71" spans="2:12" s="1" customFormat="1" ht="6.95" customHeight="1">
      <c r="B71" s="20"/>
      <c r="I71" s="90"/>
      <c r="L71" s="20"/>
    </row>
    <row r="72" spans="2:12" s="1" customFormat="1" ht="18" customHeight="1">
      <c r="B72" s="20"/>
      <c r="C72" s="31" t="s">
        <v>9</v>
      </c>
      <c r="F72" s="91" t="str">
        <f>F12</f>
        <v xml:space="preserve"> </v>
      </c>
      <c r="I72" s="92" t="s">
        <v>10</v>
      </c>
      <c r="J72" s="32" t="e">
        <f>IF(J12="","",J12)</f>
        <v>#REF!</v>
      </c>
      <c r="L72" s="20"/>
    </row>
    <row r="73" spans="2:12" s="1" customFormat="1" ht="6.95" customHeight="1">
      <c r="B73" s="20"/>
      <c r="I73" s="90"/>
      <c r="L73" s="20"/>
    </row>
    <row r="74" spans="2:12" s="1" customFormat="1" ht="15">
      <c r="B74" s="20"/>
      <c r="C74" s="31" t="s">
        <v>11</v>
      </c>
      <c r="F74" s="91" t="e">
        <f>E15</f>
        <v>#REF!</v>
      </c>
      <c r="I74" s="92" t="s">
        <v>15</v>
      </c>
      <c r="J74" s="91" t="e">
        <f>E21</f>
        <v>#REF!</v>
      </c>
      <c r="L74" s="20"/>
    </row>
    <row r="75" spans="2:12" s="1" customFormat="1" ht="14.45" customHeight="1">
      <c r="B75" s="20"/>
      <c r="C75" s="31" t="s">
        <v>14</v>
      </c>
      <c r="F75" s="91" t="e">
        <f>IF(E18="","",E18)</f>
        <v>#REF!</v>
      </c>
      <c r="I75" s="90"/>
      <c r="L75" s="20"/>
    </row>
    <row r="76" spans="2:12" s="1" customFormat="1" ht="10.35" customHeight="1">
      <c r="B76" s="20"/>
      <c r="I76" s="90"/>
      <c r="L76" s="20"/>
    </row>
    <row r="77" spans="2:20" s="5" customFormat="1" ht="29.25" customHeight="1">
      <c r="B77" s="93"/>
      <c r="C77" s="94" t="s">
        <v>53</v>
      </c>
      <c r="D77" s="95" t="s">
        <v>31</v>
      </c>
      <c r="E77" s="95" t="s">
        <v>30</v>
      </c>
      <c r="F77" s="95" t="s">
        <v>54</v>
      </c>
      <c r="G77" s="95" t="s">
        <v>55</v>
      </c>
      <c r="H77" s="95" t="s">
        <v>56</v>
      </c>
      <c r="I77" s="96" t="s">
        <v>57</v>
      </c>
      <c r="J77" s="95" t="s">
        <v>48</v>
      </c>
      <c r="K77" s="97" t="s">
        <v>58</v>
      </c>
      <c r="L77" s="93"/>
      <c r="M77" s="35" t="s">
        <v>59</v>
      </c>
      <c r="N77" s="36" t="s">
        <v>21</v>
      </c>
      <c r="O77" s="36" t="s">
        <v>60</v>
      </c>
      <c r="P77" s="36" t="s">
        <v>61</v>
      </c>
      <c r="Q77" s="36" t="s">
        <v>62</v>
      </c>
      <c r="R77" s="36" t="s">
        <v>63</v>
      </c>
      <c r="S77" s="36" t="s">
        <v>64</v>
      </c>
      <c r="T77" s="37" t="s">
        <v>65</v>
      </c>
    </row>
    <row r="78" spans="2:63" s="1" customFormat="1" ht="29.25" customHeight="1">
      <c r="B78" s="20"/>
      <c r="C78" s="39" t="s">
        <v>49</v>
      </c>
      <c r="I78" s="90"/>
      <c r="J78" s="98">
        <f>BK78</f>
        <v>0</v>
      </c>
      <c r="L78" s="20"/>
      <c r="M78" s="38"/>
      <c r="N78" s="33"/>
      <c r="O78" s="33"/>
      <c r="P78" s="99">
        <f>P79</f>
        <v>0</v>
      </c>
      <c r="Q78" s="33"/>
      <c r="R78" s="99">
        <f>R79</f>
        <v>0</v>
      </c>
      <c r="S78" s="33"/>
      <c r="T78" s="100">
        <f>T79</f>
        <v>0</v>
      </c>
      <c r="AT78" s="9" t="s">
        <v>32</v>
      </c>
      <c r="AU78" s="9" t="s">
        <v>50</v>
      </c>
      <c r="BK78" s="101">
        <f>BK79</f>
        <v>0</v>
      </c>
    </row>
    <row r="79" spans="2:63" s="6" customFormat="1" ht="37.35" customHeight="1">
      <c r="B79" s="102"/>
      <c r="D79" s="103" t="s">
        <v>32</v>
      </c>
      <c r="E79" s="104" t="s">
        <v>76</v>
      </c>
      <c r="F79" s="104" t="s">
        <v>77</v>
      </c>
      <c r="I79" s="105"/>
      <c r="J79" s="106">
        <f>BK79</f>
        <v>0</v>
      </c>
      <c r="L79" s="102"/>
      <c r="M79" s="107"/>
      <c r="N79" s="108"/>
      <c r="O79" s="108"/>
      <c r="P79" s="109">
        <f>P80</f>
        <v>0</v>
      </c>
      <c r="Q79" s="108"/>
      <c r="R79" s="109">
        <f>R80</f>
        <v>0</v>
      </c>
      <c r="S79" s="108"/>
      <c r="T79" s="110">
        <f>T80</f>
        <v>0</v>
      </c>
      <c r="AR79" s="103" t="s">
        <v>34</v>
      </c>
      <c r="AT79" s="111" t="s">
        <v>32</v>
      </c>
      <c r="AU79" s="111" t="s">
        <v>33</v>
      </c>
      <c r="AY79" s="103" t="s">
        <v>66</v>
      </c>
      <c r="BK79" s="112">
        <f>BK80</f>
        <v>0</v>
      </c>
    </row>
    <row r="80" spans="2:63" s="6" customFormat="1" ht="19.9" customHeight="1">
      <c r="B80" s="102"/>
      <c r="D80" s="103" t="s">
        <v>32</v>
      </c>
      <c r="E80" s="113" t="s">
        <v>67</v>
      </c>
      <c r="F80" s="113" t="s">
        <v>80</v>
      </c>
      <c r="I80" s="105"/>
      <c r="J80" s="114">
        <f>BK80</f>
        <v>0</v>
      </c>
      <c r="L80" s="102"/>
      <c r="M80" s="107"/>
      <c r="N80" s="108"/>
      <c r="O80" s="108"/>
      <c r="P80" s="109">
        <f>SUM(P81:P85)</f>
        <v>0</v>
      </c>
      <c r="Q80" s="108"/>
      <c r="R80" s="109">
        <f>SUM(R81:R85)</f>
        <v>0</v>
      </c>
      <c r="S80" s="108"/>
      <c r="T80" s="110">
        <f>SUM(T81:T85)</f>
        <v>0</v>
      </c>
      <c r="AR80" s="103" t="s">
        <v>34</v>
      </c>
      <c r="AT80" s="111" t="s">
        <v>32</v>
      </c>
      <c r="AU80" s="111" t="s">
        <v>4</v>
      </c>
      <c r="AY80" s="103" t="s">
        <v>66</v>
      </c>
      <c r="BK80" s="112">
        <f>SUM(BK81:BK85)</f>
        <v>0</v>
      </c>
    </row>
    <row r="81" spans="2:65" s="1" customFormat="1" ht="16.5" customHeight="1">
      <c r="B81" s="115"/>
      <c r="C81" s="116" t="s">
        <v>4</v>
      </c>
      <c r="D81" s="116" t="s">
        <v>68</v>
      </c>
      <c r="E81" s="117" t="s">
        <v>81</v>
      </c>
      <c r="F81" s="118" t="s">
        <v>82</v>
      </c>
      <c r="G81" s="119" t="s">
        <v>74</v>
      </c>
      <c r="H81" s="120">
        <v>1</v>
      </c>
      <c r="I81" s="121"/>
      <c r="J81" s="122">
        <f>ROUND(I81*H81,0)</f>
        <v>0</v>
      </c>
      <c r="K81" s="118" t="s">
        <v>91</v>
      </c>
      <c r="L81" s="20"/>
      <c r="M81" s="123" t="s">
        <v>1</v>
      </c>
      <c r="N81" s="124" t="s">
        <v>22</v>
      </c>
      <c r="O81" s="21"/>
      <c r="P81" s="125">
        <f>O81*H81</f>
        <v>0</v>
      </c>
      <c r="Q81" s="125">
        <v>0</v>
      </c>
      <c r="R81" s="125">
        <f>Q81*H81</f>
        <v>0</v>
      </c>
      <c r="S81" s="125">
        <v>0</v>
      </c>
      <c r="T81" s="126">
        <f>S81*H81</f>
        <v>0</v>
      </c>
      <c r="AR81" s="9" t="s">
        <v>73</v>
      </c>
      <c r="AT81" s="9" t="s">
        <v>68</v>
      </c>
      <c r="AU81" s="9" t="s">
        <v>34</v>
      </c>
      <c r="AY81" s="9" t="s">
        <v>66</v>
      </c>
      <c r="BE81" s="127">
        <f>IF(N81="základní",J81,0)</f>
        <v>0</v>
      </c>
      <c r="BF81" s="127">
        <f>IF(N81="snížená",J81,0)</f>
        <v>0</v>
      </c>
      <c r="BG81" s="127">
        <f>IF(N81="zákl. přenesená",J81,0)</f>
        <v>0</v>
      </c>
      <c r="BH81" s="127">
        <f>IF(N81="sníž. přenesená",J81,0)</f>
        <v>0</v>
      </c>
      <c r="BI81" s="127">
        <f>IF(N81="nulová",J81,0)</f>
        <v>0</v>
      </c>
      <c r="BJ81" s="9" t="s">
        <v>4</v>
      </c>
      <c r="BK81" s="127">
        <f>ROUND(I81*H81,0)</f>
        <v>0</v>
      </c>
      <c r="BL81" s="9" t="s">
        <v>73</v>
      </c>
      <c r="BM81" s="9" t="s">
        <v>34</v>
      </c>
    </row>
    <row r="82" spans="2:65" s="1" customFormat="1" ht="16.5" customHeight="1">
      <c r="B82" s="115"/>
      <c r="C82" s="116" t="s">
        <v>34</v>
      </c>
      <c r="D82" s="116" t="s">
        <v>68</v>
      </c>
      <c r="E82" s="117" t="s">
        <v>83</v>
      </c>
      <c r="F82" s="118" t="s">
        <v>84</v>
      </c>
      <c r="G82" s="119" t="s">
        <v>74</v>
      </c>
      <c r="H82" s="120">
        <v>1</v>
      </c>
      <c r="I82" s="121"/>
      <c r="J82" s="122">
        <f>ROUND(I82*H82,0)</f>
        <v>0</v>
      </c>
      <c r="K82" s="118" t="s">
        <v>91</v>
      </c>
      <c r="L82" s="20"/>
      <c r="M82" s="123" t="s">
        <v>1</v>
      </c>
      <c r="N82" s="124" t="s">
        <v>22</v>
      </c>
      <c r="O82" s="21"/>
      <c r="P82" s="125">
        <f>O82*H82</f>
        <v>0</v>
      </c>
      <c r="Q82" s="125">
        <v>0</v>
      </c>
      <c r="R82" s="125">
        <f>Q82*H82</f>
        <v>0</v>
      </c>
      <c r="S82" s="125">
        <v>0</v>
      </c>
      <c r="T82" s="126">
        <f>S82*H82</f>
        <v>0</v>
      </c>
      <c r="AR82" s="9" t="s">
        <v>73</v>
      </c>
      <c r="AT82" s="9" t="s">
        <v>68</v>
      </c>
      <c r="AU82" s="9" t="s">
        <v>34</v>
      </c>
      <c r="AY82" s="9" t="s">
        <v>66</v>
      </c>
      <c r="BE82" s="127">
        <f>IF(N82="základní",J82,0)</f>
        <v>0</v>
      </c>
      <c r="BF82" s="127">
        <f>IF(N82="snížená",J82,0)</f>
        <v>0</v>
      </c>
      <c r="BG82" s="127">
        <f>IF(N82="zákl. přenesená",J82,0)</f>
        <v>0</v>
      </c>
      <c r="BH82" s="127">
        <f>IF(N82="sníž. přenesená",J82,0)</f>
        <v>0</v>
      </c>
      <c r="BI82" s="127">
        <f>IF(N82="nulová",J82,0)</f>
        <v>0</v>
      </c>
      <c r="BJ82" s="9" t="s">
        <v>4</v>
      </c>
      <c r="BK82" s="127">
        <f>ROUND(I82*H82,0)</f>
        <v>0</v>
      </c>
      <c r="BL82" s="9" t="s">
        <v>73</v>
      </c>
      <c r="BM82" s="9" t="s">
        <v>37</v>
      </c>
    </row>
    <row r="83" spans="2:65" s="1" customFormat="1" ht="16.5" customHeight="1">
      <c r="B83" s="115"/>
      <c r="C83" s="116" t="s">
        <v>35</v>
      </c>
      <c r="D83" s="116" t="s">
        <v>68</v>
      </c>
      <c r="E83" s="117" t="s">
        <v>85</v>
      </c>
      <c r="F83" s="118" t="s">
        <v>86</v>
      </c>
      <c r="G83" s="119" t="s">
        <v>74</v>
      </c>
      <c r="H83" s="120">
        <v>1</v>
      </c>
      <c r="I83" s="121"/>
      <c r="J83" s="122">
        <f>ROUND(I83*H83,0)</f>
        <v>0</v>
      </c>
      <c r="K83" s="118" t="s">
        <v>91</v>
      </c>
      <c r="L83" s="20"/>
      <c r="M83" s="123" t="s">
        <v>1</v>
      </c>
      <c r="N83" s="124" t="s">
        <v>22</v>
      </c>
      <c r="O83" s="21"/>
      <c r="P83" s="125">
        <f>O83*H83</f>
        <v>0</v>
      </c>
      <c r="Q83" s="125">
        <v>0</v>
      </c>
      <c r="R83" s="125">
        <f>Q83*H83</f>
        <v>0</v>
      </c>
      <c r="S83" s="125">
        <v>0</v>
      </c>
      <c r="T83" s="126">
        <f>S83*H83</f>
        <v>0</v>
      </c>
      <c r="AR83" s="9" t="s">
        <v>73</v>
      </c>
      <c r="AT83" s="9" t="s">
        <v>68</v>
      </c>
      <c r="AU83" s="9" t="s">
        <v>34</v>
      </c>
      <c r="AY83" s="9" t="s">
        <v>66</v>
      </c>
      <c r="BE83" s="127">
        <f>IF(N83="základní",J83,0)</f>
        <v>0</v>
      </c>
      <c r="BF83" s="127">
        <f>IF(N83="snížená",J83,0)</f>
        <v>0</v>
      </c>
      <c r="BG83" s="127">
        <f>IF(N83="zákl. přenesená",J83,0)</f>
        <v>0</v>
      </c>
      <c r="BH83" s="127">
        <f>IF(N83="sníž. přenesená",J83,0)</f>
        <v>0</v>
      </c>
      <c r="BI83" s="127">
        <f>IF(N83="nulová",J83,0)</f>
        <v>0</v>
      </c>
      <c r="BJ83" s="9" t="s">
        <v>4</v>
      </c>
      <c r="BK83" s="127">
        <f>ROUND(I83*H83,0)</f>
        <v>0</v>
      </c>
      <c r="BL83" s="9" t="s">
        <v>73</v>
      </c>
      <c r="BM83" s="9" t="s">
        <v>69</v>
      </c>
    </row>
    <row r="84" spans="2:65" s="1" customFormat="1" ht="16.5" customHeight="1">
      <c r="B84" s="115"/>
      <c r="C84" s="116" t="s">
        <v>37</v>
      </c>
      <c r="D84" s="116" t="s">
        <v>68</v>
      </c>
      <c r="E84" s="117" t="s">
        <v>87</v>
      </c>
      <c r="F84" s="118" t="s">
        <v>88</v>
      </c>
      <c r="G84" s="119" t="s">
        <v>74</v>
      </c>
      <c r="H84" s="120">
        <v>3</v>
      </c>
      <c r="I84" s="121"/>
      <c r="J84" s="122">
        <f>ROUND(I84*H84,0)</f>
        <v>0</v>
      </c>
      <c r="K84" s="118" t="s">
        <v>91</v>
      </c>
      <c r="L84" s="20"/>
      <c r="M84" s="123" t="s">
        <v>1</v>
      </c>
      <c r="N84" s="124" t="s">
        <v>22</v>
      </c>
      <c r="O84" s="21"/>
      <c r="P84" s="125">
        <f>O84*H84</f>
        <v>0</v>
      </c>
      <c r="Q84" s="125">
        <v>0</v>
      </c>
      <c r="R84" s="125">
        <f>Q84*H84</f>
        <v>0</v>
      </c>
      <c r="S84" s="125">
        <v>0</v>
      </c>
      <c r="T84" s="126">
        <f>S84*H84</f>
        <v>0</v>
      </c>
      <c r="AR84" s="9" t="s">
        <v>73</v>
      </c>
      <c r="AT84" s="9" t="s">
        <v>68</v>
      </c>
      <c r="AU84" s="9" t="s">
        <v>34</v>
      </c>
      <c r="AY84" s="9" t="s">
        <v>66</v>
      </c>
      <c r="BE84" s="127">
        <f>IF(N84="základní",J84,0)</f>
        <v>0</v>
      </c>
      <c r="BF84" s="127">
        <f>IF(N84="snížená",J84,0)</f>
        <v>0</v>
      </c>
      <c r="BG84" s="127">
        <f>IF(N84="zákl. přenesená",J84,0)</f>
        <v>0</v>
      </c>
      <c r="BH84" s="127">
        <f>IF(N84="sníž. přenesená",J84,0)</f>
        <v>0</v>
      </c>
      <c r="BI84" s="127">
        <f>IF(N84="nulová",J84,0)</f>
        <v>0</v>
      </c>
      <c r="BJ84" s="9" t="s">
        <v>4</v>
      </c>
      <c r="BK84" s="127">
        <f>ROUND(I84*H84,0)</f>
        <v>0</v>
      </c>
      <c r="BL84" s="9" t="s">
        <v>73</v>
      </c>
      <c r="BM84" s="9" t="s">
        <v>70</v>
      </c>
    </row>
    <row r="85" spans="2:65" s="1" customFormat="1" ht="16.5" customHeight="1">
      <c r="B85" s="115"/>
      <c r="C85" s="116" t="s">
        <v>71</v>
      </c>
      <c r="D85" s="116" t="s">
        <v>68</v>
      </c>
      <c r="E85" s="117" t="s">
        <v>89</v>
      </c>
      <c r="F85" s="118" t="s">
        <v>90</v>
      </c>
      <c r="G85" s="119" t="s">
        <v>75</v>
      </c>
      <c r="H85" s="120">
        <v>1.413</v>
      </c>
      <c r="I85" s="121"/>
      <c r="J85" s="122">
        <f>ROUND(I85*H85,0)</f>
        <v>0</v>
      </c>
      <c r="K85" s="118" t="s">
        <v>91</v>
      </c>
      <c r="L85" s="20"/>
      <c r="M85" s="123" t="s">
        <v>1</v>
      </c>
      <c r="N85" s="128" t="s">
        <v>22</v>
      </c>
      <c r="O85" s="129"/>
      <c r="P85" s="130">
        <f>O85*H85</f>
        <v>0</v>
      </c>
      <c r="Q85" s="130">
        <v>0</v>
      </c>
      <c r="R85" s="130">
        <f>Q85*H85</f>
        <v>0</v>
      </c>
      <c r="S85" s="130">
        <v>0</v>
      </c>
      <c r="T85" s="131">
        <f>S85*H85</f>
        <v>0</v>
      </c>
      <c r="AR85" s="9" t="s">
        <v>73</v>
      </c>
      <c r="AT85" s="9" t="s">
        <v>68</v>
      </c>
      <c r="AU85" s="9" t="s">
        <v>34</v>
      </c>
      <c r="AY85" s="9" t="s">
        <v>66</v>
      </c>
      <c r="BE85" s="127">
        <f>IF(N85="základní",J85,0)</f>
        <v>0</v>
      </c>
      <c r="BF85" s="127">
        <f>IF(N85="snížená",J85,0)</f>
        <v>0</v>
      </c>
      <c r="BG85" s="127">
        <f>IF(N85="zákl. přenesená",J85,0)</f>
        <v>0</v>
      </c>
      <c r="BH85" s="127">
        <f>IF(N85="sníž. přenesená",J85,0)</f>
        <v>0</v>
      </c>
      <c r="BI85" s="127">
        <f>IF(N85="nulová",J85,0)</f>
        <v>0</v>
      </c>
      <c r="BJ85" s="9" t="s">
        <v>4</v>
      </c>
      <c r="BK85" s="127">
        <f>ROUND(I85*H85,0)</f>
        <v>0</v>
      </c>
      <c r="BL85" s="9" t="s">
        <v>73</v>
      </c>
      <c r="BM85" s="9" t="s">
        <v>72</v>
      </c>
    </row>
    <row r="86" spans="2:12" s="1" customFormat="1" ht="6.95" customHeight="1">
      <c r="B86" s="25"/>
      <c r="C86" s="26"/>
      <c r="D86" s="26"/>
      <c r="E86" s="26"/>
      <c r="F86" s="26"/>
      <c r="G86" s="26"/>
      <c r="H86" s="26"/>
      <c r="I86" s="68"/>
      <c r="J86" s="26"/>
      <c r="K86" s="26"/>
      <c r="L86" s="20"/>
    </row>
  </sheetData>
  <autoFilter ref="C77:K85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Pavlík Marek Ing.</cp:lastModifiedBy>
  <dcterms:created xsi:type="dcterms:W3CDTF">2018-11-21T12:57:07Z</dcterms:created>
  <dcterms:modified xsi:type="dcterms:W3CDTF">2019-05-10T05:58:48Z</dcterms:modified>
  <cp:category/>
  <cp:version/>
  <cp:contentType/>
  <cp:contentStatus/>
</cp:coreProperties>
</file>