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3040" windowHeight="9075" tabRatio="926"/>
  </bookViews>
  <sheets>
    <sheet name="KL" sheetId="1" r:id="rId1"/>
    <sheet name="Rekapitulace" sheetId="2" r:id="rId2"/>
    <sheet name="SO 03_03_01" sheetId="3" r:id="rId3"/>
    <sheet name="SO 03_01" sheetId="17" r:id="rId4"/>
    <sheet name="SO 03_02" sheetId="18" r:id="rId5"/>
    <sheet name="SO 03_03" sheetId="19" r:id="rId6"/>
    <sheet name="SO 03_04" sheetId="20" r:id="rId7"/>
    <sheet name="SO 03_05" sheetId="21" r:id="rId8"/>
  </sheets>
  <externalReferences>
    <externalReference r:id="rId9"/>
    <externalReference r:id="rId10"/>
    <externalReference r:id="rId11"/>
    <externalReference r:id="rId12"/>
  </externalReferences>
  <definedNames>
    <definedName name="_SLC16" localSheetId="1">#REF!</definedName>
    <definedName name="_SLC16" localSheetId="2">#REF!</definedName>
    <definedName name="_SLC16">#REF!</definedName>
    <definedName name="AE" localSheetId="1">#REF!</definedName>
    <definedName name="AE" localSheetId="2">#REF!</definedName>
    <definedName name="AE">#REF!</definedName>
    <definedName name="AL_obvodový_plášť" localSheetId="1">'[1]SO 11.1A Výkaz výměr'!#REF!</definedName>
    <definedName name="AL_obvodový_plášť" localSheetId="3">'[1]SO 11.1A Výkaz výměr'!#REF!</definedName>
    <definedName name="AL_obvodový_plášť" localSheetId="4">'[1]SO 11.1A Výkaz výměr'!#REF!</definedName>
    <definedName name="AL_obvodový_plášť" localSheetId="5">'[1]SO 11.1A Výkaz výměr'!#REF!</definedName>
    <definedName name="AL_obvodový_plášť" localSheetId="2">'[1]SO 11.1A Výkaz výměr'!#REF!</definedName>
    <definedName name="AL_obvodový_plášť" localSheetId="6">'[1]SO 11.1A Výkaz výměr'!#REF!</definedName>
    <definedName name="AL_obvodový_plášť" localSheetId="7">'[1]SO 11.1A Výkaz výměr'!#REF!</definedName>
    <definedName name="AL_obvodový_plášť">'[2]SO 11.1A Výkaz výměr'!#REF!</definedName>
    <definedName name="battab" localSheetId="1">#REF!</definedName>
    <definedName name="battab" localSheetId="2">#REF!</definedName>
    <definedName name="battab">#REF!</definedName>
    <definedName name="Battzeit" localSheetId="1">#REF!</definedName>
    <definedName name="Battzeit" localSheetId="2">#REF!</definedName>
    <definedName name="Battzeit">#REF!</definedName>
    <definedName name="cif" localSheetId="1">#REF!</definedName>
    <definedName name="cif" localSheetId="2">#REF!</definedName>
    <definedName name="cif">#REF!</definedName>
    <definedName name="Com." localSheetId="1">#REF!</definedName>
    <definedName name="Com." localSheetId="2">#REF!</definedName>
    <definedName name="Com.">#REF!</definedName>
    <definedName name="Database" localSheetId="1">#REF!</definedName>
    <definedName name="Database" localSheetId="2">#REF!</definedName>
    <definedName name="Database">#REF!</definedName>
    <definedName name="Excel_BuiltIn_Print_Area_1_1_1">NA()</definedName>
    <definedName name="Excel_BuiltIn_Print_Area_2">NA()</definedName>
    <definedName name="Excel_BuiltIn_Print_Area_2_1">NA()</definedName>
    <definedName name="Excel_BuiltIn_Print_Area_2_1_1">NA()</definedName>
    <definedName name="Excel_BuiltIn_Print_Area_3">NA()</definedName>
    <definedName name="Excel_BuiltIn_Print_Area_4">NA()</definedName>
    <definedName name="Excel_BuiltIn_Print_Area_5">NA()</definedName>
    <definedName name="Excel_BuiltIn_Print_Area_6">NA()</definedName>
    <definedName name="Excel_BuiltIn_Print_Titles_2">NA()</definedName>
    <definedName name="Excel_BuiltIn_Print_Titles_2_1">NA()</definedName>
    <definedName name="_xlnm.Extract" localSheetId="1">#REF!</definedName>
    <definedName name="_xlnm.Extract" localSheetId="2">#REF!</definedName>
    <definedName name="_xlnm.Extract">#REF!</definedName>
    <definedName name="IS" localSheetId="3">#REF!</definedName>
    <definedName name="IS" localSheetId="4">#REF!</definedName>
    <definedName name="IS" localSheetId="5">#REF!</definedName>
    <definedName name="IS" localSheetId="6">#REF!</definedName>
    <definedName name="IS" localSheetId="7">#REF!</definedName>
    <definedName name="IS">#REF!</definedName>
    <definedName name="Izolace_akustické" localSheetId="1">'[1]SO 11.1A Výkaz výměr'!#REF!</definedName>
    <definedName name="Izolace_akustické" localSheetId="3">'[1]SO 11.1A Výkaz výměr'!#REF!</definedName>
    <definedName name="Izolace_akustické" localSheetId="4">'[1]SO 11.1A Výkaz výměr'!#REF!</definedName>
    <definedName name="Izolace_akustické" localSheetId="5">'[1]SO 11.1A Výkaz výměr'!#REF!</definedName>
    <definedName name="Izolace_akustické" localSheetId="2">'[1]SO 11.1A Výkaz výměr'!#REF!</definedName>
    <definedName name="Izolace_akustické" localSheetId="6">'[1]SO 11.1A Výkaz výměr'!#REF!</definedName>
    <definedName name="Izolace_akustické" localSheetId="7">'[1]SO 11.1A Výkaz výměr'!#REF!</definedName>
    <definedName name="Izolace_akustické">'[2]SO 11.1A Výkaz výměr'!#REF!</definedName>
    <definedName name="Izolace_proti_vodě" localSheetId="1">'[1]SO 11.1A Výkaz výměr'!#REF!</definedName>
    <definedName name="Izolace_proti_vodě" localSheetId="3">'[1]SO 11.1A Výkaz výměr'!#REF!</definedName>
    <definedName name="Izolace_proti_vodě" localSheetId="4">'[1]SO 11.1A Výkaz výměr'!#REF!</definedName>
    <definedName name="Izolace_proti_vodě" localSheetId="5">'[1]SO 11.1A Výkaz výměr'!#REF!</definedName>
    <definedName name="Izolace_proti_vodě" localSheetId="2">'[1]SO 11.1A Výkaz výměr'!#REF!</definedName>
    <definedName name="Izolace_proti_vodě" localSheetId="6">'[1]SO 11.1A Výkaz výměr'!#REF!</definedName>
    <definedName name="Izolace_proti_vodě" localSheetId="7">'[1]SO 11.1A Výkaz výměr'!#REF!</definedName>
    <definedName name="Izolace_proti_vodě">'[2]SO 11.1A Výkaz výměr'!#REF!</definedName>
    <definedName name="Komunikace" localSheetId="1">'[1]SO 11.1A Výkaz výměr'!#REF!</definedName>
    <definedName name="Komunikace" localSheetId="3">'[1]SO 11.1A Výkaz výměr'!#REF!</definedName>
    <definedName name="Komunikace" localSheetId="4">'[1]SO 11.1A Výkaz výměr'!#REF!</definedName>
    <definedName name="Komunikace" localSheetId="5">'[1]SO 11.1A Výkaz výměr'!#REF!</definedName>
    <definedName name="Komunikace" localSheetId="2">'[1]SO 11.1A Výkaz výměr'!#REF!</definedName>
    <definedName name="Komunikace" localSheetId="6">'[1]SO 11.1A Výkaz výměr'!#REF!</definedName>
    <definedName name="Komunikace" localSheetId="7">'[1]SO 11.1A Výkaz výměr'!#REF!</definedName>
    <definedName name="Komunikace">'[2]SO 11.1A Výkaz výměr'!#REF!</definedName>
    <definedName name="Konstrukce_klempířské" localSheetId="1">'[1]SO 11.1A Výkaz výměr'!#REF!</definedName>
    <definedName name="Konstrukce_klempířské" localSheetId="3">'[1]SO 11.1A Výkaz výměr'!#REF!</definedName>
    <definedName name="Konstrukce_klempířské" localSheetId="4">'[1]SO 11.1A Výkaz výměr'!#REF!</definedName>
    <definedName name="Konstrukce_klempířské" localSheetId="5">'[1]SO 11.1A Výkaz výměr'!#REF!</definedName>
    <definedName name="Konstrukce_klempířské" localSheetId="2">'[1]SO 11.1A Výkaz výměr'!#REF!</definedName>
    <definedName name="Konstrukce_klempířské" localSheetId="6">'[1]SO 11.1A Výkaz výměr'!#REF!</definedName>
    <definedName name="Konstrukce_klempířské" localSheetId="7">'[1]SO 11.1A Výkaz výměr'!#REF!</definedName>
    <definedName name="Konstrukce_klempířské">'[2]SO 11.1A Výkaz výměr'!#REF!</definedName>
    <definedName name="Konstrukce_tesařské" localSheetId="1">'[3]SO 51.4 Výkaz výměr'!#REF!</definedName>
    <definedName name="Konstrukce_tesařské" localSheetId="3">'[3]SO 51.4 Výkaz výměr'!#REF!</definedName>
    <definedName name="Konstrukce_tesařské" localSheetId="4">'[3]SO 51.4 Výkaz výměr'!#REF!</definedName>
    <definedName name="Konstrukce_tesařské" localSheetId="5">'[3]SO 51.4 Výkaz výměr'!#REF!</definedName>
    <definedName name="Konstrukce_tesařské" localSheetId="2">'[3]SO 51.4 Výkaz výměr'!#REF!</definedName>
    <definedName name="Konstrukce_tesařské" localSheetId="6">'[3]SO 51.4 Výkaz výměr'!#REF!</definedName>
    <definedName name="Konstrukce_tesařské" localSheetId="7">'[3]SO 51.4 Výkaz výměr'!#REF!</definedName>
    <definedName name="Konstrukce_tesařské">'[3]SO 51.4 Výkaz výměr'!#REF!</definedName>
    <definedName name="Konstrukce_truhlářské" localSheetId="1">'[1]SO 11.1A Výkaz výměr'!#REF!</definedName>
    <definedName name="Konstrukce_truhlářské" localSheetId="3">'[1]SO 11.1A Výkaz výměr'!#REF!</definedName>
    <definedName name="Konstrukce_truhlářské" localSheetId="4">'[1]SO 11.1A Výkaz výměr'!#REF!</definedName>
    <definedName name="Konstrukce_truhlářské" localSheetId="5">'[1]SO 11.1A Výkaz výměr'!#REF!</definedName>
    <definedName name="Konstrukce_truhlářské" localSheetId="2">'[1]SO 11.1A Výkaz výměr'!#REF!</definedName>
    <definedName name="Konstrukce_truhlářské" localSheetId="6">'[1]SO 11.1A Výkaz výměr'!#REF!</definedName>
    <definedName name="Konstrukce_truhlářské" localSheetId="7">'[1]SO 11.1A Výkaz výměr'!#REF!</definedName>
    <definedName name="Konstrukce_truhlářské">'[2]SO 11.1A Výkaz výměr'!#REF!</definedName>
    <definedName name="Kovové_stavební_doplňkové_konstrukce" localSheetId="1">'[1]SO 11.1A Výkaz výměr'!#REF!</definedName>
    <definedName name="Kovové_stavební_doplňkové_konstrukce" localSheetId="3">'[1]SO 11.1A Výkaz výměr'!#REF!</definedName>
    <definedName name="Kovové_stavební_doplňkové_konstrukce" localSheetId="4">'[1]SO 11.1A Výkaz výměr'!#REF!</definedName>
    <definedName name="Kovové_stavební_doplňkové_konstrukce" localSheetId="5">'[1]SO 11.1A Výkaz výměr'!#REF!</definedName>
    <definedName name="Kovové_stavební_doplňkové_konstrukce" localSheetId="2">'[1]SO 11.1A Výkaz výměr'!#REF!</definedName>
    <definedName name="Kovové_stavební_doplňkové_konstrukce" localSheetId="6">'[1]SO 11.1A Výkaz výměr'!#REF!</definedName>
    <definedName name="Kovové_stavební_doplňkové_konstrukce" localSheetId="7">'[1]SO 11.1A Výkaz výměr'!#REF!</definedName>
    <definedName name="Kovové_stavební_doplňkové_konstrukce">'[2]SO 11.1A Výkaz výměr'!#REF!</definedName>
    <definedName name="_xlnm.Criteria" localSheetId="1">#REF!</definedName>
    <definedName name="_xlnm.Criteria" localSheetId="2">#REF!</definedName>
    <definedName name="_xlnm.Criteria">#REF!</definedName>
    <definedName name="Kryt" localSheetId="1">#REF!</definedName>
    <definedName name="Kryt" localSheetId="2">#REF!</definedName>
    <definedName name="Kryt">#REF!</definedName>
    <definedName name="KSDK" localSheetId="1">'[3]SO 51.4 Výkaz výměr'!#REF!</definedName>
    <definedName name="KSDK" localSheetId="3">'[3]SO 51.4 Výkaz výměr'!#REF!</definedName>
    <definedName name="KSDK" localSheetId="4">'[3]SO 51.4 Výkaz výměr'!#REF!</definedName>
    <definedName name="KSDK" localSheetId="5">'[3]SO 51.4 Výkaz výměr'!#REF!</definedName>
    <definedName name="KSDK" localSheetId="2">'[3]SO 51.4 Výkaz výměr'!#REF!</definedName>
    <definedName name="KSDK" localSheetId="6">'[3]SO 51.4 Výkaz výměr'!#REF!</definedName>
    <definedName name="KSDK" localSheetId="7">'[3]SO 51.4 Výkaz výměr'!#REF!</definedName>
    <definedName name="KSDK">'[3]SO 51.4 Výkaz výměr'!#REF!</definedName>
    <definedName name="kurz">#REF!</definedName>
    <definedName name="Kurz_USD">#REF!</definedName>
    <definedName name="LKZ" localSheetId="1">#REF!</definedName>
    <definedName name="LKZ" localSheetId="2">#REF!</definedName>
    <definedName name="LKZ">#REF!</definedName>
    <definedName name="Malby__tapety__nátěry__nástřiky" localSheetId="1">'[1]SO 11.1A Výkaz výměr'!#REF!</definedName>
    <definedName name="Malby__tapety__nátěry__nástřiky" localSheetId="3">'[1]SO 11.1A Výkaz výměr'!#REF!</definedName>
    <definedName name="Malby__tapety__nátěry__nástřiky" localSheetId="4">'[1]SO 11.1A Výkaz výměr'!#REF!</definedName>
    <definedName name="Malby__tapety__nátěry__nástřiky" localSheetId="5">'[1]SO 11.1A Výkaz výměr'!#REF!</definedName>
    <definedName name="Malby__tapety__nátěry__nástřiky" localSheetId="2">'[1]SO 11.1A Výkaz výměr'!#REF!</definedName>
    <definedName name="Malby__tapety__nátěry__nástřiky" localSheetId="6">'[1]SO 11.1A Výkaz výměr'!#REF!</definedName>
    <definedName name="Malby__tapety__nátěry__nástřiky" localSheetId="7">'[1]SO 11.1A Výkaz výměr'!#REF!</definedName>
    <definedName name="Malby__tapety__nátěry__nástřiky">'[2]SO 11.1A Výkaz výměr'!#REF!</definedName>
    <definedName name="Marže">#REF!</definedName>
    <definedName name="minkap" localSheetId="1">#REF!</definedName>
    <definedName name="minkap" localSheetId="2">#REF!</definedName>
    <definedName name="minkap">#REF!</definedName>
    <definedName name="Nab." localSheetId="1">#REF!</definedName>
    <definedName name="Nab." localSheetId="2">#REF!</definedName>
    <definedName name="Nab.">#REF!</definedName>
    <definedName name="Náhl." localSheetId="1">#REF!</definedName>
    <definedName name="Náhl." localSheetId="2">#REF!</definedName>
    <definedName name="Náhl.">#REF!</definedName>
    <definedName name="NaVedomi" localSheetId="3">#REF!</definedName>
    <definedName name="NaVedomi" localSheetId="4">#REF!</definedName>
    <definedName name="NaVedomi" localSheetId="5">#REF!</definedName>
    <definedName name="NaVedomi" localSheetId="6">#REF!</definedName>
    <definedName name="NaVedomi" localSheetId="7">#REF!</definedName>
    <definedName name="NaVedomi">#REF!</definedName>
    <definedName name="_xlnm.Print_Titles" localSheetId="5">'SO 03_03'!$1:$7</definedName>
    <definedName name="_xlnm.Print_Titles" localSheetId="2">'SO 03_03_01'!$1:$2</definedName>
    <definedName name="Objekty" localSheetId="3">#REF!</definedName>
    <definedName name="Objekty" localSheetId="4">#REF!</definedName>
    <definedName name="Objekty" localSheetId="5">#REF!</definedName>
    <definedName name="Objekty" localSheetId="6">#REF!</definedName>
    <definedName name="Objekty" localSheetId="7">#REF!</definedName>
    <definedName name="Objekty">#REF!</definedName>
    <definedName name="Obklady_keramické" localSheetId="1">'[1]SO 11.1A Výkaz výměr'!#REF!</definedName>
    <definedName name="Obklady_keramické" localSheetId="3">'[1]SO 11.1A Výkaz výměr'!#REF!</definedName>
    <definedName name="Obklady_keramické" localSheetId="4">'[1]SO 11.1A Výkaz výměr'!#REF!</definedName>
    <definedName name="Obklady_keramické" localSheetId="5">'[1]SO 11.1A Výkaz výměr'!#REF!</definedName>
    <definedName name="Obklady_keramické" localSheetId="2">'[1]SO 11.1A Výkaz výměr'!#REF!</definedName>
    <definedName name="Obklady_keramické" localSheetId="6">'[1]SO 11.1A Výkaz výměr'!#REF!</definedName>
    <definedName name="Obklady_keramické" localSheetId="7">'[1]SO 11.1A Výkaz výměr'!#REF!</definedName>
    <definedName name="Obklady_keramické">'[2]SO 11.1A Výkaz výměr'!#REF!</definedName>
    <definedName name="_xlnm.Print_Area" localSheetId="5">'SO 03_03'!$A$1:$H$30</definedName>
    <definedName name="_xlnm.Print_Area" localSheetId="2">'SO 03_03_01'!$A$1:$H$45</definedName>
    <definedName name="_xlnm.Print_Area" localSheetId="7">'SO 03_05'!$A$1:$H$37</definedName>
    <definedName name="oblast1" localSheetId="1">#REF!</definedName>
    <definedName name="oblast1" localSheetId="2">#REF!</definedName>
    <definedName name="oblast1">#REF!</definedName>
    <definedName name="Ostatní_výrobky" localSheetId="1">'[3]SO 51.4 Výkaz výměr'!#REF!</definedName>
    <definedName name="Ostatní_výrobky" localSheetId="3">'[3]SO 51.4 Výkaz výměr'!#REF!</definedName>
    <definedName name="Ostatní_výrobky" localSheetId="4">'[3]SO 51.4 Výkaz výměr'!#REF!</definedName>
    <definedName name="Ostatní_výrobky" localSheetId="5">'[3]SO 51.4 Výkaz výměr'!#REF!</definedName>
    <definedName name="Ostatní_výrobky" localSheetId="2">'[3]SO 51.4 Výkaz výměr'!#REF!</definedName>
    <definedName name="Ostatní_výrobky" localSheetId="6">'[3]SO 51.4 Výkaz výměr'!#REF!</definedName>
    <definedName name="Ostatní_výrobky" localSheetId="7">'[3]SO 51.4 Výkaz výměr'!#REF!</definedName>
    <definedName name="Ostatní_výrobky">'[3]SO 51.4 Výkaz výměr'!#REF!</definedName>
    <definedName name="OUD" localSheetId="3">#REF!</definedName>
    <definedName name="OUD" localSheetId="4">#REF!</definedName>
    <definedName name="OUD" localSheetId="5">#REF!</definedName>
    <definedName name="OUD" localSheetId="6">#REF!</definedName>
    <definedName name="OUD" localSheetId="7">#REF!</definedName>
    <definedName name="OUD">#REF!</definedName>
    <definedName name="Pak.120" localSheetId="1">#REF!</definedName>
    <definedName name="Pak.120" localSheetId="2">#REF!</definedName>
    <definedName name="Pak.120">#REF!</definedName>
    <definedName name="Pak.8" localSheetId="1">#REF!</definedName>
    <definedName name="Pak.8" localSheetId="2">#REF!</definedName>
    <definedName name="Pak.8">#REF!</definedName>
    <definedName name="Podhl" localSheetId="1">'[3]SO 51.4 Výkaz výměr'!#REF!</definedName>
    <definedName name="Podhl" localSheetId="3">'[3]SO 51.4 Výkaz výměr'!#REF!</definedName>
    <definedName name="Podhl" localSheetId="4">'[3]SO 51.4 Výkaz výměr'!#REF!</definedName>
    <definedName name="Podhl" localSheetId="5">'[3]SO 51.4 Výkaz výměr'!#REF!</definedName>
    <definedName name="Podhl" localSheetId="2">'[3]SO 51.4 Výkaz výměr'!#REF!</definedName>
    <definedName name="Podhl" localSheetId="6">'[3]SO 51.4 Výkaz výměr'!#REF!</definedName>
    <definedName name="Podhl" localSheetId="7">'[3]SO 51.4 Výkaz výměr'!#REF!</definedName>
    <definedName name="Podhl">'[3]SO 51.4 Výkaz výměr'!#REF!</definedName>
    <definedName name="Podhledy" localSheetId="1">'[1]SO 11.1A Výkaz výměr'!#REF!</definedName>
    <definedName name="Podhledy" localSheetId="3">'[1]SO 11.1A Výkaz výměr'!#REF!</definedName>
    <definedName name="Podhledy" localSheetId="4">'[1]SO 11.1A Výkaz výměr'!#REF!</definedName>
    <definedName name="Podhledy" localSheetId="5">'[1]SO 11.1A Výkaz výměr'!#REF!</definedName>
    <definedName name="Podhledy" localSheetId="2">'[1]SO 11.1A Výkaz výměr'!#REF!</definedName>
    <definedName name="Podhledy" localSheetId="6">'[1]SO 11.1A Výkaz výměr'!#REF!</definedName>
    <definedName name="Podhledy" localSheetId="7">'[1]SO 11.1A Výkaz výměr'!#REF!</definedName>
    <definedName name="Podhledy">'[2]SO 11.1A Výkaz výměr'!#REF!</definedName>
    <definedName name="PORTSV" localSheetId="1">#REF!</definedName>
    <definedName name="PORTSV" localSheetId="2">#REF!</definedName>
    <definedName name="PORTSV">#REF!</definedName>
    <definedName name="Predmet" localSheetId="3">#REF!</definedName>
    <definedName name="Predmet" localSheetId="4">#REF!</definedName>
    <definedName name="Predmet" localSheetId="5">#REF!</definedName>
    <definedName name="Predmet" localSheetId="6">#REF!</definedName>
    <definedName name="Predmet" localSheetId="7">#REF!</definedName>
    <definedName name="Predmet">#REF!</definedName>
    <definedName name="Prilohy" localSheetId="3">#REF!</definedName>
    <definedName name="Prilohy" localSheetId="4">#REF!</definedName>
    <definedName name="Prilohy" localSheetId="5">#REF!</definedName>
    <definedName name="Prilohy" localSheetId="6">#REF!</definedName>
    <definedName name="Prilohy" localSheetId="7">#REF!</definedName>
    <definedName name="Prilohy">#REF!</definedName>
    <definedName name="PS" localSheetId="3">#REF!</definedName>
    <definedName name="PS" localSheetId="4">#REF!</definedName>
    <definedName name="PS" localSheetId="5">#REF!</definedName>
    <definedName name="PS" localSheetId="6">#REF!</definedName>
    <definedName name="PS" localSheetId="7">#REF!</definedName>
    <definedName name="PS">#REF!</definedName>
    <definedName name="rabat_2">'[4]Výpočet netto cen'!$B$8</definedName>
    <definedName name="REKAPITULACE" localSheetId="1">'[1]SO 11.1A Výkaz výměr'!#REF!</definedName>
    <definedName name="REKAPITULACE" localSheetId="3">'[1]SO 11.1A Výkaz výměr'!#REF!</definedName>
    <definedName name="REKAPITULACE" localSheetId="4">'[1]SO 11.1A Výkaz výměr'!#REF!</definedName>
    <definedName name="REKAPITULACE" localSheetId="5">'[1]SO 11.1A Výkaz výměr'!#REF!</definedName>
    <definedName name="REKAPITULACE" localSheetId="2">'[1]SO 11.1A Výkaz výměr'!#REF!</definedName>
    <definedName name="REKAPITULACE" localSheetId="6">'[1]SO 11.1A Výkaz výměr'!#REF!</definedName>
    <definedName name="REKAPITULACE" localSheetId="7">'[1]SO 11.1A Výkaz výměr'!#REF!</definedName>
    <definedName name="REKAPITULACE">'[2]SO 11.1A Výkaz výměr'!#REF!</definedName>
    <definedName name="RFmx" localSheetId="1">#REF!</definedName>
    <definedName name="RFmx" localSheetId="2">#REF!</definedName>
    <definedName name="RFmx">#REF!</definedName>
    <definedName name="rfomni" localSheetId="1">#REF!</definedName>
    <definedName name="rfomni" localSheetId="2">#REF!</definedName>
    <definedName name="rfomni">#REF!</definedName>
    <definedName name="RFperif" localSheetId="1">#REF!</definedName>
    <definedName name="RFperif" localSheetId="2">#REF!</definedName>
    <definedName name="RFperif">#REF!</definedName>
    <definedName name="RFperif1" localSheetId="1">#REF!</definedName>
    <definedName name="RFperif1" localSheetId="2">#REF!</definedName>
    <definedName name="RFperif1">#REF!</definedName>
    <definedName name="RFser" localSheetId="1">#REF!</definedName>
    <definedName name="RFser" localSheetId="2">#REF!</definedName>
    <definedName name="RFser">#REF!</definedName>
    <definedName name="RFSYST" localSheetId="1">#REF!</definedName>
    <definedName name="RFSYST" localSheetId="2">#REF!</definedName>
    <definedName name="RFSYST">#REF!</definedName>
    <definedName name="RFTERM" localSheetId="1">#REF!</definedName>
    <definedName name="RFTERM" localSheetId="2">#REF!</definedName>
    <definedName name="RFTERM">#REF!</definedName>
    <definedName name="s">#REF!</definedName>
    <definedName name="Sádrokartonové_konstrukce" localSheetId="1">'[1]SO 11.1A Výkaz výměr'!#REF!</definedName>
    <definedName name="Sádrokartonové_konstrukce" localSheetId="3">'[1]SO 11.1A Výkaz výměr'!#REF!</definedName>
    <definedName name="Sádrokartonové_konstrukce" localSheetId="4">'[1]SO 11.1A Výkaz výměr'!#REF!</definedName>
    <definedName name="Sádrokartonové_konstrukce" localSheetId="5">'[1]SO 11.1A Výkaz výměr'!#REF!</definedName>
    <definedName name="Sádrokartonové_konstrukce" localSheetId="2">'[1]SO 11.1A Výkaz výměr'!#REF!</definedName>
    <definedName name="Sádrokartonové_konstrukce" localSheetId="6">'[1]SO 11.1A Výkaz výměr'!#REF!</definedName>
    <definedName name="Sádrokartonové_konstrukce" localSheetId="7">'[1]SO 11.1A Výkaz výměr'!#REF!</definedName>
    <definedName name="Sádrokartonové_konstrukce">'[2]SO 11.1A Výkaz výměr'!#REF!</definedName>
    <definedName name="skonto_1">'[4]Výpočet netto cen'!$B$10</definedName>
    <definedName name="skonto_2">'[4]Výpočet netto cen'!$B$11</definedName>
    <definedName name="skonto_3">'[4]Výpočet netto cen'!$B$12</definedName>
    <definedName name="SLC16E" localSheetId="1">#REF!</definedName>
    <definedName name="SLC16E" localSheetId="2">#REF!</definedName>
    <definedName name="SLC16E">#REF!</definedName>
    <definedName name="soucet1" localSheetId="1">#REF!</definedName>
    <definedName name="soucet1" localSheetId="2">#REF!</definedName>
    <definedName name="soucet1">#REF!</definedName>
    <definedName name="Stan." localSheetId="1">#REF!</definedName>
    <definedName name="Stan." localSheetId="2">#REF!</definedName>
    <definedName name="Stan.">#REF!</definedName>
    <definedName name="Strom" localSheetId="1">#REF!</definedName>
    <definedName name="Strom" localSheetId="2">#REF!</definedName>
    <definedName name="Strom">#REF!</definedName>
    <definedName name="TPORTS" localSheetId="1">#REF!</definedName>
    <definedName name="TPORTS" localSheetId="2">#REF!</definedName>
    <definedName name="TPORTS">#REF!</definedName>
    <definedName name="UPS" localSheetId="1">#REF!</definedName>
    <definedName name="UPS" localSheetId="2">#REF!</definedName>
    <definedName name="UPS">#REF!</definedName>
    <definedName name="varta" localSheetId="1">#REF!</definedName>
    <definedName name="varta" localSheetId="2">#REF!</definedName>
    <definedName name="varta">#REF!</definedName>
    <definedName name="Vodorovné_konstrukce" localSheetId="1">'[3]SO 51.4 Výkaz výměr'!#REF!</definedName>
    <definedName name="Vodorovné_konstrukce" localSheetId="3">'[3]SO 51.4 Výkaz výměr'!#REF!</definedName>
    <definedName name="Vodorovné_konstrukce" localSheetId="4">'[3]SO 51.4 Výkaz výměr'!#REF!</definedName>
    <definedName name="Vodorovné_konstrukce" localSheetId="5">'[3]SO 51.4 Výkaz výměr'!#REF!</definedName>
    <definedName name="Vodorovné_konstrukce" localSheetId="2">'[3]SO 51.4 Výkaz výměr'!#REF!</definedName>
    <definedName name="Vodorovné_konstrukce" localSheetId="6">'[3]SO 51.4 Výkaz výměr'!#REF!</definedName>
    <definedName name="Vodorovné_konstrukce" localSheetId="7">'[3]SO 51.4 Výkaz výměr'!#REF!</definedName>
    <definedName name="Vodorovné_konstrukce">'[3]SO 51.4 Výkaz výměr'!#REF!</definedName>
    <definedName name="vsp" localSheetId="1">#REF!</definedName>
    <definedName name="vsp" localSheetId="2">#REF!</definedName>
    <definedName name="vsp">#REF!</definedName>
    <definedName name="Zák.1" localSheetId="1">#REF!</definedName>
    <definedName name="Zák.1" localSheetId="2">#REF!</definedName>
    <definedName name="Zák.1">#REF!</definedName>
    <definedName name="Zák.2" localSheetId="1">#REF!</definedName>
    <definedName name="Zák.2" localSheetId="2">#REF!</definedName>
    <definedName name="Zák.2">#REF!</definedName>
    <definedName name="Zák.3" localSheetId="1">#REF!</definedName>
    <definedName name="Zák.3" localSheetId="2">#REF!</definedName>
    <definedName name="Zák.3">#REF!</definedName>
    <definedName name="Základy" localSheetId="1">'[3]SO 51.4 Výkaz výměr'!#REF!</definedName>
    <definedName name="Základy" localSheetId="3">'[3]SO 51.4 Výkaz výměr'!#REF!</definedName>
    <definedName name="Základy" localSheetId="4">'[3]SO 51.4 Výkaz výměr'!#REF!</definedName>
    <definedName name="Základy" localSheetId="5">'[3]SO 51.4 Výkaz výměr'!#REF!</definedName>
    <definedName name="Základy" localSheetId="2">'[3]SO 51.4 Výkaz výměr'!#REF!</definedName>
    <definedName name="Základy" localSheetId="6">'[3]SO 51.4 Výkaz výměr'!#REF!</definedName>
    <definedName name="Základy" localSheetId="7">'[3]SO 51.4 Výkaz výměr'!#REF!</definedName>
    <definedName name="Základy">'[3]SO 51.4 Výkaz výměr'!#REF!</definedName>
    <definedName name="Zemní_práce" localSheetId="1">'[3]SO 51.4 Výkaz výměr'!#REF!</definedName>
    <definedName name="Zemní_práce" localSheetId="3">'[3]SO 51.4 Výkaz výměr'!#REF!</definedName>
    <definedName name="Zemní_práce" localSheetId="4">'[3]SO 51.4 Výkaz výměr'!#REF!</definedName>
    <definedName name="Zemní_práce" localSheetId="5">'[3]SO 51.4 Výkaz výměr'!#REF!</definedName>
    <definedName name="Zemní_práce" localSheetId="2">'[3]SO 51.4 Výkaz výměr'!#REF!</definedName>
    <definedName name="Zemní_práce" localSheetId="6">'[3]SO 51.4 Výkaz výměr'!#REF!</definedName>
    <definedName name="Zemní_práce" localSheetId="7">'[3]SO 51.4 Výkaz výměr'!#REF!</definedName>
    <definedName name="Zemní_práce">'[3]SO 51.4 Výkaz výměr'!#REF!</definedName>
    <definedName name="Zoll" localSheetId="1">#REF!</definedName>
    <definedName name="Zoll" localSheetId="2">#REF!</definedName>
    <definedName name="Zoll">#REF!</definedName>
    <definedName name="ZPRACOVATEL" localSheetId="3">#REF!</definedName>
    <definedName name="ZPRACOVATEL" localSheetId="4">#REF!</definedName>
    <definedName name="ZPRACOVATEL" localSheetId="5">#REF!</definedName>
    <definedName name="ZPRACOVATEL" localSheetId="6">#REF!</definedName>
    <definedName name="ZPRACOVATEL" localSheetId="7">#REF!</definedName>
    <definedName name="ZPRACOVATEL">#REF!</definedName>
    <definedName name="Zprava" localSheetId="3">#REF!</definedName>
    <definedName name="Zprava" localSheetId="4">#REF!</definedName>
    <definedName name="Zprava" localSheetId="5">#REF!</definedName>
    <definedName name="Zprava" localSheetId="6">#REF!</definedName>
    <definedName name="Zprava" localSheetId="7">#REF!</definedName>
    <definedName name="Zprava">#REF!</definedName>
  </definedNames>
  <calcPr calcId="162913"/>
</workbook>
</file>

<file path=xl/calcChain.xml><?xml version="1.0" encoding="utf-8"?>
<calcChain xmlns="http://schemas.openxmlformats.org/spreadsheetml/2006/main">
  <c r="F15" i="18" l="1"/>
  <c r="F76" i="17"/>
  <c r="H31" i="3"/>
  <c r="H30" i="3" l="1"/>
  <c r="E29" i="3" l="1"/>
  <c r="E18" i="3"/>
  <c r="E21" i="3"/>
  <c r="E20" i="3"/>
  <c r="E19" i="3"/>
  <c r="E10" i="3"/>
  <c r="E8" i="3"/>
  <c r="H8" i="3" s="1"/>
  <c r="E7" i="3"/>
  <c r="H7" i="3" s="1"/>
  <c r="E6" i="3"/>
  <c r="H6" i="3" s="1"/>
  <c r="E11" i="3" l="1"/>
  <c r="E14" i="3" s="1"/>
  <c r="E9" i="3"/>
  <c r="H9" i="3" l="1"/>
  <c r="E12" i="3"/>
  <c r="E13" i="3" s="1"/>
  <c r="F35" i="21" l="1"/>
  <c r="G35" i="21" s="1"/>
  <c r="F34" i="21"/>
  <c r="G34" i="21" s="1"/>
  <c r="F33" i="21"/>
  <c r="G33" i="21" s="1"/>
  <c r="F32" i="21"/>
  <c r="G32" i="21" s="1"/>
  <c r="G31" i="21"/>
  <c r="G30" i="21"/>
  <c r="G29" i="21"/>
  <c r="G28" i="21"/>
  <c r="G27" i="21"/>
  <c r="G26" i="21"/>
  <c r="G25" i="21"/>
  <c r="G24" i="21"/>
  <c r="G23" i="21"/>
  <c r="G22" i="21"/>
  <c r="F21" i="21"/>
  <c r="G21" i="21" s="1"/>
  <c r="F20" i="21"/>
  <c r="G20" i="21" s="1"/>
  <c r="F19" i="21"/>
  <c r="G19" i="21" s="1"/>
  <c r="F18" i="21"/>
  <c r="G18" i="21" s="1"/>
  <c r="F17" i="21"/>
  <c r="G17" i="21" s="1"/>
  <c r="F16" i="21"/>
  <c r="G16" i="21" s="1"/>
  <c r="F15" i="21"/>
  <c r="G15" i="21" s="1"/>
  <c r="F14" i="21"/>
  <c r="G14" i="21" s="1"/>
  <c r="F13" i="21"/>
  <c r="G13" i="21" s="1"/>
  <c r="F12" i="21"/>
  <c r="G12" i="21" s="1"/>
  <c r="F11" i="21"/>
  <c r="G11" i="21" s="1"/>
  <c r="F10" i="21"/>
  <c r="G10" i="21" s="1"/>
  <c r="F9" i="21"/>
  <c r="G9" i="21" s="1"/>
  <c r="F8" i="21"/>
  <c r="G8" i="21" s="1"/>
  <c r="F7" i="21"/>
  <c r="G7" i="21" s="1"/>
  <c r="F32" i="20"/>
  <c r="F31" i="20"/>
  <c r="F30" i="20"/>
  <c r="F27" i="20"/>
  <c r="F26" i="20"/>
  <c r="F23" i="20"/>
  <c r="F22" i="20"/>
  <c r="F21" i="20"/>
  <c r="F18" i="20"/>
  <c r="F17" i="20"/>
  <c r="F16" i="20"/>
  <c r="F15" i="20"/>
  <c r="F14" i="20"/>
  <c r="F13" i="20"/>
  <c r="F10" i="20"/>
  <c r="F9" i="20"/>
  <c r="F8" i="20"/>
  <c r="F28" i="19"/>
  <c r="F27" i="19"/>
  <c r="F26" i="19"/>
  <c r="F25" i="19"/>
  <c r="F24" i="19"/>
  <c r="F23" i="19"/>
  <c r="F22" i="19"/>
  <c r="F21" i="19"/>
  <c r="F20" i="19"/>
  <c r="F19" i="19"/>
  <c r="F15" i="19"/>
  <c r="F14" i="19"/>
  <c r="F13" i="19"/>
  <c r="F11" i="19"/>
  <c r="F10" i="19"/>
  <c r="F9" i="19"/>
  <c r="F21" i="18"/>
  <c r="F20" i="18"/>
  <c r="F19" i="18"/>
  <c r="F18" i="18"/>
  <c r="F17" i="18"/>
  <c r="F14" i="18"/>
  <c r="F13" i="18"/>
  <c r="F11" i="18"/>
  <c r="F10" i="18"/>
  <c r="F8" i="18"/>
  <c r="F84" i="17"/>
  <c r="F83" i="17"/>
  <c r="F82" i="17"/>
  <c r="F81" i="17"/>
  <c r="F80" i="17"/>
  <c r="F79" i="17"/>
  <c r="F78" i="17"/>
  <c r="F75" i="17"/>
  <c r="F74" i="17"/>
  <c r="F73" i="17"/>
  <c r="F71" i="17"/>
  <c r="F70" i="17"/>
  <c r="F69" i="17"/>
  <c r="F68" i="17"/>
  <c r="F67" i="17"/>
  <c r="F65" i="17"/>
  <c r="F64" i="17"/>
  <c r="F63" i="17"/>
  <c r="F62" i="17"/>
  <c r="F61" i="17"/>
  <c r="F59" i="17"/>
  <c r="F58" i="17"/>
  <c r="F57" i="17"/>
  <c r="F56" i="17"/>
  <c r="F55" i="17"/>
  <c r="F54" i="17"/>
  <c r="F53" i="17"/>
  <c r="F51" i="17"/>
  <c r="F50" i="17"/>
  <c r="F49" i="17"/>
  <c r="F48" i="17"/>
  <c r="F47" i="17"/>
  <c r="F46" i="17"/>
  <c r="F45" i="17"/>
  <c r="F43" i="17"/>
  <c r="F42" i="17"/>
  <c r="F41" i="17"/>
  <c r="F40" i="17"/>
  <c r="F39" i="17"/>
  <c r="F38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3" i="17"/>
  <c r="F22" i="17"/>
  <c r="F21" i="17"/>
  <c r="F19" i="17"/>
  <c r="F18" i="17"/>
  <c r="F17" i="17"/>
  <c r="F16" i="17"/>
  <c r="F14" i="17"/>
  <c r="F13" i="17"/>
  <c r="F12" i="17"/>
  <c r="F11" i="17"/>
  <c r="F10" i="17"/>
  <c r="F9" i="17"/>
  <c r="F8" i="17"/>
  <c r="F6" i="20" l="1"/>
  <c r="F7" i="19"/>
  <c r="F6" i="18"/>
  <c r="F6" i="17"/>
  <c r="G36" i="21"/>
  <c r="F36" i="21"/>
  <c r="H39" i="3" l="1"/>
  <c r="H38" i="3"/>
  <c r="H37" i="3"/>
  <c r="H36" i="3"/>
  <c r="H25" i="3" l="1"/>
  <c r="H24" i="3"/>
  <c r="H23" i="3"/>
  <c r="H22" i="3"/>
  <c r="H21" i="3"/>
  <c r="H20" i="3"/>
  <c r="H35" i="3" l="1"/>
  <c r="H19" i="3" l="1"/>
  <c r="H18" i="3"/>
  <c r="H13" i="3"/>
  <c r="H12" i="3"/>
  <c r="H11" i="3"/>
  <c r="H10" i="3"/>
  <c r="H26" i="3" l="1"/>
  <c r="D5" i="2" s="1"/>
  <c r="H40" i="3" l="1"/>
  <c r="H14" i="3" l="1"/>
  <c r="H29" i="3"/>
  <c r="H32" i="3" s="1"/>
  <c r="C32" i="1"/>
  <c r="F32" i="1" s="1"/>
  <c r="F14" i="1"/>
  <c r="H15" i="3" l="1"/>
  <c r="D6" i="2" l="1"/>
  <c r="D7" i="2"/>
  <c r="D4" i="2"/>
  <c r="H3" i="3"/>
  <c r="D3" i="2" l="1"/>
  <c r="D12" i="2" s="1"/>
  <c r="D13" i="1" l="1"/>
  <c r="F13" i="1" s="1"/>
  <c r="F15" i="1" s="1"/>
  <c r="F19" i="1" s="1"/>
  <c r="D19" i="2"/>
  <c r="D21" i="2" s="1"/>
  <c r="D23" i="2" s="1"/>
  <c r="D25" i="2" s="1"/>
  <c r="F18" i="1" l="1"/>
  <c r="F25" i="1"/>
  <c r="F21" i="1"/>
  <c r="F26" i="1"/>
  <c r="F20" i="1"/>
  <c r="F27" i="1" l="1"/>
  <c r="F22" i="1"/>
  <c r="F29" i="1" l="1"/>
  <c r="C33" i="1" s="1"/>
  <c r="F33" i="1" s="1"/>
  <c r="F35" i="1" s="1"/>
</calcChain>
</file>

<file path=xl/sharedStrings.xml><?xml version="1.0" encoding="utf-8"?>
<sst xmlns="http://schemas.openxmlformats.org/spreadsheetml/2006/main" count="617" uniqueCount="365">
  <si>
    <t>1.</t>
  </si>
  <si>
    <t>Propočet *)</t>
  </si>
  <si>
    <t>Název a místo stavby</t>
  </si>
  <si>
    <t>Číslo zakázky</t>
  </si>
  <si>
    <t>Souhrnný rozpočet *)</t>
  </si>
  <si>
    <t>Kontrolní sestavení rozpočtových nákladů *)</t>
  </si>
  <si>
    <t>Stavební objekt</t>
  </si>
  <si>
    <t>2.</t>
  </si>
  <si>
    <t>Stupeň projektové dokumentace</t>
  </si>
  <si>
    <t>Dokumentace provedení stavby</t>
  </si>
  <si>
    <t>3.</t>
  </si>
  <si>
    <t>Charakter stavby</t>
  </si>
  <si>
    <t>Rekonstrukce</t>
  </si>
  <si>
    <t>Objekt pro bydlení: A/N</t>
  </si>
  <si>
    <t>N</t>
  </si>
  <si>
    <t>Rekapitulace celkových nákladů:</t>
  </si>
  <si>
    <t>4.</t>
  </si>
  <si>
    <t>Položka</t>
  </si>
  <si>
    <t>Náklady na</t>
  </si>
  <si>
    <t>Investor:</t>
  </si>
  <si>
    <t>stavební část</t>
  </si>
  <si>
    <t>techn. část</t>
  </si>
  <si>
    <t>Celkem</t>
  </si>
  <si>
    <t>5.</t>
  </si>
  <si>
    <t>Základní rozpočtové náklady</t>
  </si>
  <si>
    <t>6.</t>
  </si>
  <si>
    <t>Stavební objekty celkem</t>
  </si>
  <si>
    <t>7.</t>
  </si>
  <si>
    <t>Provozní soubory celkem</t>
  </si>
  <si>
    <t>8.</t>
  </si>
  <si>
    <t>Projektant:</t>
  </si>
  <si>
    <t>9.</t>
  </si>
  <si>
    <t>Ostatní náklady stavby</t>
  </si>
  <si>
    <t>sazba %</t>
  </si>
  <si>
    <t>10.</t>
  </si>
  <si>
    <t>Zařízení staveniště</t>
  </si>
  <si>
    <t>11.</t>
  </si>
  <si>
    <t>Územní vlivy</t>
  </si>
  <si>
    <t>12.</t>
  </si>
  <si>
    <t>Provozní vlivy</t>
  </si>
  <si>
    <t>Zpracovatel cenové části:</t>
  </si>
  <si>
    <t>13.</t>
  </si>
  <si>
    <t>Kompletační činnost</t>
  </si>
  <si>
    <t>15.</t>
  </si>
  <si>
    <t>16.</t>
  </si>
  <si>
    <t>Náklady na inženýrskou a projektovou činnost</t>
  </si>
  <si>
    <t>Razítko:</t>
  </si>
  <si>
    <t>Podpis:</t>
  </si>
  <si>
    <t>17.</t>
  </si>
  <si>
    <t>Projektové a průzkumné práce</t>
  </si>
  <si>
    <t>18.</t>
  </si>
  <si>
    <t>Realizační dokumentace</t>
  </si>
  <si>
    <t>19.</t>
  </si>
  <si>
    <t>20.</t>
  </si>
  <si>
    <t>Celkové náklady (bez DPH)</t>
  </si>
  <si>
    <t>21.</t>
  </si>
  <si>
    <t>DPH</t>
  </si>
  <si>
    <t>22.</t>
  </si>
  <si>
    <t>ze základu:</t>
  </si>
  <si>
    <t>23.</t>
  </si>
  <si>
    <t>Celkové náklady stavby/objektu</t>
  </si>
  <si>
    <t>Datum zpracování:</t>
  </si>
  <si>
    <t>*) Nehodící škrtněte</t>
  </si>
  <si>
    <t>Rekapitulace stavebních objektů a provozních souborů</t>
  </si>
  <si>
    <t>Stavební řešení</t>
  </si>
  <si>
    <t>Ostatní konstrukce a práce</t>
  </si>
  <si>
    <t>Celkem (bez DPH)</t>
  </si>
  <si>
    <t>REKAPITULACE CELKOVÝCH NÁKLADŮ:</t>
  </si>
  <si>
    <t>Stavební objekty</t>
  </si>
  <si>
    <t>Provozní soubory</t>
  </si>
  <si>
    <t>Celkem (vč. DPH)</t>
  </si>
  <si>
    <t>Číslo položky</t>
  </si>
  <si>
    <t>Číselné zatřídění</t>
  </si>
  <si>
    <t>Popis položky</t>
  </si>
  <si>
    <t>Výměra</t>
  </si>
  <si>
    <t>Měrná jednotka</t>
  </si>
  <si>
    <t>Jedn. cena                    v Kč</t>
  </si>
  <si>
    <t>Celková  cena                     v Kč</t>
  </si>
  <si>
    <t>celkem</t>
  </si>
  <si>
    <t>m2</t>
  </si>
  <si>
    <t>t</t>
  </si>
  <si>
    <t>m</t>
  </si>
  <si>
    <t>m3</t>
  </si>
  <si>
    <t>hod</t>
  </si>
  <si>
    <t>kpl</t>
  </si>
  <si>
    <t>Ostatní dodavatelem specifikované položky</t>
  </si>
  <si>
    <t>Pokud není uvedeno jinak jsou konstrukce dodávány jako kompletní vč. povrchové úpravy</t>
  </si>
  <si>
    <t>Nedílnou součástí rozpočtu je projektová dokumentace</t>
  </si>
  <si>
    <t>Zemní práce</t>
  </si>
  <si>
    <t>162201102R00</t>
  </si>
  <si>
    <t>Vodorovné přemístění výkopku z hor.1-4 do 50 m</t>
  </si>
  <si>
    <t>162701105R00</t>
  </si>
  <si>
    <t>Vodorovné přemístění výkopku z hor.1-4 do 10000 m</t>
  </si>
  <si>
    <t>171201101R00</t>
  </si>
  <si>
    <t>Uložení sypaniny do násypů nezhutněných</t>
  </si>
  <si>
    <t>Poplatek za uložení výkopku na skládce</t>
  </si>
  <si>
    <t>174101101R00</t>
  </si>
  <si>
    <t>Zásyp jam, rýh, šachet se zhutněním</t>
  </si>
  <si>
    <t>190100100RT6</t>
  </si>
  <si>
    <t>Základy</t>
  </si>
  <si>
    <t>273361411R00</t>
  </si>
  <si>
    <t>Výztuž základových desek ze svařovaných sítí</t>
  </si>
  <si>
    <t>941941051R00</t>
  </si>
  <si>
    <t>273321321R00</t>
  </si>
  <si>
    <t>Železobeton základových desek C 20/25</t>
  </si>
  <si>
    <t>273354111R00</t>
  </si>
  <si>
    <t>Bednění základových desek zřízení</t>
  </si>
  <si>
    <t>273354211R00</t>
  </si>
  <si>
    <t>Bednění základových desek odstranění</t>
  </si>
  <si>
    <t>Výztuž základ. patek nad 12 mm z oceli 10 505 (R)</t>
  </si>
  <si>
    <t>Změna vstupu s lékárnou do areálu nemocnice Jičín</t>
  </si>
  <si>
    <t>Bolzanova 512, 506 43 Jičín</t>
  </si>
  <si>
    <t>Královéhradecký kraj</t>
  </si>
  <si>
    <t>Pivovarské náměstí 1245</t>
  </si>
  <si>
    <t>500 03 Hradec Králové</t>
  </si>
  <si>
    <t>IČ 700889546 ; DIČ CZ70889546</t>
  </si>
  <si>
    <t>271531111RT6</t>
  </si>
  <si>
    <t>Polštář základu z betonového recyklátu</t>
  </si>
  <si>
    <t>ks</t>
  </si>
  <si>
    <t>Zpracovatel dílu:</t>
  </si>
  <si>
    <t>Čís. pol.</t>
  </si>
  <si>
    <t>Počet měr. jednotek</t>
  </si>
  <si>
    <t>Jednotková cena v Kč</t>
  </si>
  <si>
    <t>Celková              cena v Kč</t>
  </si>
  <si>
    <t>Technické specifikace, technické a uživatelské standardy stavby</t>
  </si>
  <si>
    <t>X</t>
  </si>
  <si>
    <t>DN125</t>
  </si>
  <si>
    <t>výstražní fólie</t>
  </si>
  <si>
    <t>DN160</t>
  </si>
  <si>
    <t>DN200</t>
  </si>
  <si>
    <t>KGB 200 - 45°</t>
  </si>
  <si>
    <t>zához výkopu zeminou</t>
  </si>
  <si>
    <t>hutnění zeminy 95% PCS</t>
  </si>
  <si>
    <t>přesun přebytečného výkopku</t>
  </si>
  <si>
    <t>Zpracovatel dílu: JEKU s.r.o., Ing.Kučerová</t>
  </si>
  <si>
    <t>měděný vodič plný, PVC izolace, výplň, PVC plášť černý odolný proti UV záření, jmenovité napětí 450/750V, zkušební napětí 2,5kV/50Hz , značení žil dle ČSN 33 0166ed.2, odolnost vůči šíření plamene dle ČSN EN 50265-2-1</t>
  </si>
  <si>
    <t>litina/zinek, pozinkovaná páska 30x4mm, 0,95kg/1m</t>
  </si>
  <si>
    <t>Ostatní</t>
  </si>
  <si>
    <t>Společné náklady</t>
  </si>
  <si>
    <t>REVIZE A REVIZNÍ ZPRÁVA</t>
  </si>
  <si>
    <t>Samostatné oddíly</t>
  </si>
  <si>
    <t>Celková cena materiál + montáž bez DPH</t>
  </si>
  <si>
    <t>Vytýčení trasy ve volném terénu</t>
  </si>
  <si>
    <t>vytýčení trasy v terénu pro demontáž, vytýčení nové kabelové trasy</t>
  </si>
  <si>
    <t>Zemní práce ve volném terénu - uložení kabelu v chodníku/volném terénu: kabelová rýha š.0,35m, hl.0,8m, pískové lože tl. 0,1 m nad a pod kabelem, krytí deskou UNIVOLT, výstražná fólie, zához rýhy, odvoz zeminy, konečná úprava v rámci stavby</t>
  </si>
  <si>
    <t>Kabely a příslušenství</t>
  </si>
  <si>
    <t>Nosný systém a chráničky</t>
  </si>
  <si>
    <t xml:space="preserve">Korugovaná chránička dvouplášťová  pr.110mm </t>
  </si>
  <si>
    <t>Osvětlení</t>
  </si>
  <si>
    <t>provedení výchozích revizí dle ČSN vč. vypracování revizní zprávy</t>
  </si>
  <si>
    <t>FUNKČNÍ ZKOUŠKY A UVEDENÍ DO PROVOZU</t>
  </si>
  <si>
    <t>provedení funkčních zkoušek dle ČSN</t>
  </si>
  <si>
    <t>Název stavby: Změna vstupu s lékárnou do areálu nemocnice Jičín</t>
  </si>
  <si>
    <t>Název stavby: Lékárna Jičín</t>
  </si>
  <si>
    <t>Zpracovatel dílu: PBA International Prague, spol. s r.o.</t>
  </si>
  <si>
    <t>POLOŽKY ZABUDOVANÉ DO STAVBY</t>
  </si>
  <si>
    <t>Výrobek</t>
  </si>
  <si>
    <t>Potrubní rozvody</t>
  </si>
  <si>
    <t>POLOŽKY MOVITÉ</t>
  </si>
  <si>
    <t>DALŠÍ POLOŽKY</t>
  </si>
  <si>
    <t>Doprava na staveniště</t>
  </si>
  <si>
    <t>Doprava materiálu na stavbu</t>
  </si>
  <si>
    <t>Doprava po staveništi</t>
  </si>
  <si>
    <t>Montážní zařízení</t>
  </si>
  <si>
    <t>Zajištění umělého osvětlení místa montáže</t>
  </si>
  <si>
    <t>Zprovoznění</t>
  </si>
  <si>
    <t>Zkoušky</t>
  </si>
  <si>
    <t>Odevzdávací dokumetnace</t>
  </si>
  <si>
    <t>Vyhotovení odevzdávací dokumentace - identifikace zhotovitele, živnostenské oprávnění, kontakty, protokoly o zaregulování a zkouškách, certifikáty a prohlášení o shodě zabudovaných výrobků</t>
  </si>
  <si>
    <t>Manuály</t>
  </si>
  <si>
    <t>Vyhotovení provozního manuálu obsluhy a manuálu údržby</t>
  </si>
  <si>
    <t>Pojištění</t>
  </si>
  <si>
    <t>Pojistka profesní odpovědnosti zhotovitele a pojištění materiálu na stavbě</t>
  </si>
  <si>
    <t>Tepelná izolace pro potrubí 50x4,5</t>
  </si>
  <si>
    <t>Vypouštěcí kohout</t>
  </si>
  <si>
    <t>Vypouštěcí kohout pro otopné soustavy DN15. Vč. montáže.</t>
  </si>
  <si>
    <t>odvzdušňovací kohout</t>
  </si>
  <si>
    <t>Kulový kohout</t>
  </si>
  <si>
    <t>Kulový kohout pro otopné systémy s páčkou, DN40. Vč. montáže.</t>
  </si>
  <si>
    <t>Doprava materiálu po stavbě vodorovná a svislá do výšky 2 m a hloubky 1,5 m</t>
  </si>
  <si>
    <t>Zajištění montážních zařízení, jako žebříky a lešení, do výšky 2 m a hloubky 1,5 m</t>
  </si>
  <si>
    <t>Zprovoznění systému vytápění, vyvážení a zaregulování, nastavení termostatických hlavic a prostorových regulátorů</t>
  </si>
  <si>
    <t>Zkoušky dle ČSN (zkouška dilatační, zkouška topná)</t>
  </si>
  <si>
    <t>SO 03 přeložky a přípojky inženýrských sítí</t>
  </si>
  <si>
    <t>Potrubí</t>
  </si>
  <si>
    <t xml:space="preserve">Plastové potrubí hladké, určené k uložení do země </t>
  </si>
  <si>
    <t>DN315</t>
  </si>
  <si>
    <t>DN400</t>
  </si>
  <si>
    <t>PP ULTRA RIB SN10</t>
  </si>
  <si>
    <t>PP ULTRA RIB SN12</t>
  </si>
  <si>
    <t xml:space="preserve">Kolena </t>
  </si>
  <si>
    <t>Plastové potrubí hladké, určené k uložení do země</t>
  </si>
  <si>
    <t>KGB 315 - 45°</t>
  </si>
  <si>
    <t>400 - 7,5°</t>
  </si>
  <si>
    <t>400 - 30°</t>
  </si>
  <si>
    <t xml:space="preserve">Odbočky </t>
  </si>
  <si>
    <t>KGEA 315/125 - 45°</t>
  </si>
  <si>
    <t>KGEA 315/160 - 45°</t>
  </si>
  <si>
    <t>KGEA 315/200 - 45°</t>
  </si>
  <si>
    <t>Šachty a žlaby</t>
  </si>
  <si>
    <t>žlab delky 1m, šířky 150 mm</t>
  </si>
  <si>
    <t>S litonovým roštem B125</t>
  </si>
  <si>
    <t>čelní stěna žlabu</t>
  </si>
  <si>
    <t>ukončení</t>
  </si>
  <si>
    <t>odtoková jímka  DN125</t>
  </si>
  <si>
    <t>s lapačem hrubých nečistot</t>
  </si>
  <si>
    <t>odtoková jímka DN150</t>
  </si>
  <si>
    <t>RŠ3</t>
  </si>
  <si>
    <t>TZZ-Q 1000/600</t>
  </si>
  <si>
    <t>TBS Q 1000/1000/90/SP</t>
  </si>
  <si>
    <t>TBS Q 1000/500/90/SPK</t>
  </si>
  <si>
    <t>TBS Q 1000/250/90/SPK</t>
  </si>
  <si>
    <t>TBR-Q 625/600/90/SPK</t>
  </si>
  <si>
    <t>D6-tv.litina ECON H D400</t>
  </si>
  <si>
    <t>těsnení pro DN 1000 Q.1</t>
  </si>
  <si>
    <t>RŠ1</t>
  </si>
  <si>
    <t>TZZ-Q 1000/1000</t>
  </si>
  <si>
    <t>všechny nátoky jsou oproti výtoku zvednuty o 100 mm</t>
  </si>
  <si>
    <t>TBW-Q 625/200/100</t>
  </si>
  <si>
    <t>RŠ2</t>
  </si>
  <si>
    <t>TBS Q 1000/600/90/SP</t>
  </si>
  <si>
    <t>TBR-Q 625/100/100/SPK</t>
  </si>
  <si>
    <t>RŠ5</t>
  </si>
  <si>
    <t>šachtovo dno přímé</t>
  </si>
  <si>
    <t>pro potrubí DN315</t>
  </si>
  <si>
    <t>šachtový korugovaná roura DN1000</t>
  </si>
  <si>
    <t>dl.2000 mm</t>
  </si>
  <si>
    <t>přechodový konus</t>
  </si>
  <si>
    <t>z DN1000 na DN600</t>
  </si>
  <si>
    <t>těsnění DN1000</t>
  </si>
  <si>
    <t>žebřík</t>
  </si>
  <si>
    <t>betonový prstenec DN600</t>
  </si>
  <si>
    <t>litinový poklop B125</t>
  </si>
  <si>
    <t>RŠ4, RŠ6, RŠ7, RŠ8, RŠ9</t>
  </si>
  <si>
    <t>šachtové dno s odbočkou 315/125</t>
  </si>
  <si>
    <t>šachtový korugovaná roura DN600</t>
  </si>
  <si>
    <t>těsnění DN600</t>
  </si>
  <si>
    <t>betonová roznášecí prstenec</t>
  </si>
  <si>
    <t>Práce</t>
  </si>
  <si>
    <t xml:space="preserve">Napojení kanalizační přípojky na stávající odbočku </t>
  </si>
  <si>
    <t>Montáž venkovní kanalizace</t>
  </si>
  <si>
    <t>Montáž liniových žlabů</t>
  </si>
  <si>
    <t>napojení dešťových vpustí</t>
  </si>
  <si>
    <t>napojení obrubníkových vpustí</t>
  </si>
  <si>
    <t>Pískový obsyp</t>
  </si>
  <si>
    <t>bm</t>
  </si>
  <si>
    <t>beton</t>
  </si>
  <si>
    <t>výkop rýhy šířky 0,8m</t>
  </si>
  <si>
    <t>průměrná hloubka 2,2m</t>
  </si>
  <si>
    <t>výkop rýhy šířky 0,8m pro žlaby</t>
  </si>
  <si>
    <t>průměrná hloubka 0,5m</t>
  </si>
  <si>
    <t>výkop pro šachty</t>
  </si>
  <si>
    <t>pažení výkopů</t>
  </si>
  <si>
    <t>32x3,0</t>
  </si>
  <si>
    <t>PE100SDR11</t>
  </si>
  <si>
    <t>Napojení kanalizační přípojky na stávající potrubí</t>
  </si>
  <si>
    <t>Montáž venkovního vodovodu</t>
  </si>
  <si>
    <t>průměrná hloubka 1,8m</t>
  </si>
  <si>
    <t>Stavební objekt: SO.03 Přeložky a přípojky inženýrských sítí</t>
  </si>
  <si>
    <t>Profesní část/kód: Přípojka teplovodu/PTV</t>
  </si>
  <si>
    <t>Předizolované potrubí 50x4,6</t>
  </si>
  <si>
    <t>Předizolované plastové potrubí single. Trubka pro médium z PE-Xa potažená vrstvou EVAL podle DIN 4726 proti difúzi kyslíku, použití do 95°C, 6 barů, poměr průměru k tloušťce stěny SDR 11 podle DIN 16892/16893. Tepelná izolace z pěny PE-X tl. 55 mm. Plášťová vrapovaná trubka z PE-HD o průměru 175 mm. Poloměr ohybu 0,35 m. Vč. přechodek na ocelové potrubí, šroubení pro armatury, spojovací a pomocný materiál. Vč. montáže.</t>
  </si>
  <si>
    <t>Potrubí DN 40</t>
  </si>
  <si>
    <t>Bezešvé ocelové trubky se vyrábí technologií válcování. Trubky se vyrábějí z ušlechtilé oceli jakosti 11 353.</t>
  </si>
  <si>
    <t>Izolační pouzdro má tvar dutého podélně děleného válce vyrobeného z jednoho nebo více segmentů, se zámkem zamezujícím tepelným ztrátám přes podélnou drážku. Výrobek může být opatřen povrchovou úpravou z hliníkové fólie vyztužené mřížkou ze skelných vláken nebo bez fólie. Pouzdro s polepem je na podélném spoji opatřeno přesahem fólie se samolepící páskou pro dokonalé uzavření pouzdra. Nejvyšší provozní teplota: 600 °C. Tloušťka izolačního pouzdra musí být volena tak, aby teplota na straně hliníkové fólie nepřesáhla 100 °C. Hydrofobizováno.</t>
  </si>
  <si>
    <t>Vysazení 2x odbočky DN 40 na páteřním vedení areálového teplovodu</t>
  </si>
  <si>
    <t>Vysazení 2x odbočky DN 40 na páteřním vedení areálového teplovodu z ocelových trubek, vč. Odstavení, vypuštění, napuštění, obnovení nátěru a izolace a tlakové zkoušky.</t>
  </si>
  <si>
    <t>Stavební objekt: SO-03 040 Přípojky NN</t>
  </si>
  <si>
    <t>Profesní část/kód: 060 Silnoproudé rozvody</t>
  </si>
  <si>
    <t>výkop hl.0,8m, š.0,35m, pískové lože, položení ochranné desky, zához rýhy, odvoz zeminy, konečná úprava v rámci stavby</t>
  </si>
  <si>
    <t xml:space="preserve">Zemní práce v komunikaci - uložení kabelu v komunikaci, výkop hl.1,3m, š.0,5m, betonová mazanina, betonová podkladová deska, 6xPE trubka pr.110 (trubka viz sam.pol.), zatažení lana, zához rýhy, odvoz zeminy, konečná úprava v rámci stavby </t>
  </si>
  <si>
    <t>zemní práce uvedeny v souboru SO02-080 vč. 3x trubky pr.110mm, v souboru SO03-040 specifikována jen 3x trubka pr.110mm</t>
  </si>
  <si>
    <t>Kabel 1-CYKY 4x16mm2 včetně, štítkování a ukončení, koncovky,  se zakončením ve stávající SR a v novém rozvaděči</t>
  </si>
  <si>
    <t>Kabel 1-CYKY 4x50mm2 včetně, štítkování a ukončení, koncovky, se zakončením ve stávající SR a v novém rozvaděči</t>
  </si>
  <si>
    <t>Kabel 1-CYKY 3x2,5mm2,  koncovky, se zakončením v rozvaděči a technol.zařízení (pokladna)</t>
  </si>
  <si>
    <t>Kabel 1-CYKY 3x2,5mm2,  koncovky, se zakončením v rozvaděči a technol.zařízení (vjezd. a výjezd. technologie</t>
  </si>
  <si>
    <t xml:space="preserve">Zemnící pásek FeZn 30x4mm2 </t>
  </si>
  <si>
    <t xml:space="preserve">Drobný materiál </t>
  </si>
  <si>
    <t>např. typové koncovky, úchytky pro instalaci kabelů, popisky</t>
  </si>
  <si>
    <t>korugovaná dvouplášťová chránička pro uložení do země, uvnitř hladká, protahovací drát</t>
  </si>
  <si>
    <t xml:space="preserve">Instalační trubka pro kabel CYKY 3Cx2,5  </t>
  </si>
  <si>
    <t>Instalační trubka pro kabel CYKY 3Cx2,5  (uložení kabelu v teplovodním kanálu), vč. Příslušenství (spojky, příchytky aj.)</t>
  </si>
  <si>
    <t>uložení kabelového vedení v objektu</t>
  </si>
  <si>
    <t>uložení nového kabelového vedení v novém objektu</t>
  </si>
  <si>
    <t>průzkumné práce, prověření stávajícího zapojení</t>
  </si>
  <si>
    <t>prověření připojovacího bodu - stávající přípojková skříň</t>
  </si>
  <si>
    <t xml:space="preserve">připojení kabelového vedení ve stávající SR </t>
  </si>
  <si>
    <t xml:space="preserve">připojení nového kabelového vedení ve stávající skříni vč. osazení pojistek , vč.úpravy povrchu </t>
  </si>
  <si>
    <t>Zpracovatel dílu: Miloslav Misterka</t>
  </si>
  <si>
    <t>Jednotková cena mat. v Kč</t>
  </si>
  <si>
    <t>Celková              cena mat. v Kč</t>
  </si>
  <si>
    <t>Jednotková  cena montáže  v KČ</t>
  </si>
  <si>
    <t>Kabel TCEPKPFLE 10x4x0,6</t>
  </si>
  <si>
    <t>Kabel optický SM 24 vl. Univerzální</t>
  </si>
  <si>
    <t>Kabel JY(st)-Y 4x2x0,8 B2Cas1d1</t>
  </si>
  <si>
    <t>Kabel 4x2x0,8 (st) PH120  B2Cas1d1</t>
  </si>
  <si>
    <t>Zemní spojka dle aktuální situace pův. kabelu po odkrytí v terénu</t>
  </si>
  <si>
    <t>Kabelová komora (box) cca 680x680x800 s dlážděným poklopem</t>
  </si>
  <si>
    <t>Kabelová komora (box) cca 680x680x800 s plastovým poklopem</t>
  </si>
  <si>
    <t>Kabelová komora (box) cca 450x450x800 s plastovým poklopem</t>
  </si>
  <si>
    <t xml:space="preserve">Plechový žlab 125x50  </t>
  </si>
  <si>
    <t>2m</t>
  </si>
  <si>
    <t>Plechové výko žlabu</t>
  </si>
  <si>
    <t>Spojka žlabu</t>
  </si>
  <si>
    <t xml:space="preserve">Držák na stěnu ocelový pro požární zajištění dle ČSN 730845 </t>
  </si>
  <si>
    <t xml:space="preserve">Závěs kotvící pro požární zajištění dle ČSN 730845 </t>
  </si>
  <si>
    <t>Koleno plechového žlabu 90</t>
  </si>
  <si>
    <t>Koleno plechového žlabu 45</t>
  </si>
  <si>
    <t xml:space="preserve">Požární ucpávky </t>
  </si>
  <si>
    <t xml:space="preserve">Průraz zdí </t>
  </si>
  <si>
    <t>Odkrytí a zakrytí desek stropu + 20% nahražení</t>
  </si>
  <si>
    <t>Připojení kabelu PPFLE včetně dodávky LSA svorek</t>
  </si>
  <si>
    <t>Připojení kabelů do ústředny EPS</t>
  </si>
  <si>
    <t>Rýha bez povrchu 25/50 včetně záhozu a úpravy</t>
  </si>
  <si>
    <t>Rýha v chodníku  25/50 včetně záhozu a úpravy</t>
  </si>
  <si>
    <t>Rýha v trávě 35/70-100 včetně záhozu a úpravy porostu</t>
  </si>
  <si>
    <t>Rýha ve vozovce litý asfalt 50/100</t>
  </si>
  <si>
    <t>Fólie výstražná 330mm PE oranžová</t>
  </si>
  <si>
    <t>Trubka HDPE 40/33 oranžová včetně spojek a ucpávek</t>
  </si>
  <si>
    <t>Ohebná chránička pr. 50</t>
  </si>
  <si>
    <t>Ohebná chránička pr. 75</t>
  </si>
  <si>
    <t>SO 03_01</t>
  </si>
  <si>
    <t>SO 03_02</t>
  </si>
  <si>
    <t>SO 03_03</t>
  </si>
  <si>
    <t>SO 03_04</t>
  </si>
  <si>
    <t>SO 03_05</t>
  </si>
  <si>
    <t>Přeložky a přípojky kanalizace - samostatný rozpočet</t>
  </si>
  <si>
    <t>Přeložky a přípojky vodovodu - samostatný rozpočet</t>
  </si>
  <si>
    <t>Přípojka teplovodu - samostatný rozpočet</t>
  </si>
  <si>
    <t>Přípojky NN - samostatný rozpočet</t>
  </si>
  <si>
    <t>Přípojky slaboproudu - samostatný rozpočet</t>
  </si>
  <si>
    <t>113151119RT6</t>
  </si>
  <si>
    <t>Odstranění konstrukce vozovky</t>
  </si>
  <si>
    <t>131201201R00</t>
  </si>
  <si>
    <t>Hloubení zapažených jam v hor.3 do 100 m3</t>
  </si>
  <si>
    <t>151101201RT6</t>
  </si>
  <si>
    <t>Pažení stěn výkopu - příložné - hloubky do 4 m</t>
  </si>
  <si>
    <t>151101211RT6</t>
  </si>
  <si>
    <t>Odstranění pažení stěn - příložné - hl. do 4 m</t>
  </si>
  <si>
    <t>279100100RT6</t>
  </si>
  <si>
    <t>Teplovodní kanál prefa</t>
  </si>
  <si>
    <t>Dobetonování kanálu</t>
  </si>
  <si>
    <t>274313611RT6</t>
  </si>
  <si>
    <t>279361314RT6</t>
  </si>
  <si>
    <t>Obnova komunikace</t>
  </si>
  <si>
    <t>Průraz do stávajícího kanalu</t>
  </si>
  <si>
    <t>955150150RT6</t>
  </si>
  <si>
    <r>
      <t xml:space="preserve">Název stavby:  </t>
    </r>
    <r>
      <rPr>
        <b/>
        <sz val="12"/>
        <rFont val="Times New Roman"/>
        <family val="1"/>
        <charset val="238"/>
      </rPr>
      <t>Změna vstupu s lékárnou do areálu nemocnice Jičín</t>
    </r>
  </si>
  <si>
    <r>
      <t xml:space="preserve">Stavební objekt: </t>
    </r>
    <r>
      <rPr>
        <b/>
        <sz val="12"/>
        <rFont val="Times New Roman"/>
        <family val="1"/>
        <charset val="238"/>
      </rPr>
      <t>SO.03 - Přeložky a přípojky inženýrských sítí</t>
    </r>
  </si>
  <si>
    <r>
      <t xml:space="preserve">Profesní část/kód: </t>
    </r>
    <r>
      <rPr>
        <b/>
        <sz val="12"/>
        <rFont val="Times New Roman"/>
        <family val="1"/>
        <charset val="238"/>
      </rPr>
      <t>03.01  ZTI - kanalizace</t>
    </r>
  </si>
  <si>
    <r>
      <t xml:space="preserve">Profesní část/kód: </t>
    </r>
    <r>
      <rPr>
        <b/>
        <sz val="12"/>
        <rFont val="Times New Roman"/>
        <family val="1"/>
        <charset val="238"/>
      </rPr>
      <t>03.01  ZTI - vodovod</t>
    </r>
  </si>
  <si>
    <r>
      <t xml:space="preserve">Název stavby: </t>
    </r>
    <r>
      <rPr>
        <b/>
        <sz val="11"/>
        <color theme="1"/>
        <rFont val="Calibri"/>
        <family val="1"/>
        <charset val="238"/>
        <scheme val="minor"/>
      </rPr>
      <t>Přípojky SLB</t>
    </r>
  </si>
  <si>
    <r>
      <t xml:space="preserve">Stavební objekt:  </t>
    </r>
    <r>
      <rPr>
        <b/>
        <sz val="11"/>
        <color theme="1"/>
        <rFont val="Calibri"/>
        <family val="1"/>
        <charset val="238"/>
        <scheme val="minor"/>
      </rPr>
      <t>SO 03</t>
    </r>
  </si>
  <si>
    <r>
      <t xml:space="preserve">Profesní část/kód:  </t>
    </r>
    <r>
      <rPr>
        <b/>
        <sz val="11"/>
        <color theme="1"/>
        <rFont val="Calibri"/>
        <family val="1"/>
        <charset val="238"/>
        <scheme val="minor"/>
      </rPr>
      <t>05</t>
    </r>
  </si>
  <si>
    <t>SO.03</t>
  </si>
  <si>
    <t>980100104RT6</t>
  </si>
  <si>
    <t>Dokumentace skutečného provedení stavby včetně geodetického zaměření (Bpv, JTSK)</t>
  </si>
  <si>
    <t>DOKUMENTACE SKUTEČNÉHO PROVEDENÍ VČETNĚ GEODETICKÉHO ZAMĚŘENÍ TRAS (Bpv, JTSK)</t>
  </si>
  <si>
    <t>zakreslení skutečného stavu včetně godetického zaměření průběhu kabeláže</t>
  </si>
  <si>
    <t>zakreslení skutečného stavu včetně godetického zaměření průběhu kanalizace</t>
  </si>
  <si>
    <t>dokumentace skutečného provední včetně geodetického zaměření tras (Bpv, JTSK)</t>
  </si>
  <si>
    <t>zakreslení skutečného stavu včetně godetického zaměření průběhu vodovodu</t>
  </si>
  <si>
    <t>Dokumentace skutečného provedení včetně geodetického zaměření tras (Bpv, JTSK)</t>
  </si>
  <si>
    <t>Dokumentace skutečného provedení ve dvou vyhotoveních na stálotiscích včetně geodetického zaměření průběhu teplovodu</t>
  </si>
  <si>
    <t>Geodetické vytyčení trasy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</si>
</sst>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0">
    <numFmt numFmtId="5" formatCode="#,##0\ &quot;Kč&quot;;\-#,##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\-"/>
    <numFmt numFmtId="166" formatCode="_(* #,##0_);_(* \(#,##0\);_(* &quot;-&quot;_);_(@_)"/>
    <numFmt numFmtId="167" formatCode="_ * #,##0_ ;_ * \-#,##0_ ;_ * &quot;-&quot;_ ;_ @_ "/>
    <numFmt numFmtId="168" formatCode="_ * #,##0.00_ ;_ * \-#,##0.00_ ;_ * &quot;-&quot;??_ ;_ @_ "/>
    <numFmt numFmtId="169" formatCode="_-* #,##0_-;\-* #,##0_-;_-* &quot;-&quot;_-;_-@_-"/>
    <numFmt numFmtId="170" formatCode="_-* #,##0.00_-;\-* #,##0.00_-;_-* &quot;-&quot;??_-;_-@_-"/>
    <numFmt numFmtId="171" formatCode="#,##0.000"/>
    <numFmt numFmtId="172" formatCode="_ &quot;Fr.&quot;\ * #,##0_ ;_ &quot;Fr.&quot;\ * \-#,##0_ ;_ &quot;Fr.&quot;\ * &quot;-&quot;_ ;_ @_ "/>
    <numFmt numFmtId="173" formatCode="_ &quot;Fr.&quot;\ * #,##0.00_ ;_ &quot;Fr.&quot;\ * \-#,##0.00_ ;_ &quot;Fr.&quot;\ * &quot;-&quot;??_ ;_ @_ "/>
    <numFmt numFmtId="174" formatCode="_-&quot;Ł&quot;* #,##0_-;\-&quot;Ł&quot;* #,##0_-;_-&quot;Ł&quot;* &quot;-&quot;_-;_-@_-"/>
    <numFmt numFmtId="175" formatCode="_-&quot;Ł&quot;* #,##0.00_-;\-&quot;Ł&quot;* #,##0.00_-;_-&quot;Ł&quot;* &quot;-&quot;??_-;_-@_-"/>
    <numFmt numFmtId="176" formatCode="_-&quot;$&quot;* #,##0_-;\-&quot;$&quot;* #,##0_-;_-&quot;$&quot;* &quot;-&quot;_-;_-@_-"/>
    <numFmt numFmtId="177" formatCode="&quot;$&quot;#,##0.00;[Red]\-&quot;$&quot;#,##0.00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  <numFmt numFmtId="180" formatCode="#,##0\ [$Kč-405];\-#,##0\ [$Kč-405]"/>
    <numFmt numFmtId="181" formatCode="#,##0.0_);[Red]\(#,##0.0\)"/>
    <numFmt numFmtId="182" formatCode="#,##0.0_);\(#,##0.0\)"/>
    <numFmt numFmtId="183" formatCode="_(* #,##0.0000_);_(* \(#,##0.0000\);_(* &quot;-&quot;??_);_(@_)"/>
    <numFmt numFmtId="184" formatCode="0.00000&quot;  &quot;"/>
    <numFmt numFmtId="185" formatCode="###0;[Red]\-###0"/>
    <numFmt numFmtId="186" formatCode="_-* #,##0.00\ &quot;$&quot;_-;\-* #,##0.00\ &quot;$&quot;_-;_-* &quot;-&quot;??\ &quot;$&quot;_-;_-@_-"/>
    <numFmt numFmtId="187" formatCode="0.0%;\(0.0%\)"/>
    <numFmt numFmtId="188" formatCode="_ * #,##0.00_)&quot;L&quot;_ ;_ * \(#,##0.00\)&quot;L&quot;_ ;_ * &quot;-&quot;??_)&quot;L&quot;_ ;_ @_ "/>
    <numFmt numFmtId="189" formatCode="&quot;$&quot;#,##0_);[Red]\(&quot;$&quot;#,##0\)"/>
    <numFmt numFmtId="190" formatCode="&quot;$&quot;#,##0.00_);[Red]\(&quot;$&quot;#,##0.00\)"/>
    <numFmt numFmtId="191" formatCode="_(&quot;$&quot;* #,##0_);_(&quot;$&quot;* \(#,##0\);_(&quot;$&quot;* &quot;-&quot;_);_(@_)"/>
    <numFmt numFmtId="192" formatCode="_(&quot;$&quot;* #,##0.00_);_(&quot;$&quot;* \(#,##0.00\);_(&quot;$&quot;* &quot;-&quot;??_);_(@_)"/>
    <numFmt numFmtId="193" formatCode="d\-mmm\-yy\ \ \ h:mm"/>
    <numFmt numFmtId="194" formatCode="#,##0.000_);\(#,##0.000\)"/>
    <numFmt numFmtId="195" formatCode="0.0%"/>
    <numFmt numFmtId="196" formatCode="mmm\-yy_)"/>
    <numFmt numFmtId="197" formatCode="0.00_)"/>
    <numFmt numFmtId="198" formatCode="0%_);[Red]\(0%\)"/>
    <numFmt numFmtId="199" formatCode="0.0%_);[Red]\(0.0%\)"/>
    <numFmt numFmtId="200" formatCode="mmm\.yy"/>
    <numFmt numFmtId="201" formatCode="0.0%;[Red]\-0.0%"/>
    <numFmt numFmtId="202" formatCode="0.00%;[Red]\-0.00%"/>
    <numFmt numFmtId="203" formatCode="#,##0\ _S_k"/>
    <numFmt numFmtId="204" formatCode="#,##0.00000000;[Red]\-#,##0.00000000"/>
    <numFmt numFmtId="205" formatCode="#,##0.000000000;[Red]\-#,##0.000000000"/>
    <numFmt numFmtId="206" formatCode="###,###,_);[Red]\(###,###,\)"/>
    <numFmt numFmtId="207" formatCode="###,###.0,_);[Red]\(###,###.0,\)"/>
    <numFmt numFmtId="208" formatCode="###0_)"/>
    <numFmt numFmtId="209" formatCode="_-* #,##0.00\ [$€-1]_-;\-* #,##0.00\ [$€-1]_-;_-* &quot;-&quot;??\ [$€-1]_-"/>
  </numFmts>
  <fonts count="150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trike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4"/>
      <name val="Times New Roman CE"/>
      <family val="1"/>
      <charset val="238"/>
    </font>
    <font>
      <b/>
      <sz val="13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Helv"/>
      <charset val="204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2"/>
      <name val="Arial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Tahoma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b/>
      <sz val="20"/>
      <name val="Arial"/>
      <family val="2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µ¸¿ò"/>
      <family val="3"/>
    </font>
    <font>
      <b/>
      <sz val="10"/>
      <color indexed="9"/>
      <name val="Arial CE"/>
      <family val="2"/>
      <charset val="238"/>
    </font>
    <font>
      <u/>
      <sz val="10"/>
      <color indexed="14"/>
      <name val="MS Sans Serif"/>
      <family val="2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sz val="12"/>
      <name val="Tms Rmn"/>
    </font>
    <font>
      <b/>
      <sz val="11"/>
      <name val="Arial"/>
      <family val="2"/>
      <charset val="238"/>
    </font>
    <font>
      <sz val="12"/>
      <name val="¹ÙÅÁÃ¼"/>
      <family val="1"/>
    </font>
    <font>
      <b/>
      <sz val="10"/>
      <color indexed="8"/>
      <name val="Arial CE"/>
      <family val="2"/>
      <charset val="238"/>
    </font>
    <font>
      <sz val="11"/>
      <name val="Arial CE"/>
      <family val="2"/>
      <charset val="238"/>
    </font>
    <font>
      <sz val="12"/>
      <name val="宋体"/>
      <charset val="134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8"/>
      <name val="Arial"/>
      <family val="2"/>
    </font>
    <font>
      <sz val="7"/>
      <color indexed="16"/>
      <name val="Arial"/>
      <family val="2"/>
    </font>
    <font>
      <b/>
      <sz val="12"/>
      <color indexed="9"/>
      <name val="Tms Rmn"/>
    </font>
    <font>
      <b/>
      <sz val="12"/>
      <name val="Helv"/>
    </font>
    <font>
      <b/>
      <sz val="12"/>
      <name val="Arial"/>
      <family val="2"/>
    </font>
    <font>
      <b/>
      <sz val="24"/>
      <name val="Tahoma"/>
      <family val="2"/>
      <charset val="238"/>
    </font>
    <font>
      <u/>
      <sz val="10"/>
      <color theme="10"/>
      <name val="Arial CE"/>
      <family val="2"/>
      <charset val="238"/>
    </font>
    <font>
      <u/>
      <sz val="8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i/>
      <sz val="10"/>
      <color indexed="9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0"/>
      <name val="宋体"/>
      <charset val="134"/>
    </font>
    <font>
      <b/>
      <sz val="11"/>
      <name val="Helv"/>
    </font>
    <font>
      <sz val="10"/>
      <name val="Univers (WN)"/>
      <charset val="238"/>
    </font>
    <font>
      <b/>
      <sz val="12"/>
      <color indexed="18"/>
      <name val="Tahoma"/>
      <family val="2"/>
    </font>
    <font>
      <b/>
      <sz val="16"/>
      <name val="Tahoma"/>
      <family val="2"/>
    </font>
    <font>
      <b/>
      <sz val="9"/>
      <color indexed="39"/>
      <name val="Arial CE"/>
      <family val="2"/>
      <charset val="238"/>
    </font>
    <font>
      <sz val="11"/>
      <color indexed="60"/>
      <name val="Calibri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Helv"/>
    </font>
    <font>
      <sz val="11"/>
      <name val="Arial"/>
      <family val="2"/>
      <charset val="238"/>
    </font>
    <font>
      <sz val="10"/>
      <color indexed="8"/>
      <name val="MS Sans Serif"/>
      <family val="2"/>
    </font>
    <font>
      <sz val="7"/>
      <name val="Arial"/>
      <family val="2"/>
    </font>
    <font>
      <sz val="10"/>
      <name val="Univers (E1)"/>
      <charset val="238"/>
    </font>
    <font>
      <b/>
      <i/>
      <sz val="10"/>
      <name val="Arial CE"/>
      <family val="2"/>
      <charset val="238"/>
    </font>
    <font>
      <sz val="14"/>
      <name val="Tahoma"/>
      <family val="2"/>
      <charset val="238"/>
    </font>
    <font>
      <sz val="8"/>
      <color indexed="18"/>
      <name val="Arial"/>
      <family val="2"/>
      <charset val="238"/>
    </font>
    <font>
      <b/>
      <sz val="8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indexed="17"/>
      <name val="Calibri"/>
      <family val="2"/>
      <charset val="238"/>
    </font>
    <font>
      <i/>
      <sz val="10"/>
      <name val="Times New Roman"/>
      <family val="1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10"/>
      <color indexed="8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8"/>
      <color rgb="FFFF0000"/>
      <name val="Arial CE"/>
      <family val="2"/>
      <charset val="238"/>
    </font>
    <font>
      <sz val="10"/>
      <color rgb="FFFF0000"/>
      <name val="Times New Roman CE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Times New Roman CE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u/>
      <sz val="10"/>
      <color indexed="12"/>
      <name val="Arial"/>
      <family val="2"/>
      <charset val="238"/>
    </font>
    <font>
      <b/>
      <sz val="10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Calibri"/>
      <family val="1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gray0625">
        <fgColor indexed="9"/>
        <bgColor indexed="9"/>
      </patternFill>
    </fill>
    <fill>
      <patternFill patternType="gray06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62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814">
    <xf numFmtId="0" fontId="0" fillId="0" borderId="0"/>
    <xf numFmtId="0" fontId="1" fillId="0" borderId="0"/>
    <xf numFmtId="0" fontId="9" fillId="0" borderId="0"/>
    <xf numFmtId="0" fontId="11" fillId="0" borderId="0"/>
    <xf numFmtId="0" fontId="13" fillId="0" borderId="0"/>
    <xf numFmtId="0" fontId="13" fillId="0" borderId="0"/>
    <xf numFmtId="0" fontId="19" fillId="0" borderId="0" applyProtection="0"/>
    <xf numFmtId="0" fontId="19" fillId="0" borderId="0" applyProtection="0"/>
    <xf numFmtId="0" fontId="20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20" fillId="0" borderId="0"/>
    <xf numFmtId="0" fontId="12" fillId="0" borderId="0" applyProtection="0"/>
    <xf numFmtId="0" fontId="20" fillId="0" borderId="0"/>
    <xf numFmtId="0" fontId="20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21" fillId="0" borderId="0"/>
    <xf numFmtId="0" fontId="22" fillId="0" borderId="0"/>
    <xf numFmtId="0" fontId="21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49" fontId="12" fillId="0" borderId="21"/>
    <xf numFmtId="49" fontId="19" fillId="0" borderId="21"/>
    <xf numFmtId="49" fontId="19" fillId="0" borderId="21"/>
    <xf numFmtId="49" fontId="19" fillId="0" borderId="21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49" fontId="12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2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49" fontId="19" fillId="0" borderId="0">
      <alignment horizontal="left"/>
    </xf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53" applyNumberFormat="0" applyFill="0" applyAlignment="0" applyProtection="0"/>
    <xf numFmtId="0" fontId="25" fillId="0" borderId="53" applyNumberFormat="0" applyFill="0" applyAlignment="0" applyProtection="0"/>
    <xf numFmtId="0" fontId="25" fillId="0" borderId="53" applyNumberFormat="0" applyFill="0" applyAlignment="0" applyProtection="0"/>
    <xf numFmtId="4" fontId="12" fillId="0" borderId="0" applyBorder="0" applyProtection="0">
      <protection locked="0"/>
    </xf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3" fontId="17" fillId="0" borderId="28" applyFill="0" applyBorder="0">
      <alignment vertical="center"/>
    </xf>
    <xf numFmtId="4" fontId="3" fillId="0" borderId="0"/>
    <xf numFmtId="167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27" fillId="0" borderId="0"/>
    <xf numFmtId="0" fontId="28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54" applyNumberFormat="0" applyAlignment="0" applyProtection="0"/>
    <xf numFmtId="0" fontId="32" fillId="17" borderId="54" applyNumberFormat="0" applyAlignment="0" applyProtection="0"/>
    <xf numFmtId="0" fontId="32" fillId="17" borderId="54" applyNumberFormat="0" applyAlignment="0" applyProtection="0"/>
    <xf numFmtId="0" fontId="33" fillId="0" borderId="55" applyNumberFormat="0" applyFont="0" applyFill="0" applyAlignment="0" applyProtection="0">
      <alignment horizontal="left"/>
    </xf>
    <xf numFmtId="44" fontId="1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9" fontId="34" fillId="0" borderId="11" applyNumberFormat="0">
      <alignment horizontal="left" vertical="center"/>
    </xf>
    <xf numFmtId="0" fontId="35" fillId="0" borderId="56" applyNumberFormat="0" applyFill="0" applyAlignment="0" applyProtection="0"/>
    <xf numFmtId="0" fontId="35" fillId="0" borderId="56" applyNumberFormat="0" applyFill="0" applyAlignment="0" applyProtection="0"/>
    <xf numFmtId="0" fontId="35" fillId="0" borderId="56" applyNumberFormat="0" applyFill="0" applyAlignment="0" applyProtection="0"/>
    <xf numFmtId="0" fontId="36" fillId="0" borderId="57" applyNumberFormat="0" applyFill="0" applyAlignment="0" applyProtection="0"/>
    <xf numFmtId="0" fontId="36" fillId="0" borderId="57" applyNumberFormat="0" applyFill="0" applyAlignment="0" applyProtection="0"/>
    <xf numFmtId="0" fontId="36" fillId="0" borderId="57" applyNumberFormat="0" applyFill="0" applyAlignment="0" applyProtection="0"/>
    <xf numFmtId="0" fontId="37" fillId="0" borderId="58" applyNumberFormat="0" applyFill="0" applyAlignment="0" applyProtection="0"/>
    <xf numFmtId="0" fontId="37" fillId="0" borderId="58" applyNumberFormat="0" applyFill="0" applyAlignment="0" applyProtection="0"/>
    <xf numFmtId="0" fontId="37" fillId="0" borderId="58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" fontId="38" fillId="0" borderId="0" applyFill="0" applyBorder="0" applyProtection="0">
      <alignment horizontal="right"/>
    </xf>
    <xf numFmtId="4" fontId="39" fillId="0" borderId="0" applyFill="0" applyBorder="0" applyProtection="0"/>
    <xf numFmtId="4" fontId="40" fillId="0" borderId="0" applyFill="0" applyBorder="0" applyProtection="0"/>
    <xf numFmtId="4" fontId="40" fillId="0" borderId="0" applyFill="0" applyBorder="0" applyProtection="0"/>
    <xf numFmtId="4" fontId="40" fillId="0" borderId="0" applyFill="0" applyBorder="0" applyProtection="0"/>
    <xf numFmtId="4" fontId="41" fillId="0" borderId="0" applyFill="0" applyBorder="0" applyProtection="0"/>
    <xf numFmtId="4" fontId="42" fillId="0" borderId="0" applyFill="0" applyBorder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19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 applyAlignment="0">
      <alignment vertical="top" wrapText="1"/>
      <protection locked="0"/>
    </xf>
    <xf numFmtId="0" fontId="13" fillId="0" borderId="0" applyProtection="0"/>
    <xf numFmtId="0" fontId="45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6" fillId="0" borderId="18" applyBorder="0">
      <alignment horizontal="left" vertical="center"/>
    </xf>
    <xf numFmtId="0" fontId="47" fillId="0" borderId="0" applyNumberFormat="0" applyAlignment="0"/>
    <xf numFmtId="0" fontId="48" fillId="0" borderId="0"/>
    <xf numFmtId="0" fontId="12" fillId="8" borderId="59" applyNumberFormat="0" applyFont="0" applyAlignment="0" applyProtection="0"/>
    <xf numFmtId="0" fontId="19" fillId="8" borderId="59" applyNumberFormat="0" applyFont="0" applyAlignment="0" applyProtection="0"/>
    <xf numFmtId="0" fontId="19" fillId="8" borderId="59" applyNumberFormat="0" applyFont="0" applyAlignment="0" applyProtection="0"/>
    <xf numFmtId="0" fontId="19" fillId="8" borderId="59" applyNumberFormat="0" applyFont="0" applyAlignment="0" applyProtection="0"/>
    <xf numFmtId="0" fontId="12" fillId="8" borderId="59" applyNumberFormat="0" applyFont="0" applyAlignment="0" applyProtection="0"/>
    <xf numFmtId="0" fontId="19" fillId="8" borderId="59" applyNumberFormat="0" applyFont="0" applyAlignment="0" applyProtection="0"/>
    <xf numFmtId="0" fontId="19" fillId="8" borderId="59" applyNumberFormat="0" applyFont="0" applyAlignment="0" applyProtection="0"/>
    <xf numFmtId="0" fontId="19" fillId="8" borderId="59" applyNumberFormat="0" applyFont="0" applyAlignment="0" applyProtection="0"/>
    <xf numFmtId="0" fontId="12" fillId="8" borderId="59" applyNumberFormat="0" applyFont="0" applyAlignment="0" applyProtection="0"/>
    <xf numFmtId="0" fontId="19" fillId="8" borderId="59" applyNumberFormat="0" applyFont="0" applyAlignment="0" applyProtection="0"/>
    <xf numFmtId="0" fontId="19" fillId="8" borderId="59" applyNumberFormat="0" applyFont="0" applyAlignment="0" applyProtection="0"/>
    <xf numFmtId="0" fontId="19" fillId="8" borderId="59" applyNumberFormat="0" applyFont="0" applyAlignment="0" applyProtection="0"/>
    <xf numFmtId="0" fontId="49" fillId="0" borderId="60" applyNumberFormat="0" applyFill="0" applyAlignment="0" applyProtection="0"/>
    <xf numFmtId="0" fontId="49" fillId="0" borderId="60" applyNumberFormat="0" applyFill="0" applyAlignment="0" applyProtection="0"/>
    <xf numFmtId="0" fontId="49" fillId="0" borderId="60" applyNumberFormat="0" applyFill="0" applyAlignment="0" applyProtection="0"/>
    <xf numFmtId="0" fontId="12" fillId="0" borderId="27" applyProtection="0">
      <alignment horizontal="center"/>
    </xf>
    <xf numFmtId="0" fontId="12" fillId="0" borderId="0" applyProtection="0"/>
    <xf numFmtId="4" fontId="12" fillId="0" borderId="8" applyProtection="0"/>
    <xf numFmtId="171" fontId="12" fillId="0" borderId="8"/>
    <xf numFmtId="1" fontId="12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0" fontId="50" fillId="10" borderId="0" applyNumberFormat="0" applyBorder="0" applyAlignment="0" applyProtection="0"/>
    <xf numFmtId="0" fontId="50" fillId="10" borderId="0" applyNumberFormat="0" applyBorder="0" applyAlignment="0" applyProtection="0"/>
    <xf numFmtId="0" fontId="50" fillId="10" borderId="0" applyNumberFormat="0" applyBorder="0" applyAlignment="0" applyProtection="0"/>
    <xf numFmtId="0" fontId="26" fillId="0" borderId="0"/>
    <xf numFmtId="4" fontId="13" fillId="0" borderId="0" applyFill="0" applyBorder="0" applyProtection="0">
      <alignment horizontal="left"/>
    </xf>
    <xf numFmtId="4" fontId="51" fillId="0" borderId="0" applyFill="0" applyBorder="0" applyProtection="0"/>
    <xf numFmtId="4" fontId="52" fillId="0" borderId="0" applyFill="0" applyBorder="0" applyProtection="0"/>
    <xf numFmtId="4" fontId="53" fillId="0" borderId="0" applyFill="0" applyProtection="0"/>
    <xf numFmtId="4" fontId="54" fillId="0" borderId="0" applyFill="0" applyBorder="0" applyProtection="0"/>
    <xf numFmtId="4" fontId="53" fillId="0" borderId="0" applyFill="0" applyBorder="0" applyProtection="0"/>
    <xf numFmtId="0" fontId="55" fillId="18" borderId="0">
      <alignment horizontal="left"/>
    </xf>
    <xf numFmtId="0" fontId="56" fillId="19" borderId="0"/>
    <xf numFmtId="0" fontId="11" fillId="0" borderId="0"/>
    <xf numFmtId="0" fontId="11" fillId="0" borderId="0"/>
    <xf numFmtId="0" fontId="11" fillId="0" borderId="0"/>
    <xf numFmtId="0" fontId="20" fillId="0" borderId="0"/>
    <xf numFmtId="49" fontId="57" fillId="0" borderId="0" applyFill="0" applyBorder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49" fontId="17" fillId="0" borderId="18" applyNumberFormat="0" applyBorder="0">
      <alignment horizontal="left" vertical="center"/>
    </xf>
    <xf numFmtId="0" fontId="55" fillId="0" borderId="0"/>
    <xf numFmtId="0" fontId="59" fillId="20" borderId="31">
      <alignment vertical="center"/>
    </xf>
    <xf numFmtId="0" fontId="60" fillId="12" borderId="61" applyNumberFormat="0" applyAlignment="0" applyProtection="0"/>
    <xf numFmtId="0" fontId="60" fillId="12" borderId="61" applyNumberFormat="0" applyAlignment="0" applyProtection="0"/>
    <xf numFmtId="0" fontId="60" fillId="12" borderId="61" applyNumberFormat="0" applyAlignment="0" applyProtection="0"/>
    <xf numFmtId="0" fontId="61" fillId="9" borderId="61" applyNumberFormat="0" applyAlignment="0" applyProtection="0"/>
    <xf numFmtId="0" fontId="61" fillId="9" borderId="61" applyNumberFormat="0" applyAlignment="0" applyProtection="0"/>
    <xf numFmtId="0" fontId="61" fillId="9" borderId="61" applyNumberFormat="0" applyAlignment="0" applyProtection="0"/>
    <xf numFmtId="0" fontId="62" fillId="9" borderId="62" applyNumberFormat="0" applyAlignment="0" applyProtection="0"/>
    <xf numFmtId="0" fontId="62" fillId="9" borderId="62" applyNumberFormat="0" applyAlignment="0" applyProtection="0"/>
    <xf numFmtId="0" fontId="62" fillId="9" borderId="62" applyNumberFormat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72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19" fillId="0" borderId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67" fillId="0" borderId="0"/>
    <xf numFmtId="0" fontId="9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2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2" fillId="0" borderId="0" applyProtection="0"/>
    <xf numFmtId="0" fontId="21" fillId="0" borderId="0"/>
    <xf numFmtId="0" fontId="9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21" fillId="0" borderId="0"/>
    <xf numFmtId="0" fontId="21" fillId="0" borderId="0"/>
    <xf numFmtId="0" fontId="20" fillId="0" borderId="0"/>
    <xf numFmtId="0" fontId="9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9" fontId="9" fillId="24" borderId="0"/>
    <xf numFmtId="9" fontId="9" fillId="24" borderId="0"/>
    <xf numFmtId="9" fontId="9" fillId="24" borderId="0"/>
    <xf numFmtId="9" fontId="9" fillId="24" borderId="0"/>
    <xf numFmtId="0" fontId="9" fillId="0" borderId="0"/>
    <xf numFmtId="0" fontId="67" fillId="0" borderId="0"/>
    <xf numFmtId="0" fontId="68" fillId="25" borderId="0" applyNumberFormat="0" applyBorder="0" applyAlignment="0" applyProtection="0"/>
    <xf numFmtId="0" fontId="68" fillId="16" borderId="0" applyNumberFormat="0" applyBorder="0" applyAlignment="0" applyProtection="0"/>
    <xf numFmtId="0" fontId="68" fillId="10" borderId="0" applyNumberFormat="0" applyBorder="0" applyAlignment="0" applyProtection="0"/>
    <xf numFmtId="0" fontId="68" fillId="26" borderId="0" applyNumberFormat="0" applyBorder="0" applyAlignment="0" applyProtection="0"/>
    <xf numFmtId="0" fontId="68" fillId="6" borderId="0" applyNumberFormat="0" applyBorder="0" applyAlignment="0" applyProtection="0"/>
    <xf numFmtId="0" fontId="68" fillId="5" borderId="0" applyNumberFormat="0" applyBorder="0" applyAlignment="0" applyProtection="0"/>
    <xf numFmtId="0" fontId="68" fillId="13" borderId="0" applyNumberFormat="0" applyBorder="0" applyAlignment="0" applyProtection="0"/>
    <xf numFmtId="0" fontId="68" fillId="7" borderId="0" applyNumberFormat="0" applyBorder="0" applyAlignment="0" applyProtection="0"/>
    <xf numFmtId="0" fontId="68" fillId="27" borderId="0" applyNumberFormat="0" applyBorder="0" applyAlignment="0" applyProtection="0"/>
    <xf numFmtId="0" fontId="68" fillId="26" borderId="0" applyNumberFormat="0" applyBorder="0" applyAlignment="0" applyProtection="0"/>
    <xf numFmtId="0" fontId="68" fillId="13" borderId="0" applyNumberFormat="0" applyBorder="0" applyAlignment="0" applyProtection="0"/>
    <xf numFmtId="0" fontId="68" fillId="28" borderId="0" applyNumberFormat="0" applyBorder="0" applyAlignment="0" applyProtection="0"/>
    <xf numFmtId="0" fontId="69" fillId="29" borderId="0" applyNumberFormat="0" applyBorder="0" applyAlignment="0" applyProtection="0"/>
    <xf numFmtId="0" fontId="69" fillId="7" borderId="0" applyNumberFormat="0" applyBorder="0" applyAlignment="0" applyProtection="0"/>
    <xf numFmtId="0" fontId="69" fillId="27" borderId="0" applyNumberFormat="0" applyBorder="0" applyAlignment="0" applyProtection="0"/>
    <xf numFmtId="0" fontId="69" fillId="30" borderId="0" applyNumberFormat="0" applyBorder="0" applyAlignment="0" applyProtection="0"/>
    <xf numFmtId="0" fontId="69" fillId="14" borderId="0" applyNumberFormat="0" applyBorder="0" applyAlignment="0" applyProtection="0"/>
    <xf numFmtId="0" fontId="69" fillId="31" borderId="0" applyNumberFormat="0" applyBorder="0" applyAlignment="0" applyProtection="0"/>
    <xf numFmtId="176" fontId="9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167" fontId="70" fillId="0" borderId="0" applyFont="0" applyFill="0" applyBorder="0" applyAlignment="0" applyProtection="0"/>
    <xf numFmtId="168" fontId="70" fillId="0" borderId="0" applyFont="0" applyFill="0" applyBorder="0" applyAlignment="0" applyProtection="0"/>
    <xf numFmtId="180" fontId="71" fillId="32" borderId="64" applyProtection="0">
      <alignment vertical="center"/>
    </xf>
    <xf numFmtId="0" fontId="72" fillId="0" borderId="0" applyNumberFormat="0" applyFill="0" applyBorder="0" applyAlignment="0" applyProtection="0"/>
    <xf numFmtId="49" fontId="73" fillId="0" borderId="65" applyNumberFormat="0" applyFont="0" applyAlignment="0">
      <alignment horizontal="left" vertical="center" wrapText="1"/>
    </xf>
    <xf numFmtId="0" fontId="74" fillId="0" borderId="0" applyNumberFormat="0" applyFill="0" applyBorder="0" applyAlignment="0"/>
    <xf numFmtId="0" fontId="75" fillId="0" borderId="0" applyNumberFormat="0" applyFill="0" applyBorder="0" applyAlignment="0" applyProtection="0"/>
    <xf numFmtId="181" fontId="76" fillId="0" borderId="0" applyNumberFormat="0" applyFill="0" applyBorder="0" applyAlignment="0"/>
    <xf numFmtId="0" fontId="77" fillId="0" borderId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82" fontId="21" fillId="0" borderId="0" applyFill="0" applyBorder="0" applyAlignment="0"/>
    <xf numFmtId="183" fontId="21" fillId="0" borderId="0" applyFill="0" applyBorder="0" applyAlignment="0"/>
    <xf numFmtId="184" fontId="9" fillId="0" borderId="0" applyFill="0" applyBorder="0" applyAlignment="0"/>
    <xf numFmtId="184" fontId="9" fillId="0" borderId="0" applyFill="0" applyBorder="0" applyAlignment="0"/>
    <xf numFmtId="184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5" fontId="9" fillId="0" borderId="0" applyFill="0" applyBorder="0" applyAlignment="0"/>
    <xf numFmtId="185" fontId="9" fillId="0" borderId="0" applyFill="0" applyBorder="0" applyAlignment="0"/>
    <xf numFmtId="185" fontId="9" fillId="0" borderId="0" applyFill="0" applyBorder="0" applyAlignment="0"/>
    <xf numFmtId="186" fontId="21" fillId="0" borderId="0" applyFill="0" applyBorder="0" applyAlignment="0"/>
    <xf numFmtId="187" fontId="21" fillId="0" borderId="0" applyFill="0" applyBorder="0" applyAlignment="0"/>
    <xf numFmtId="182" fontId="21" fillId="0" borderId="0" applyFill="0" applyBorder="0" applyAlignment="0"/>
    <xf numFmtId="180" fontId="78" fillId="0" borderId="64" applyProtection="0">
      <alignment horizontal="right" vertical="center"/>
    </xf>
    <xf numFmtId="5" fontId="79" fillId="0" borderId="66" applyNumberFormat="0" applyFont="0" applyAlignment="0" applyProtection="0"/>
    <xf numFmtId="188" fontId="80" fillId="0" borderId="0"/>
    <xf numFmtId="188" fontId="80" fillId="0" borderId="0"/>
    <xf numFmtId="188" fontId="80" fillId="0" borderId="0"/>
    <xf numFmtId="188" fontId="80" fillId="0" borderId="0"/>
    <xf numFmtId="188" fontId="80" fillId="0" borderId="0"/>
    <xf numFmtId="188" fontId="80" fillId="0" borderId="0"/>
    <xf numFmtId="188" fontId="80" fillId="0" borderId="0"/>
    <xf numFmtId="188" fontId="80" fillId="0" borderId="0"/>
    <xf numFmtId="41" fontId="9" fillId="0" borderId="0" applyFont="0" applyFill="0" applyBorder="0" applyAlignment="0" applyProtection="0"/>
    <xf numFmtId="186" fontId="21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81" fillId="0" borderId="0" applyFont="0" applyFill="0" applyBorder="0" applyAlignment="0" applyProtection="0"/>
    <xf numFmtId="190" fontId="81" fillId="0" borderId="0" applyFont="0" applyFill="0" applyBorder="0" applyAlignment="0" applyProtection="0"/>
    <xf numFmtId="191" fontId="9" fillId="0" borderId="0" applyFont="0" applyFill="0" applyBorder="0" applyAlignment="0" applyProtection="0"/>
    <xf numFmtId="182" fontId="21" fillId="0" borderId="0" applyFont="0" applyFill="0" applyBorder="0" applyAlignment="0" applyProtection="0"/>
    <xf numFmtId="192" fontId="9" fillId="0" borderId="0" applyFont="0" applyFill="0" applyBorder="0" applyAlignment="0" applyProtection="0"/>
    <xf numFmtId="3" fontId="82" fillId="0" borderId="0"/>
    <xf numFmtId="43" fontId="19" fillId="0" borderId="0" applyFont="0" applyFill="0" applyBorder="0" applyAlignment="0" applyProtection="0"/>
    <xf numFmtId="15" fontId="81" fillId="0" borderId="0" applyFont="0" applyFill="0" applyBorder="0" applyAlignment="0" applyProtection="0">
      <alignment horizontal="left"/>
    </xf>
    <xf numFmtId="14" fontId="83" fillId="0" borderId="0" applyFill="0" applyBorder="0" applyAlignment="0"/>
    <xf numFmtId="0" fontId="84" fillId="0" borderId="67" applyProtection="0">
      <alignment horizontal="center" vertical="top" wrapText="1"/>
    </xf>
    <xf numFmtId="193" fontId="81" fillId="0" borderId="0" applyFont="0" applyFill="0" applyBorder="0" applyProtection="0">
      <alignment horizontal="left"/>
    </xf>
    <xf numFmtId="182" fontId="85" fillId="0" borderId="0" applyFont="0" applyFill="0" applyBorder="0" applyAlignment="0" applyProtection="0">
      <protection locked="0"/>
    </xf>
    <xf numFmtId="39" fontId="20" fillId="0" borderId="0" applyFont="0" applyFill="0" applyBorder="0" applyAlignment="0" applyProtection="0"/>
    <xf numFmtId="194" fontId="86" fillId="0" borderId="0" applyFont="0" applyFill="0" applyBorder="0" applyAlignment="0"/>
    <xf numFmtId="186" fontId="21" fillId="0" borderId="0" applyFill="0" applyBorder="0" applyAlignment="0"/>
    <xf numFmtId="182" fontId="21" fillId="0" borderId="0" applyFill="0" applyBorder="0" applyAlignment="0"/>
    <xf numFmtId="186" fontId="21" fillId="0" borderId="0" applyFill="0" applyBorder="0" applyAlignment="0"/>
    <xf numFmtId="187" fontId="21" fillId="0" borderId="0" applyFill="0" applyBorder="0" applyAlignment="0"/>
    <xf numFmtId="182" fontId="21" fillId="0" borderId="0" applyFill="0" applyBorder="0" applyAlignment="0"/>
    <xf numFmtId="0" fontId="87" fillId="20" borderId="21"/>
    <xf numFmtId="0" fontId="12" fillId="0" borderId="0" applyProtection="0"/>
    <xf numFmtId="38" fontId="87" fillId="2" borderId="0" applyNumberFormat="0" applyBorder="0" applyAlignment="0" applyProtection="0"/>
    <xf numFmtId="0" fontId="88" fillId="0" borderId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89" fillId="4" borderId="0"/>
    <xf numFmtId="0" fontId="90" fillId="0" borderId="0">
      <alignment horizontal="left"/>
    </xf>
    <xf numFmtId="0" fontId="91" fillId="0" borderId="31" applyNumberFormat="0" applyAlignment="0" applyProtection="0">
      <alignment horizontal="left" vertical="center"/>
    </xf>
    <xf numFmtId="0" fontId="91" fillId="0" borderId="23">
      <alignment horizontal="left" vertical="center"/>
    </xf>
    <xf numFmtId="0" fontId="66" fillId="0" borderId="11"/>
    <xf numFmtId="0" fontId="92" fillId="0" borderId="0"/>
    <xf numFmtId="0" fontId="93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16" borderId="0" applyNumberFormat="0" applyBorder="0" applyAlignment="0" applyProtection="0"/>
    <xf numFmtId="0" fontId="21" fillId="0" borderId="0"/>
    <xf numFmtId="37" fontId="96" fillId="0" borderId="0" applyFill="0" applyBorder="0" applyAlignment="0">
      <protection locked="0"/>
    </xf>
    <xf numFmtId="195" fontId="96" fillId="0" borderId="7" applyFill="0" applyBorder="0" applyAlignment="0">
      <alignment horizontal="center"/>
      <protection locked="0"/>
    </xf>
    <xf numFmtId="10" fontId="87" fillId="33" borderId="21" applyNumberFormat="0" applyBorder="0" applyAlignment="0" applyProtection="0"/>
    <xf numFmtId="182" fontId="96" fillId="0" borderId="0" applyFill="0" applyBorder="0" applyAlignment="0">
      <protection locked="0"/>
    </xf>
    <xf numFmtId="194" fontId="96" fillId="0" borderId="0" applyFill="0" applyBorder="0" applyAlignment="0" applyProtection="0">
      <protection locked="0"/>
    </xf>
    <xf numFmtId="0" fontId="97" fillId="34" borderId="64" applyAlignment="0">
      <protection locked="0"/>
    </xf>
    <xf numFmtId="0" fontId="76" fillId="0" borderId="0"/>
    <xf numFmtId="0" fontId="98" fillId="17" borderId="54" applyNumberFormat="0" applyAlignment="0" applyProtection="0"/>
    <xf numFmtId="186" fontId="21" fillId="0" borderId="0" applyFill="0" applyBorder="0" applyAlignment="0"/>
    <xf numFmtId="182" fontId="21" fillId="0" borderId="0" applyFill="0" applyBorder="0" applyAlignment="0"/>
    <xf numFmtId="186" fontId="21" fillId="0" borderId="0" applyFill="0" applyBorder="0" applyAlignment="0"/>
    <xf numFmtId="187" fontId="21" fillId="0" borderId="0" applyFill="0" applyBorder="0" applyAlignment="0"/>
    <xf numFmtId="182" fontId="21" fillId="0" borderId="0" applyFill="0" applyBorder="0" applyAlignment="0"/>
    <xf numFmtId="168" fontId="99" fillId="0" borderId="0" applyFont="0" applyFill="0" applyBorder="0" applyAlignment="0" applyProtection="0"/>
    <xf numFmtId="0" fontId="100" fillId="0" borderId="63"/>
    <xf numFmtId="196" fontId="101" fillId="0" borderId="0" applyFont="0" applyFill="0" applyBorder="0" applyAlignment="0" applyProtection="0"/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2" fillId="35" borderId="0">
      <alignment horizontal="center" vertical="center" wrapText="1"/>
    </xf>
    <xf numFmtId="0" fontId="103" fillId="0" borderId="0">
      <alignment horizontal="left" vertical="top" wrapText="1"/>
    </xf>
    <xf numFmtId="0" fontId="104" fillId="0" borderId="0" applyNumberFormat="0"/>
    <xf numFmtId="0" fontId="105" fillId="12" borderId="0" applyNumberFormat="0" applyBorder="0" applyAlignment="0" applyProtection="0"/>
    <xf numFmtId="37" fontId="106" fillId="0" borderId="0"/>
    <xf numFmtId="180" fontId="107" fillId="0" borderId="64">
      <alignment vertical="center"/>
      <protection locked="0"/>
    </xf>
    <xf numFmtId="197" fontId="108" fillId="0" borderId="0"/>
    <xf numFmtId="0" fontId="19" fillId="0" borderId="0" applyNumberFormat="0" applyFill="0" applyBorder="0" applyAlignment="0" applyProtection="0"/>
    <xf numFmtId="181" fontId="109" fillId="0" borderId="0" applyFill="0" applyBorder="0" applyAlignment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10" fillId="0" borderId="0"/>
    <xf numFmtId="0" fontId="111" fillId="0" borderId="0"/>
    <xf numFmtId="180" fontId="71" fillId="34" borderId="64" applyProtection="0">
      <alignment vertical="center" wrapText="1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" fontId="21" fillId="0" borderId="0" applyFont="0" applyFill="0" applyBorder="0" applyAlignment="0" applyProtection="0"/>
    <xf numFmtId="187" fontId="86" fillId="0" borderId="12" applyFont="0" applyFill="0" applyBorder="0" applyAlignment="0" applyProtection="0">
      <alignment horizontal="right"/>
    </xf>
    <xf numFmtId="198" fontId="81" fillId="0" borderId="0" applyFont="0" applyFill="0" applyBorder="0" applyAlignment="0" applyProtection="0"/>
    <xf numFmtId="199" fontId="81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201" fontId="112" fillId="0" borderId="0" applyFont="0" applyFill="0" applyBorder="0" applyAlignment="0" applyProtection="0"/>
    <xf numFmtId="202" fontId="112" fillId="0" borderId="0" applyFont="0" applyFill="0" applyBorder="0" applyAlignment="0" applyProtection="0"/>
    <xf numFmtId="10" fontId="81" fillId="0" borderId="0" applyFont="0" applyFill="0" applyBorder="0" applyAlignment="0" applyProtection="0"/>
    <xf numFmtId="0" fontId="113" fillId="0" borderId="14"/>
    <xf numFmtId="0" fontId="114" fillId="0" borderId="0"/>
    <xf numFmtId="0" fontId="107" fillId="0" borderId="64">
      <alignment vertical="center" wrapText="1"/>
      <protection locked="0"/>
    </xf>
    <xf numFmtId="0" fontId="115" fillId="0" borderId="0">
      <alignment horizontal="justify" vertical="top" wrapText="1"/>
    </xf>
    <xf numFmtId="0" fontId="116" fillId="0" borderId="64">
      <alignment horizontal="justify" vertical="center" wrapText="1"/>
      <protection locked="0"/>
    </xf>
    <xf numFmtId="0" fontId="87" fillId="2" borderId="21"/>
    <xf numFmtId="186" fontId="21" fillId="0" borderId="0" applyFill="0" applyBorder="0" applyAlignment="0"/>
    <xf numFmtId="182" fontId="21" fillId="0" borderId="0" applyFill="0" applyBorder="0" applyAlignment="0"/>
    <xf numFmtId="186" fontId="21" fillId="0" borderId="0" applyFill="0" applyBorder="0" applyAlignment="0"/>
    <xf numFmtId="187" fontId="21" fillId="0" borderId="0" applyFill="0" applyBorder="0" applyAlignment="0"/>
    <xf numFmtId="182" fontId="21" fillId="0" borderId="0" applyFill="0" applyBorder="0" applyAlignment="0"/>
    <xf numFmtId="3" fontId="73" fillId="0" borderId="21" applyFill="0">
      <alignment horizontal="right" vertical="center"/>
    </xf>
    <xf numFmtId="0" fontId="73" fillId="0" borderId="21">
      <alignment horizontal="left" vertical="center" wrapText="1"/>
    </xf>
    <xf numFmtId="38" fontId="81" fillId="36" borderId="0" applyNumberFormat="0" applyFont="0" applyBorder="0" applyAlignment="0" applyProtection="0"/>
    <xf numFmtId="0" fontId="117" fillId="0" borderId="0" applyNumberFormat="0"/>
    <xf numFmtId="0" fontId="55" fillId="0" borderId="0"/>
    <xf numFmtId="180" fontId="118" fillId="37" borderId="64" applyProtection="0">
      <alignment vertical="center"/>
    </xf>
    <xf numFmtId="0" fontId="119" fillId="10" borderId="0" applyNumberFormat="0" applyBorder="0" applyAlignment="0" applyProtection="0"/>
    <xf numFmtId="0" fontId="120" fillId="0" borderId="0"/>
    <xf numFmtId="0" fontId="100" fillId="0" borderId="0"/>
    <xf numFmtId="38" fontId="121" fillId="0" borderId="0" applyFill="0" applyBorder="0" applyAlignment="0" applyProtection="0"/>
    <xf numFmtId="201" fontId="122" fillId="0" borderId="0" applyFill="0" applyBorder="0" applyAlignment="0" applyProtection="0"/>
    <xf numFmtId="203" fontId="46" fillId="0" borderId="23">
      <alignment vertical="top" wrapText="1"/>
      <protection locked="0"/>
    </xf>
    <xf numFmtId="49" fontId="83" fillId="0" borderId="0" applyFill="0" applyBorder="0" applyAlignment="0"/>
    <xf numFmtId="204" fontId="9" fillId="0" borderId="0" applyFill="0" applyBorder="0" applyAlignment="0"/>
    <xf numFmtId="204" fontId="9" fillId="0" borderId="0" applyFill="0" applyBorder="0" applyAlignment="0"/>
    <xf numFmtId="204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5" fontId="9" fillId="0" borderId="0" applyFill="0" applyBorder="0" applyAlignment="0"/>
    <xf numFmtId="205" fontId="9" fillId="0" borderId="0" applyFill="0" applyBorder="0" applyAlignment="0"/>
    <xf numFmtId="205" fontId="9" fillId="0" borderId="0" applyFill="0" applyBorder="0" applyAlignment="0"/>
    <xf numFmtId="206" fontId="81" fillId="0" borderId="0" applyFont="0" applyFill="0" applyBorder="0" applyAlignment="0" applyProtection="0"/>
    <xf numFmtId="207" fontId="81" fillId="0" borderId="0" applyFont="0" applyFill="0" applyBorder="0" applyAlignment="0" applyProtection="0"/>
    <xf numFmtId="18" fontId="85" fillId="0" borderId="0" applyFont="0" applyFill="0" applyBorder="0" applyAlignment="0" applyProtection="0">
      <alignment horizontal="left"/>
    </xf>
    <xf numFmtId="38" fontId="81" fillId="0" borderId="68" applyNumberFormat="0" applyFont="0" applyFill="0" applyAlignment="0" applyProtection="0"/>
    <xf numFmtId="10" fontId="112" fillId="0" borderId="69" applyNumberFormat="0" applyFont="0" applyFill="0" applyAlignment="0" applyProtection="0"/>
    <xf numFmtId="0" fontId="123" fillId="5" borderId="61" applyNumberFormat="0" applyAlignment="0" applyProtection="0"/>
    <xf numFmtId="0" fontId="124" fillId="11" borderId="61" applyNumberFormat="0" applyAlignment="0" applyProtection="0"/>
    <xf numFmtId="180" fontId="125" fillId="38" borderId="64">
      <alignment horizontal="right" vertical="center"/>
      <protection locked="0"/>
    </xf>
    <xf numFmtId="0" fontId="126" fillId="11" borderId="62" applyNumberFormat="0" applyAlignment="0" applyProtection="0"/>
    <xf numFmtId="208" fontId="65" fillId="0" borderId="23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3" fontId="84" fillId="0" borderId="0"/>
    <xf numFmtId="0" fontId="69" fillId="39" borderId="0" applyNumberFormat="0" applyBorder="0" applyAlignment="0" applyProtection="0"/>
    <xf numFmtId="0" fontId="69" fillId="21" borderId="0" applyNumberFormat="0" applyBorder="0" applyAlignment="0" applyProtection="0"/>
    <xf numFmtId="0" fontId="69" fillId="15" borderId="0" applyNumberFormat="0" applyBorder="0" applyAlignment="0" applyProtection="0"/>
    <xf numFmtId="0" fontId="69" fillId="30" borderId="0" applyNumberFormat="0" applyBorder="0" applyAlignment="0" applyProtection="0"/>
    <xf numFmtId="0" fontId="69" fillId="14" borderId="0" applyNumberFormat="0" applyBorder="0" applyAlignment="0" applyProtection="0"/>
    <xf numFmtId="0" fontId="69" fillId="22" borderId="0" applyNumberFormat="0" applyBorder="0" applyAlignment="0" applyProtection="0"/>
    <xf numFmtId="169" fontId="67" fillId="0" borderId="0" applyFont="0" applyFill="0" applyBorder="0" applyAlignment="0" applyProtection="0"/>
    <xf numFmtId="17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80" fillId="0" borderId="0"/>
    <xf numFmtId="0" fontId="80" fillId="0" borderId="0"/>
    <xf numFmtId="0" fontId="12" fillId="0" borderId="0"/>
    <xf numFmtId="0" fontId="64" fillId="0" borderId="0"/>
    <xf numFmtId="209" fontId="22" fillId="0" borderId="0" applyFont="0" applyFill="0" applyBorder="0" applyAlignment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9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49" fontId="12" fillId="0" borderId="21"/>
    <xf numFmtId="49" fontId="12" fillId="0" borderId="21"/>
    <xf numFmtId="49" fontId="12" fillId="0" borderId="21"/>
    <xf numFmtId="0" fontId="12" fillId="0" borderId="0"/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9" fontId="12" fillId="0" borderId="0">
      <alignment horizontal="left"/>
    </xf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" fontId="39" fillId="0" borderId="0" applyFill="0" applyBorder="0" applyProtection="0"/>
    <xf numFmtId="4" fontId="39" fillId="0" borderId="0" applyFill="0" applyBorder="0" applyProtection="0"/>
    <xf numFmtId="4" fontId="39" fillId="0" borderId="0" applyFill="0" applyBorder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 applyNumberFormat="0" applyAlignment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0" fontId="12" fillId="8" borderId="59" applyNumberFormat="0" applyFont="0" applyAlignment="0" applyProtection="0"/>
    <xf numFmtId="1" fontId="12" fillId="0" borderId="0">
      <alignment horizontal="center" vertical="center"/>
      <protection locked="0"/>
    </xf>
    <xf numFmtId="1" fontId="12" fillId="0" borderId="0">
      <alignment horizontal="center" vertical="center"/>
      <protection locked="0"/>
    </xf>
    <xf numFmtId="1" fontId="12" fillId="0" borderId="0">
      <alignment horizontal="center" vertical="center"/>
      <protection locked="0"/>
    </xf>
    <xf numFmtId="0" fontId="17" fillId="18" borderId="0">
      <alignment horizontal="left"/>
    </xf>
    <xf numFmtId="0" fontId="17" fillId="0" borderId="0"/>
    <xf numFmtId="0" fontId="12" fillId="0" borderId="0"/>
    <xf numFmtId="0" fontId="12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189" fontId="26" fillId="0" borderId="0" applyFont="0" applyFill="0" applyBorder="0" applyAlignment="0" applyProtection="0"/>
    <xf numFmtId="190" fontId="26" fillId="0" borderId="0" applyFont="0" applyFill="0" applyBorder="0" applyAlignment="0" applyProtection="0"/>
    <xf numFmtId="3" fontId="12" fillId="0" borderId="0"/>
    <xf numFmtId="43" fontId="12" fillId="0" borderId="0" applyFont="0" applyFill="0" applyBorder="0" applyAlignment="0" applyProtection="0"/>
    <xf numFmtId="15" fontId="26" fillId="0" borderId="0" applyFont="0" applyFill="0" applyBorder="0" applyAlignment="0" applyProtection="0">
      <alignment horizontal="left"/>
    </xf>
    <xf numFmtId="193" fontId="26" fillId="0" borderId="0" applyFont="0" applyFill="0" applyBorder="0" applyProtection="0">
      <alignment horizontal="left"/>
    </xf>
    <xf numFmtId="0" fontId="12" fillId="0" borderId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28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2" fillId="0" borderId="0" applyProtection="0"/>
    <xf numFmtId="0" fontId="12" fillId="0" borderId="0" applyProtection="0"/>
    <xf numFmtId="180" fontId="78" fillId="0" borderId="64">
      <alignment vertical="center"/>
      <protection locked="0"/>
    </xf>
    <xf numFmtId="0" fontId="12" fillId="0" borderId="0" applyProtection="0"/>
    <xf numFmtId="0" fontId="12" fillId="0" borderId="0" applyNumberFormat="0" applyFill="0" applyBorder="0" applyAlignment="0" applyProtection="0"/>
    <xf numFmtId="0" fontId="12" fillId="0" borderId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98" fontId="26" fillId="0" borderId="0" applyFont="0" applyFill="0" applyBorder="0" applyAlignment="0" applyProtection="0"/>
    <xf numFmtId="199" fontId="26" fillId="0" borderId="0" applyFont="0" applyFill="0" applyBorder="0" applyAlignment="0" applyProtection="0"/>
    <xf numFmtId="0" fontId="48" fillId="0" borderId="0"/>
    <xf numFmtId="0" fontId="78" fillId="0" borderId="64">
      <alignment vertical="center" wrapText="1"/>
      <protection locked="0"/>
    </xf>
    <xf numFmtId="38" fontId="26" fillId="36" borderId="0" applyNumberFormat="0" applyFont="0" applyBorder="0" applyAlignment="0" applyProtection="0"/>
    <xf numFmtId="0" fontId="17" fillId="0" borderId="0"/>
    <xf numFmtId="180" fontId="71" fillId="37" borderId="64" applyProtection="0">
      <alignment vertical="center"/>
    </xf>
    <xf numFmtId="0" fontId="12" fillId="0" borderId="0" applyNumberFormat="0" applyFill="0" applyBorder="0" applyAlignment="0" applyProtection="0"/>
    <xf numFmtId="206" fontId="26" fillId="0" borderId="0" applyFont="0" applyFill="0" applyBorder="0" applyAlignment="0" applyProtection="0"/>
    <xf numFmtId="207" fontId="26" fillId="0" borderId="0" applyFont="0" applyFill="0" applyBorder="0" applyAlignment="0" applyProtection="0"/>
    <xf numFmtId="38" fontId="26" fillId="0" borderId="68" applyNumberFormat="0" applyFont="0" applyFill="0" applyAlignment="0" applyProtection="0"/>
    <xf numFmtId="0" fontId="12" fillId="0" borderId="0"/>
    <xf numFmtId="0" fontId="12" fillId="0" borderId="0"/>
    <xf numFmtId="0" fontId="12" fillId="0" borderId="0"/>
    <xf numFmtId="209" fontId="9" fillId="0" borderId="0" applyFont="0" applyFill="0" applyBorder="0" applyAlignment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7" fillId="0" borderId="0"/>
    <xf numFmtId="0" fontId="12" fillId="0" borderId="0" applyNumberFormat="0" applyFill="0" applyBorder="0" applyAlignment="0" applyProtection="0"/>
    <xf numFmtId="0" fontId="132" fillId="0" borderId="0"/>
    <xf numFmtId="0" fontId="9" fillId="0" borderId="0"/>
    <xf numFmtId="0" fontId="9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2" fillId="0" borderId="0"/>
    <xf numFmtId="5" fontId="79" fillId="0" borderId="66" applyNumberFormat="0" applyFont="0" applyAlignment="0" applyProtection="0"/>
    <xf numFmtId="43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0" fontId="127" fillId="0" borderId="0"/>
    <xf numFmtId="0" fontId="13" fillId="0" borderId="0"/>
    <xf numFmtId="0" fontId="9" fillId="0" borderId="0"/>
    <xf numFmtId="0" fontId="13" fillId="0" borderId="0"/>
    <xf numFmtId="0" fontId="136" fillId="0" borderId="0"/>
    <xf numFmtId="0" fontId="139" fillId="0" borderId="0" applyNumberFormat="0" applyFill="0" applyBorder="0" applyAlignment="0" applyProtection="0">
      <alignment vertical="top"/>
      <protection locked="0"/>
    </xf>
    <xf numFmtId="44" fontId="127" fillId="0" borderId="0" applyFont="0" applyFill="0" applyBorder="0" applyAlignment="0" applyProtection="0"/>
    <xf numFmtId="0" fontId="127" fillId="0" borderId="0"/>
    <xf numFmtId="0" fontId="137" fillId="18" borderId="0">
      <alignment horizontal="left"/>
    </xf>
    <xf numFmtId="0" fontId="138" fillId="19" borderId="0"/>
    <xf numFmtId="0" fontId="127" fillId="0" borderId="0" applyProtection="0"/>
    <xf numFmtId="0" fontId="137" fillId="0" borderId="0"/>
    <xf numFmtId="0" fontId="127" fillId="0" borderId="0"/>
    <xf numFmtId="0" fontId="141" fillId="0" borderId="0"/>
  </cellStyleXfs>
  <cellXfs count="365">
    <xf numFmtId="0" fontId="0" fillId="0" borderId="0" xfId="0"/>
    <xf numFmtId="0" fontId="1" fillId="0" borderId="1" xfId="1" applyBorder="1"/>
    <xf numFmtId="0" fontId="1" fillId="0" borderId="2" xfId="1" applyBorder="1"/>
    <xf numFmtId="0" fontId="1" fillId="0" borderId="5" xfId="1" applyBorder="1"/>
    <xf numFmtId="0" fontId="1" fillId="0" borderId="0" xfId="1"/>
    <xf numFmtId="0" fontId="1" fillId="0" borderId="6" xfId="1" applyBorder="1"/>
    <xf numFmtId="0" fontId="1" fillId="0" borderId="16" xfId="1" applyBorder="1"/>
    <xf numFmtId="0" fontId="1" fillId="0" borderId="18" xfId="1" applyBorder="1"/>
    <xf numFmtId="0" fontId="1" fillId="0" borderId="20" xfId="1" applyBorder="1" applyAlignment="1">
      <alignment horizontal="left"/>
    </xf>
    <xf numFmtId="0" fontId="1" fillId="0" borderId="21" xfId="1" applyBorder="1" applyAlignment="1">
      <alignment horizontal="left"/>
    </xf>
    <xf numFmtId="0" fontId="1" fillId="0" borderId="22" xfId="1" applyFont="1" applyBorder="1" applyAlignment="1">
      <alignment horizontal="center"/>
    </xf>
    <xf numFmtId="0" fontId="1" fillId="0" borderId="24" xfId="1" applyBorder="1"/>
    <xf numFmtId="0" fontId="1" fillId="0" borderId="0" xfId="1" applyBorder="1"/>
    <xf numFmtId="0" fontId="1" fillId="0" borderId="9" xfId="1" applyBorder="1"/>
    <xf numFmtId="0" fontId="5" fillId="0" borderId="24" xfId="1" applyFont="1" applyBorder="1"/>
    <xf numFmtId="0" fontId="1" fillId="0" borderId="21" xfId="1" applyFill="1" applyBorder="1"/>
    <xf numFmtId="0" fontId="1" fillId="0" borderId="21" xfId="1" applyFont="1" applyFill="1" applyBorder="1"/>
    <xf numFmtId="0" fontId="3" fillId="0" borderId="18" xfId="1" applyFont="1" applyFill="1" applyBorder="1"/>
    <xf numFmtId="0" fontId="1" fillId="0" borderId="18" xfId="1" applyFill="1" applyBorder="1"/>
    <xf numFmtId="164" fontId="1" fillId="0" borderId="21" xfId="1" applyNumberFormat="1" applyFill="1" applyBorder="1"/>
    <xf numFmtId="164" fontId="5" fillId="0" borderId="23" xfId="1" applyNumberFormat="1" applyFont="1" applyFill="1" applyBorder="1"/>
    <xf numFmtId="164" fontId="5" fillId="0" borderId="20" xfId="1" applyNumberFormat="1" applyFont="1" applyFill="1" applyBorder="1"/>
    <xf numFmtId="0" fontId="5" fillId="0" borderId="19" xfId="1" applyFont="1" applyFill="1" applyBorder="1" applyAlignment="1">
      <alignment horizontal="left"/>
    </xf>
    <xf numFmtId="0" fontId="5" fillId="0" borderId="23" xfId="1" applyFont="1" applyFill="1" applyBorder="1" applyAlignment="1">
      <alignment horizontal="left"/>
    </xf>
    <xf numFmtId="0" fontId="5" fillId="0" borderId="20" xfId="1" applyFont="1" applyFill="1" applyBorder="1" applyAlignment="1">
      <alignment horizontal="left"/>
    </xf>
    <xf numFmtId="0" fontId="1" fillId="0" borderId="21" xfId="1" applyFill="1" applyBorder="1" applyAlignment="1">
      <alignment horizontal="right"/>
    </xf>
    <xf numFmtId="0" fontId="1" fillId="0" borderId="18" xfId="1" applyFont="1" applyFill="1" applyBorder="1"/>
    <xf numFmtId="10" fontId="1" fillId="0" borderId="21" xfId="1" applyNumberFormat="1" applyFill="1" applyBorder="1"/>
    <xf numFmtId="164" fontId="5" fillId="0" borderId="21" xfId="1" applyNumberFormat="1" applyFont="1" applyFill="1" applyBorder="1"/>
    <xf numFmtId="0" fontId="1" fillId="0" borderId="7" xfId="1" applyFill="1" applyBorder="1" applyAlignment="1"/>
    <xf numFmtId="0" fontId="1" fillId="0" borderId="0" xfId="1" applyFill="1" applyBorder="1" applyAlignment="1"/>
    <xf numFmtId="0" fontId="1" fillId="0" borderId="9" xfId="1" applyFill="1" applyBorder="1" applyAlignment="1"/>
    <xf numFmtId="0" fontId="1" fillId="0" borderId="26" xfId="1" applyFill="1" applyBorder="1"/>
    <xf numFmtId="0" fontId="1" fillId="0" borderId="28" xfId="1" applyFill="1" applyBorder="1"/>
    <xf numFmtId="0" fontId="1" fillId="0" borderId="10" xfId="1" applyFill="1" applyBorder="1" applyAlignment="1"/>
    <xf numFmtId="0" fontId="1" fillId="0" borderId="11" xfId="1" applyFill="1" applyBorder="1" applyAlignment="1"/>
    <xf numFmtId="0" fontId="1" fillId="0" borderId="17" xfId="1" applyFill="1" applyBorder="1" applyAlignment="1"/>
    <xf numFmtId="0" fontId="1" fillId="0" borderId="24" xfId="1" applyFill="1" applyBorder="1"/>
    <xf numFmtId="0" fontId="1" fillId="0" borderId="0" xfId="1" applyFill="1" applyBorder="1"/>
    <xf numFmtId="0" fontId="1" fillId="0" borderId="9" xfId="1" applyFill="1" applyBorder="1"/>
    <xf numFmtId="0" fontId="1" fillId="0" borderId="30" xfId="1" applyFill="1" applyBorder="1" applyAlignment="1">
      <alignment vertical="center"/>
    </xf>
    <xf numFmtId="164" fontId="7" fillId="0" borderId="32" xfId="1" applyNumberFormat="1" applyFont="1" applyFill="1" applyBorder="1" applyAlignment="1">
      <alignment vertical="center"/>
    </xf>
    <xf numFmtId="0" fontId="1" fillId="0" borderId="30" xfId="1" applyFill="1" applyBorder="1"/>
    <xf numFmtId="0" fontId="1" fillId="0" borderId="31" xfId="1" applyFill="1" applyBorder="1"/>
    <xf numFmtId="14" fontId="1" fillId="0" borderId="32" xfId="1" applyNumberFormat="1" applyFill="1" applyBorder="1"/>
    <xf numFmtId="0" fontId="6" fillId="0" borderId="0" xfId="1" applyFont="1"/>
    <xf numFmtId="0" fontId="8" fillId="0" borderId="0" xfId="1" applyFont="1"/>
    <xf numFmtId="0" fontId="1" fillId="0" borderId="0" xfId="1" applyAlignment="1">
      <alignment horizontal="right"/>
    </xf>
    <xf numFmtId="14" fontId="1" fillId="0" borderId="0" xfId="1" applyNumberFormat="1" applyAlignment="1">
      <alignment horizontal="left"/>
    </xf>
    <xf numFmtId="0" fontId="1" fillId="0" borderId="0" xfId="1" applyAlignment="1">
      <alignment horizontal="left"/>
    </xf>
    <xf numFmtId="0" fontId="1" fillId="0" borderId="0" xfId="4" applyFont="1" applyAlignment="1">
      <alignment vertical="center"/>
    </xf>
    <xf numFmtId="0" fontId="3" fillId="0" borderId="31" xfId="5" applyFont="1" applyBorder="1" applyAlignment="1">
      <alignment horizontal="center" vertical="center"/>
    </xf>
    <xf numFmtId="0" fontId="16" fillId="4" borderId="31" xfId="4" applyFont="1" applyFill="1" applyBorder="1" applyAlignment="1">
      <alignment horizontal="center" vertical="center"/>
    </xf>
    <xf numFmtId="4" fontId="1" fillId="4" borderId="31" xfId="4" applyNumberFormat="1" applyFont="1" applyFill="1" applyBorder="1" applyAlignment="1">
      <alignment horizontal="right" vertical="center"/>
    </xf>
    <xf numFmtId="0" fontId="1" fillId="4" borderId="31" xfId="4" applyFont="1" applyFill="1" applyBorder="1" applyAlignment="1">
      <alignment horizontal="center" vertical="center"/>
    </xf>
    <xf numFmtId="165" fontId="16" fillId="4" borderId="31" xfId="4" applyNumberFormat="1" applyFont="1" applyFill="1" applyBorder="1" applyAlignment="1">
      <alignment horizontal="center" vertical="center"/>
    </xf>
    <xf numFmtId="165" fontId="16" fillId="4" borderId="32" xfId="4" applyNumberFormat="1" applyFont="1" applyFill="1" applyBorder="1" applyAlignment="1">
      <alignment horizontal="right" vertical="center"/>
    </xf>
    <xf numFmtId="0" fontId="5" fillId="0" borderId="39" xfId="4" applyFont="1" applyBorder="1" applyAlignment="1">
      <alignment horizontal="center" vertical="center"/>
    </xf>
    <xf numFmtId="0" fontId="3" fillId="0" borderId="40" xfId="4" applyFont="1" applyBorder="1" applyAlignment="1">
      <alignment vertical="center"/>
    </xf>
    <xf numFmtId="0" fontId="5" fillId="0" borderId="41" xfId="4" applyFont="1" applyBorder="1" applyAlignment="1">
      <alignment vertical="center"/>
    </xf>
    <xf numFmtId="0" fontId="3" fillId="0" borderId="41" xfId="4" applyFont="1" applyBorder="1" applyAlignment="1">
      <alignment horizontal="left" vertical="center"/>
    </xf>
    <xf numFmtId="4" fontId="1" fillId="0" borderId="41" xfId="4" applyNumberFormat="1" applyFont="1" applyBorder="1" applyAlignment="1">
      <alignment horizontal="right" vertical="center"/>
    </xf>
    <xf numFmtId="49" fontId="1" fillId="0" borderId="41" xfId="4" applyNumberFormat="1" applyFont="1" applyBorder="1" applyAlignment="1">
      <alignment horizontal="center" vertical="center"/>
    </xf>
    <xf numFmtId="165" fontId="1" fillId="0" borderId="41" xfId="4" applyNumberFormat="1" applyFont="1" applyBorder="1" applyAlignment="1">
      <alignment vertical="center"/>
    </xf>
    <xf numFmtId="165" fontId="1" fillId="0" borderId="42" xfId="4" applyNumberFormat="1" applyFont="1" applyBorder="1" applyAlignment="1">
      <alignment horizontal="right" vertical="center"/>
    </xf>
    <xf numFmtId="0" fontId="17" fillId="0" borderId="44" xfId="4" applyFont="1" applyFill="1" applyBorder="1" applyAlignment="1">
      <alignment horizontal="left" vertical="center" wrapText="1"/>
    </xf>
    <xf numFmtId="0" fontId="17" fillId="0" borderId="0" xfId="4" applyFont="1" applyAlignment="1">
      <alignment vertical="center"/>
    </xf>
    <xf numFmtId="0" fontId="18" fillId="0" borderId="0" xfId="4" applyFont="1" applyAlignment="1">
      <alignment vertical="center"/>
    </xf>
    <xf numFmtId="0" fontId="5" fillId="0" borderId="40" xfId="4" applyFont="1" applyBorder="1" applyAlignment="1">
      <alignment vertical="center"/>
    </xf>
    <xf numFmtId="0" fontId="1" fillId="0" borderId="40" xfId="4" applyFont="1" applyFill="1" applyBorder="1" applyAlignment="1">
      <alignment horizontal="left" vertical="center"/>
    </xf>
    <xf numFmtId="0" fontId="1" fillId="0" borderId="44" xfId="4" applyFont="1" applyFill="1" applyBorder="1" applyAlignment="1">
      <alignment horizontal="left" vertical="center" wrapText="1"/>
    </xf>
    <xf numFmtId="4" fontId="3" fillId="0" borderId="40" xfId="4" applyNumberFormat="1" applyFont="1" applyBorder="1" applyAlignment="1">
      <alignment horizontal="right" vertical="center"/>
    </xf>
    <xf numFmtId="49" fontId="3" fillId="0" borderId="44" xfId="4" applyNumberFormat="1" applyFont="1" applyBorder="1" applyAlignment="1">
      <alignment horizontal="center" vertical="center"/>
    </xf>
    <xf numFmtId="165" fontId="3" fillId="0" borderId="40" xfId="4" applyNumberFormat="1" applyFont="1" applyBorder="1" applyAlignment="1">
      <alignment vertical="center"/>
    </xf>
    <xf numFmtId="165" fontId="1" fillId="0" borderId="45" xfId="4" applyNumberFormat="1" applyFont="1" applyBorder="1" applyAlignment="1">
      <alignment horizontal="right" vertical="center"/>
    </xf>
    <xf numFmtId="0" fontId="5" fillId="0" borderId="0" xfId="4" applyFont="1" applyAlignment="1">
      <alignment vertical="center"/>
    </xf>
    <xf numFmtId="49" fontId="5" fillId="0" borderId="43" xfId="4" applyNumberFormat="1" applyFont="1" applyBorder="1" applyAlignment="1">
      <alignment horizontal="center" vertical="center"/>
    </xf>
    <xf numFmtId="0" fontId="3" fillId="0" borderId="43" xfId="4" applyFont="1" applyBorder="1" applyAlignment="1">
      <alignment horizontal="center" vertical="center"/>
    </xf>
    <xf numFmtId="0" fontId="1" fillId="0" borderId="44" xfId="4" applyFont="1" applyFill="1" applyBorder="1" applyAlignment="1">
      <alignment horizontal="left" vertical="center"/>
    </xf>
    <xf numFmtId="0" fontId="16" fillId="0" borderId="44" xfId="4" applyFont="1" applyBorder="1" applyAlignment="1">
      <alignment horizontal="left" vertical="center"/>
    </xf>
    <xf numFmtId="4" fontId="3" fillId="0" borderId="44" xfId="4" applyNumberFormat="1" applyFont="1" applyBorder="1" applyAlignment="1">
      <alignment horizontal="right" vertical="center"/>
    </xf>
    <xf numFmtId="165" fontId="3" fillId="0" borderId="44" xfId="4" applyNumberFormat="1" applyFont="1" applyBorder="1" applyAlignment="1">
      <alignment vertical="center"/>
    </xf>
    <xf numFmtId="165" fontId="1" fillId="0" borderId="46" xfId="4" applyNumberFormat="1" applyFont="1" applyBorder="1" applyAlignment="1">
      <alignment horizontal="right" vertical="center"/>
    </xf>
    <xf numFmtId="0" fontId="3" fillId="0" borderId="47" xfId="4" applyFont="1" applyBorder="1" applyAlignment="1">
      <alignment horizontal="center" vertical="center"/>
    </xf>
    <xf numFmtId="0" fontId="1" fillId="0" borderId="48" xfId="4" applyFont="1" applyFill="1" applyBorder="1" applyAlignment="1">
      <alignment horizontal="left" vertical="center"/>
    </xf>
    <xf numFmtId="0" fontId="16" fillId="0" borderId="48" xfId="4" applyFont="1" applyBorder="1" applyAlignment="1">
      <alignment horizontal="left" vertical="center"/>
    </xf>
    <xf numFmtId="4" fontId="3" fillId="0" borderId="48" xfId="4" applyNumberFormat="1" applyFont="1" applyBorder="1" applyAlignment="1">
      <alignment horizontal="right" vertical="center"/>
    </xf>
    <xf numFmtId="49" fontId="3" fillId="0" borderId="48" xfId="4" applyNumberFormat="1" applyFont="1" applyBorder="1" applyAlignment="1">
      <alignment horizontal="center" vertical="center"/>
    </xf>
    <xf numFmtId="165" fontId="3" fillId="0" borderId="48" xfId="4" applyNumberFormat="1" applyFont="1" applyBorder="1" applyAlignment="1">
      <alignment vertical="center"/>
    </xf>
    <xf numFmtId="165" fontId="1" fillId="0" borderId="49" xfId="4" applyNumberFormat="1" applyFont="1" applyBorder="1" applyAlignment="1">
      <alignment horizontal="right" vertical="center"/>
    </xf>
    <xf numFmtId="0" fontId="3" fillId="0" borderId="50" xfId="4" applyFont="1" applyBorder="1" applyAlignment="1">
      <alignment horizontal="center" vertical="center"/>
    </xf>
    <xf numFmtId="0" fontId="1" fillId="0" borderId="51" xfId="4" applyFont="1" applyFill="1" applyBorder="1" applyAlignment="1">
      <alignment horizontal="left" vertical="center"/>
    </xf>
    <xf numFmtId="0" fontId="1" fillId="0" borderId="51" xfId="4" applyFont="1" applyFill="1" applyBorder="1" applyAlignment="1">
      <alignment horizontal="left" vertical="center" wrapText="1"/>
    </xf>
    <xf numFmtId="4" fontId="3" fillId="0" borderId="51" xfId="4" applyNumberFormat="1" applyFont="1" applyBorder="1" applyAlignment="1">
      <alignment horizontal="right" vertical="center"/>
    </xf>
    <xf numFmtId="49" fontId="3" fillId="0" borderId="51" xfId="4" applyNumberFormat="1" applyFont="1" applyBorder="1" applyAlignment="1">
      <alignment horizontal="center" vertical="center"/>
    </xf>
    <xf numFmtId="165" fontId="3" fillId="0" borderId="51" xfId="4" applyNumberFormat="1" applyFont="1" applyBorder="1" applyAlignment="1">
      <alignment vertical="center"/>
    </xf>
    <xf numFmtId="165" fontId="1" fillId="0" borderId="52" xfId="4" applyNumberFormat="1" applyFont="1" applyBorder="1" applyAlignment="1">
      <alignment horizontal="right" vertical="center"/>
    </xf>
    <xf numFmtId="0" fontId="1" fillId="0" borderId="0" xfId="4" applyFont="1" applyBorder="1" applyAlignment="1">
      <alignment horizontal="left" vertical="center"/>
    </xf>
    <xf numFmtId="0" fontId="1" fillId="0" borderId="0" xfId="4" applyFont="1" applyBorder="1" applyAlignment="1">
      <alignment vertical="center"/>
    </xf>
    <xf numFmtId="4" fontId="1" fillId="0" borderId="0" xfId="4" applyNumberFormat="1" applyFont="1" applyBorder="1" applyAlignment="1">
      <alignment horizontal="right" vertical="center"/>
    </xf>
    <xf numFmtId="0" fontId="1" fillId="0" borderId="0" xfId="4" applyFont="1" applyBorder="1" applyAlignment="1">
      <alignment horizontal="center" vertical="center"/>
    </xf>
    <xf numFmtId="165" fontId="1" fillId="0" borderId="0" xfId="4" applyNumberFormat="1" applyFont="1" applyBorder="1" applyAlignment="1">
      <alignment vertical="center"/>
    </xf>
    <xf numFmtId="165" fontId="1" fillId="0" borderId="0" xfId="4" applyNumberFormat="1" applyFont="1" applyBorder="1" applyAlignment="1">
      <alignment horizontal="right" vertical="center"/>
    </xf>
    <xf numFmtId="4" fontId="1" fillId="0" borderId="40" xfId="4" applyNumberFormat="1" applyFont="1" applyBorder="1" applyAlignment="1">
      <alignment horizontal="right" vertical="center"/>
    </xf>
    <xf numFmtId="49" fontId="1" fillId="0" borderId="40" xfId="4" applyNumberFormat="1" applyFont="1" applyBorder="1" applyAlignment="1">
      <alignment horizontal="center" vertical="center"/>
    </xf>
    <xf numFmtId="165" fontId="1" fillId="0" borderId="40" xfId="4" applyNumberFormat="1" applyFont="1" applyBorder="1" applyAlignment="1">
      <alignment vertical="center"/>
    </xf>
    <xf numFmtId="0" fontId="129" fillId="0" borderId="0" xfId="4" applyFont="1" applyAlignment="1">
      <alignment horizontal="left" vertical="center"/>
    </xf>
    <xf numFmtId="0" fontId="128" fillId="0" borderId="0" xfId="4" applyFont="1" applyAlignment="1">
      <alignment horizontal="left" vertical="center"/>
    </xf>
    <xf numFmtId="0" fontId="130" fillId="0" borderId="0" xfId="4" applyFont="1" applyAlignment="1">
      <alignment horizontal="left" vertical="center"/>
    </xf>
    <xf numFmtId="0" fontId="131" fillId="0" borderId="0" xfId="4" applyFont="1" applyAlignment="1">
      <alignment horizontal="left" vertical="center"/>
    </xf>
    <xf numFmtId="0" fontId="128" fillId="0" borderId="0" xfId="4" applyFont="1" applyAlignment="1">
      <alignment horizontal="left" vertical="center"/>
    </xf>
    <xf numFmtId="0" fontId="18" fillId="40" borderId="39" xfId="4" applyFont="1" applyFill="1" applyBorder="1" applyAlignment="1">
      <alignment horizontal="center" vertical="center"/>
    </xf>
    <xf numFmtId="0" fontId="18" fillId="40" borderId="40" xfId="4" applyFont="1" applyFill="1" applyBorder="1" applyAlignment="1">
      <alignment vertical="center"/>
    </xf>
    <xf numFmtId="0" fontId="18" fillId="40" borderId="40" xfId="4" applyFont="1" applyFill="1" applyBorder="1" applyAlignment="1">
      <alignment horizontal="left" vertical="center" wrapText="1"/>
    </xf>
    <xf numFmtId="4" fontId="18" fillId="40" borderId="40" xfId="4" applyNumberFormat="1" applyFont="1" applyFill="1" applyBorder="1" applyAlignment="1">
      <alignment horizontal="right" vertical="center"/>
    </xf>
    <xf numFmtId="49" fontId="18" fillId="40" borderId="40" xfId="4" applyNumberFormat="1" applyFont="1" applyFill="1" applyBorder="1" applyAlignment="1">
      <alignment horizontal="center" vertical="center"/>
    </xf>
    <xf numFmtId="165" fontId="18" fillId="40" borderId="40" xfId="4" applyNumberFormat="1" applyFont="1" applyFill="1" applyBorder="1" applyAlignment="1">
      <alignment vertical="center"/>
    </xf>
    <xf numFmtId="165" fontId="18" fillId="40" borderId="45" xfId="4" applyNumberFormat="1" applyFont="1" applyFill="1" applyBorder="1" applyAlignment="1">
      <alignment horizontal="right" vertical="center"/>
    </xf>
    <xf numFmtId="0" fontId="18" fillId="40" borderId="0" xfId="4" applyFont="1" applyFill="1" applyAlignment="1">
      <alignment vertical="center"/>
    </xf>
    <xf numFmtId="0" fontId="17" fillId="40" borderId="0" xfId="4" applyFont="1" applyFill="1" applyAlignment="1">
      <alignment vertical="center"/>
    </xf>
    <xf numFmtId="0" fontId="130" fillId="40" borderId="0" xfId="4" applyFont="1" applyFill="1" applyAlignment="1">
      <alignment horizontal="left" vertical="center"/>
    </xf>
    <xf numFmtId="0" fontId="5" fillId="40" borderId="0" xfId="4" applyFont="1" applyFill="1" applyAlignment="1">
      <alignment vertical="center"/>
    </xf>
    <xf numFmtId="0" fontId="131" fillId="40" borderId="0" xfId="4" applyFont="1" applyFill="1" applyAlignment="1">
      <alignment horizontal="left" vertical="center"/>
    </xf>
    <xf numFmtId="0" fontId="128" fillId="40" borderId="0" xfId="4" applyFont="1" applyFill="1" applyAlignment="1">
      <alignment horizontal="left" vertical="center"/>
    </xf>
    <xf numFmtId="0" fontId="17" fillId="40" borderId="40" xfId="4" applyFont="1" applyFill="1" applyBorder="1" applyAlignment="1">
      <alignment vertical="center"/>
    </xf>
    <xf numFmtId="0" fontId="17" fillId="40" borderId="40" xfId="4" applyFont="1" applyFill="1" applyBorder="1" applyAlignment="1">
      <alignment horizontal="left" vertical="center"/>
    </xf>
    <xf numFmtId="0" fontId="17" fillId="40" borderId="44" xfId="4" applyFont="1" applyFill="1" applyBorder="1" applyAlignment="1">
      <alignment horizontal="left" vertical="center" wrapText="1"/>
    </xf>
    <xf numFmtId="4" fontId="17" fillId="40" borderId="40" xfId="4" applyNumberFormat="1" applyFont="1" applyFill="1" applyBorder="1" applyAlignment="1">
      <alignment horizontal="right" vertical="center"/>
    </xf>
    <xf numFmtId="49" fontId="17" fillId="40" borderId="44" xfId="4" applyNumberFormat="1" applyFont="1" applyFill="1" applyBorder="1" applyAlignment="1">
      <alignment horizontal="center" vertical="center"/>
    </xf>
    <xf numFmtId="165" fontId="12" fillId="40" borderId="40" xfId="4" applyNumberFormat="1" applyFont="1" applyFill="1" applyBorder="1" applyAlignment="1">
      <alignment vertical="center"/>
    </xf>
    <xf numFmtId="165" fontId="17" fillId="40" borderId="45" xfId="4" applyNumberFormat="1" applyFont="1" applyFill="1" applyBorder="1" applyAlignment="1">
      <alignment horizontal="right" vertical="center"/>
    </xf>
    <xf numFmtId="0" fontId="5" fillId="40" borderId="40" xfId="4" applyFont="1" applyFill="1" applyBorder="1" applyAlignment="1">
      <alignment vertical="center"/>
    </xf>
    <xf numFmtId="0" fontId="1" fillId="40" borderId="40" xfId="4" applyFont="1" applyFill="1" applyBorder="1" applyAlignment="1">
      <alignment horizontal="left" vertical="center"/>
    </xf>
    <xf numFmtId="0" fontId="1" fillId="40" borderId="44" xfId="4" applyFont="1" applyFill="1" applyBorder="1" applyAlignment="1">
      <alignment horizontal="left" vertical="center" wrapText="1"/>
    </xf>
    <xf numFmtId="4" fontId="3" fillId="40" borderId="40" xfId="4" applyNumberFormat="1" applyFont="1" applyFill="1" applyBorder="1" applyAlignment="1">
      <alignment horizontal="right" vertical="center"/>
    </xf>
    <xf numFmtId="49" fontId="3" fillId="40" borderId="44" xfId="4" applyNumberFormat="1" applyFont="1" applyFill="1" applyBorder="1" applyAlignment="1">
      <alignment horizontal="center" vertical="center"/>
    </xf>
    <xf numFmtId="165" fontId="3" fillId="40" borderId="40" xfId="4" applyNumberFormat="1" applyFont="1" applyFill="1" applyBorder="1" applyAlignment="1">
      <alignment vertical="center"/>
    </xf>
    <xf numFmtId="165" fontId="1" fillId="40" borderId="45" xfId="4" applyNumberFormat="1" applyFont="1" applyFill="1" applyBorder="1" applyAlignment="1">
      <alignment horizontal="right" vertical="center"/>
    </xf>
    <xf numFmtId="0" fontId="1" fillId="40" borderId="0" xfId="4" applyFont="1" applyFill="1" applyAlignment="1">
      <alignment vertical="center"/>
    </xf>
    <xf numFmtId="0" fontId="5" fillId="40" borderId="39" xfId="4" applyFont="1" applyFill="1" applyBorder="1" applyAlignment="1">
      <alignment horizontal="center" vertical="center"/>
    </xf>
    <xf numFmtId="0" fontId="3" fillId="40" borderId="40" xfId="4" applyFont="1" applyFill="1" applyBorder="1" applyAlignment="1">
      <alignment vertical="center"/>
    </xf>
    <xf numFmtId="4" fontId="1" fillId="40" borderId="40" xfId="4" applyNumberFormat="1" applyFont="1" applyFill="1" applyBorder="1" applyAlignment="1">
      <alignment horizontal="right" vertical="center"/>
    </xf>
    <xf numFmtId="49" fontId="1" fillId="40" borderId="40" xfId="4" applyNumberFormat="1" applyFont="1" applyFill="1" applyBorder="1" applyAlignment="1">
      <alignment horizontal="center" vertical="center"/>
    </xf>
    <xf numFmtId="165" fontId="1" fillId="40" borderId="40" xfId="4" applyNumberFormat="1" applyFont="1" applyFill="1" applyBorder="1" applyAlignment="1">
      <alignment vertical="center"/>
    </xf>
    <xf numFmtId="0" fontId="129" fillId="40" borderId="0" xfId="4" applyFont="1" applyFill="1" applyAlignment="1">
      <alignment horizontal="left" vertical="center"/>
    </xf>
    <xf numFmtId="0" fontId="129" fillId="40" borderId="0" xfId="4" applyFont="1" applyFill="1" applyAlignment="1">
      <alignment vertical="center"/>
    </xf>
    <xf numFmtId="0" fontId="3" fillId="40" borderId="40" xfId="4" applyFont="1" applyFill="1" applyBorder="1" applyAlignment="1">
      <alignment horizontal="left" vertical="center"/>
    </xf>
    <xf numFmtId="49" fontId="17" fillId="40" borderId="43" xfId="4" applyNumberFormat="1" applyFont="1" applyFill="1" applyBorder="1" applyAlignment="1">
      <alignment horizontal="center" vertical="center"/>
    </xf>
    <xf numFmtId="0" fontId="18" fillId="40" borderId="40" xfId="4" applyFont="1" applyFill="1" applyBorder="1" applyAlignment="1">
      <alignment horizontal="left" vertical="center" wrapText="1"/>
    </xf>
    <xf numFmtId="0" fontId="18" fillId="40" borderId="40" xfId="4" applyFont="1" applyFill="1" applyBorder="1" applyAlignment="1">
      <alignment vertical="center"/>
    </xf>
    <xf numFmtId="0" fontId="128" fillId="40" borderId="0" xfId="4" applyFont="1" applyFill="1" applyAlignment="1">
      <alignment horizontal="left" vertical="center"/>
    </xf>
    <xf numFmtId="0" fontId="13" fillId="0" borderId="44" xfId="1801" applyFill="1" applyBorder="1" applyAlignment="1">
      <alignment vertical="center" wrapText="1"/>
    </xf>
    <xf numFmtId="0" fontId="135" fillId="0" borderId="44" xfId="1801" applyFont="1" applyFill="1" applyBorder="1" applyAlignment="1">
      <alignment vertical="center" wrapText="1"/>
    </xf>
    <xf numFmtId="0" fontId="13" fillId="0" borderId="44" xfId="1801" applyFont="1" applyBorder="1" applyAlignment="1">
      <alignment vertical="center" wrapText="1"/>
    </xf>
    <xf numFmtId="0" fontId="13" fillId="0" borderId="0" xfId="1801" applyFont="1"/>
    <xf numFmtId="0" fontId="133" fillId="0" borderId="0" xfId="1798" applyFont="1"/>
    <xf numFmtId="0" fontId="133" fillId="41" borderId="73" xfId="1799" applyFont="1" applyFill="1" applyBorder="1" applyAlignment="1">
      <alignment horizontal="center" vertical="center" wrapText="1"/>
    </xf>
    <xf numFmtId="0" fontId="133" fillId="42" borderId="74" xfId="1799" applyFont="1" applyFill="1" applyBorder="1" applyAlignment="1">
      <alignment horizontal="centerContinuous" vertical="center"/>
    </xf>
    <xf numFmtId="3" fontId="133" fillId="42" borderId="74" xfId="1799" applyNumberFormat="1" applyFont="1" applyFill="1" applyBorder="1" applyAlignment="1">
      <alignment horizontal="center" vertical="center" wrapText="1"/>
    </xf>
    <xf numFmtId="0" fontId="133" fillId="42" borderId="74" xfId="1799" applyFont="1" applyFill="1" applyBorder="1" applyAlignment="1">
      <alignment horizontal="center" vertical="center" wrapText="1"/>
    </xf>
    <xf numFmtId="165" fontId="133" fillId="41" borderId="74" xfId="1799" applyNumberFormat="1" applyFont="1" applyFill="1" applyBorder="1" applyAlignment="1">
      <alignment horizontal="center" vertical="center" wrapText="1"/>
    </xf>
    <xf numFmtId="0" fontId="133" fillId="42" borderId="74" xfId="1800" applyFont="1" applyFill="1" applyBorder="1" applyAlignment="1">
      <alignment horizontal="centerContinuous" vertical="center" shrinkToFit="1"/>
    </xf>
    <xf numFmtId="165" fontId="133" fillId="42" borderId="74" xfId="1799" applyNumberFormat="1" applyFont="1" applyFill="1" applyBorder="1" applyAlignment="1">
      <alignment horizontal="center" vertical="center" wrapText="1"/>
    </xf>
    <xf numFmtId="0" fontId="133" fillId="0" borderId="0" xfId="1798" applyFont="1" applyFill="1"/>
    <xf numFmtId="0" fontId="133" fillId="0" borderId="71" xfId="1798" applyFont="1" applyFill="1" applyBorder="1" applyAlignment="1">
      <alignment horizontal="left" vertical="center"/>
    </xf>
    <xf numFmtId="0" fontId="133" fillId="0" borderId="0" xfId="1798" applyFont="1" applyFill="1" applyBorder="1" applyAlignment="1">
      <alignment horizontal="left" vertical="center"/>
    </xf>
    <xf numFmtId="49" fontId="133" fillId="0" borderId="0" xfId="1798" applyNumberFormat="1" applyFont="1" applyFill="1" applyBorder="1" applyAlignment="1">
      <alignment horizontal="left" vertical="center"/>
    </xf>
    <xf numFmtId="0" fontId="133" fillId="0" borderId="0" xfId="1798" applyFont="1" applyBorder="1" applyAlignment="1">
      <alignment horizontal="left" vertical="center"/>
    </xf>
    <xf numFmtId="0" fontId="133" fillId="0" borderId="76" xfId="1798" applyFont="1" applyBorder="1" applyAlignment="1">
      <alignment vertical="center" wrapText="1"/>
    </xf>
    <xf numFmtId="0" fontId="134" fillId="0" borderId="44" xfId="1798" applyFont="1" applyBorder="1" applyAlignment="1">
      <alignment horizontal="left" vertical="center" wrapText="1"/>
    </xf>
    <xf numFmtId="0" fontId="133" fillId="0" borderId="44" xfId="1798" applyFont="1" applyBorder="1" applyAlignment="1">
      <alignment vertical="center" wrapText="1"/>
    </xf>
    <xf numFmtId="0" fontId="133" fillId="0" borderId="79" xfId="1798" applyFont="1" applyBorder="1" applyAlignment="1">
      <alignment vertical="center" wrapText="1"/>
    </xf>
    <xf numFmtId="0" fontId="133" fillId="0" borderId="0" xfId="1798" applyFont="1" applyAlignment="1">
      <alignment vertical="center"/>
    </xf>
    <xf numFmtId="0" fontId="133" fillId="0" borderId="0" xfId="1798" applyFont="1" applyFill="1" applyBorder="1" applyAlignment="1">
      <alignment horizontal="right" vertical="center"/>
    </xf>
    <xf numFmtId="0" fontId="133" fillId="0" borderId="0" xfId="1798" applyNumberFormat="1" applyFont="1" applyFill="1" applyBorder="1" applyAlignment="1">
      <alignment horizontal="left" vertical="center"/>
    </xf>
    <xf numFmtId="165" fontId="133" fillId="0" borderId="0" xfId="1798" applyNumberFormat="1" applyFont="1" applyFill="1" applyBorder="1" applyAlignment="1">
      <alignment horizontal="center" vertical="center"/>
    </xf>
    <xf numFmtId="165" fontId="133" fillId="0" borderId="0" xfId="1798" applyNumberFormat="1" applyFont="1" applyFill="1" applyBorder="1" applyAlignment="1">
      <alignment horizontal="left" vertical="center"/>
    </xf>
    <xf numFmtId="165" fontId="133" fillId="0" borderId="0" xfId="1798" applyNumberFormat="1" applyFont="1" applyBorder="1" applyAlignment="1">
      <alignment horizontal="center" vertical="center"/>
    </xf>
    <xf numFmtId="0" fontId="133" fillId="0" borderId="75" xfId="1798" applyFont="1" applyBorder="1" applyAlignment="1">
      <alignment horizontal="right" vertical="center" wrapText="1"/>
    </xf>
    <xf numFmtId="0" fontId="133" fillId="0" borderId="76" xfId="1798" applyFont="1" applyBorder="1" applyAlignment="1">
      <alignment horizontal="center" vertical="center" wrapText="1"/>
    </xf>
    <xf numFmtId="165" fontId="133" fillId="0" borderId="76" xfId="1798" applyNumberFormat="1" applyFont="1" applyBorder="1" applyAlignment="1">
      <alignment horizontal="center" vertical="center" wrapText="1"/>
    </xf>
    <xf numFmtId="0" fontId="133" fillId="0" borderId="77" xfId="1798" applyFont="1" applyBorder="1" applyAlignment="1">
      <alignment horizontal="center" vertical="center" wrapText="1"/>
    </xf>
    <xf numFmtId="0" fontId="133" fillId="0" borderId="44" xfId="1798" applyFont="1" applyBorder="1" applyAlignment="1">
      <alignment horizontal="center" vertical="center" wrapText="1"/>
    </xf>
    <xf numFmtId="165" fontId="133" fillId="0" borderId="44" xfId="1798" applyNumberFormat="1" applyFont="1" applyBorder="1" applyAlignment="1">
      <alignment horizontal="center" vertical="center" wrapText="1"/>
    </xf>
    <xf numFmtId="0" fontId="133" fillId="0" borderId="77" xfId="1798" applyFont="1" applyBorder="1" applyAlignment="1">
      <alignment horizontal="right" vertical="center" wrapText="1"/>
    </xf>
    <xf numFmtId="0" fontId="133" fillId="0" borderId="48" xfId="1798" applyFont="1" applyBorder="1" applyAlignment="1">
      <alignment vertical="center" wrapText="1"/>
    </xf>
    <xf numFmtId="0" fontId="133" fillId="0" borderId="78" xfId="1798" applyFont="1" applyBorder="1" applyAlignment="1">
      <alignment horizontal="right" vertical="center" wrapText="1"/>
    </xf>
    <xf numFmtId="165" fontId="133" fillId="0" borderId="0" xfId="1798" applyNumberFormat="1" applyFont="1" applyAlignment="1">
      <alignment horizontal="center" vertical="center"/>
    </xf>
    <xf numFmtId="0" fontId="133" fillId="0" borderId="70" xfId="1798" applyFont="1" applyFill="1" applyBorder="1" applyAlignment="1">
      <alignment horizontal="left" vertical="center"/>
    </xf>
    <xf numFmtId="0" fontId="133" fillId="0" borderId="72" xfId="1798" applyFont="1" applyFill="1" applyBorder="1" applyAlignment="1">
      <alignment horizontal="left" vertical="center"/>
    </xf>
    <xf numFmtId="0" fontId="133" fillId="0" borderId="72" xfId="1798" applyFont="1" applyBorder="1" applyAlignment="1">
      <alignment horizontal="left" vertical="center"/>
    </xf>
    <xf numFmtId="0" fontId="133" fillId="0" borderId="80" xfId="1798" applyFont="1" applyBorder="1" applyAlignment="1">
      <alignment horizontal="right" vertical="center" wrapText="1"/>
    </xf>
    <xf numFmtId="165" fontId="133" fillId="0" borderId="48" xfId="1798" applyNumberFormat="1" applyFont="1" applyBorder="1" applyAlignment="1">
      <alignment horizontal="center" vertical="center" wrapText="1"/>
    </xf>
    <xf numFmtId="0" fontId="133" fillId="0" borderId="44" xfId="1798" applyFont="1" applyBorder="1" applyAlignment="1">
      <alignment horizontal="left" vertical="center" wrapText="1"/>
    </xf>
    <xf numFmtId="0" fontId="133" fillId="0" borderId="79" xfId="1798" applyFont="1" applyBorder="1" applyAlignment="1">
      <alignment horizontal="left" vertical="center" wrapText="1"/>
    </xf>
    <xf numFmtId="0" fontId="133" fillId="0" borderId="80" xfId="1798" applyFont="1" applyBorder="1" applyAlignment="1">
      <alignment horizontal="center" vertical="center" wrapText="1"/>
    </xf>
    <xf numFmtId="0" fontId="133" fillId="0" borderId="44" xfId="1798" applyFont="1" applyFill="1" applyBorder="1" applyAlignment="1">
      <alignment vertical="center" wrapText="1"/>
    </xf>
    <xf numFmtId="0" fontId="14" fillId="0" borderId="82" xfId="1801" applyFont="1" applyBorder="1" applyAlignment="1">
      <alignment vertical="top" wrapText="1"/>
    </xf>
    <xf numFmtId="0" fontId="14" fillId="0" borderId="82" xfId="1801" applyFont="1" applyBorder="1" applyAlignment="1">
      <alignment vertical="center" wrapText="1"/>
    </xf>
    <xf numFmtId="0" fontId="140" fillId="0" borderId="44" xfId="1802" applyFont="1" applyFill="1" applyBorder="1" applyAlignment="1">
      <alignment vertical="center" wrapText="1"/>
    </xf>
    <xf numFmtId="0" fontId="133" fillId="0" borderId="0" xfId="1798" applyFont="1" applyBorder="1" applyAlignment="1">
      <alignment vertical="center"/>
    </xf>
    <xf numFmtId="0" fontId="13" fillId="0" borderId="0" xfId="1801" applyFont="1" applyBorder="1"/>
    <xf numFmtId="0" fontId="9" fillId="0" borderId="0" xfId="1801" applyFont="1" applyFill="1" applyBorder="1" applyAlignment="1">
      <alignment vertical="center" wrapText="1"/>
    </xf>
    <xf numFmtId="0" fontId="133" fillId="0" borderId="0" xfId="1798" applyFont="1" applyBorder="1"/>
    <xf numFmtId="0" fontId="134" fillId="44" borderId="0" xfId="1798" applyFont="1" applyFill="1" applyBorder="1" applyAlignment="1">
      <alignment horizontal="left" vertical="center"/>
    </xf>
    <xf numFmtId="0" fontId="133" fillId="42" borderId="83" xfId="1800" applyFont="1" applyFill="1" applyBorder="1" applyAlignment="1">
      <alignment horizontal="center" vertical="center" shrinkToFit="1"/>
    </xf>
    <xf numFmtId="0" fontId="133" fillId="42" borderId="84" xfId="1800" applyFont="1" applyFill="1" applyBorder="1" applyAlignment="1">
      <alignment vertical="center" shrinkToFit="1"/>
    </xf>
    <xf numFmtId="0" fontId="13" fillId="0" borderId="44" xfId="1801" applyFont="1" applyFill="1" applyBorder="1" applyAlignment="1">
      <alignment vertical="center" wrapText="1"/>
    </xf>
    <xf numFmtId="0" fontId="142" fillId="0" borderId="0" xfId="2" applyFont="1"/>
    <xf numFmtId="0" fontId="142" fillId="0" borderId="0" xfId="3" applyFont="1"/>
    <xf numFmtId="3" fontId="142" fillId="0" borderId="0" xfId="3" applyNumberFormat="1" applyFont="1"/>
    <xf numFmtId="49" fontId="143" fillId="0" borderId="21" xfId="3" applyNumberFormat="1" applyFont="1" applyBorder="1" applyAlignment="1">
      <alignment vertical="center"/>
    </xf>
    <xf numFmtId="164" fontId="143" fillId="0" borderId="21" xfId="3" applyNumberFormat="1" applyFont="1" applyBorder="1" applyAlignment="1">
      <alignment vertical="center"/>
    </xf>
    <xf numFmtId="3" fontId="143" fillId="0" borderId="0" xfId="3" applyNumberFormat="1" applyFont="1"/>
    <xf numFmtId="0" fontId="143" fillId="0" borderId="0" xfId="3" applyFont="1"/>
    <xf numFmtId="0" fontId="143" fillId="0" borderId="19" xfId="3" applyFont="1" applyBorder="1" applyAlignment="1">
      <alignment horizontal="left" vertical="center"/>
    </xf>
    <xf numFmtId="0" fontId="143" fillId="0" borderId="20" xfId="3" applyFont="1" applyBorder="1" applyAlignment="1">
      <alignment horizontal="left" vertical="center"/>
    </xf>
    <xf numFmtId="0" fontId="143" fillId="0" borderId="21" xfId="3" applyFont="1" applyBorder="1"/>
    <xf numFmtId="0" fontId="143" fillId="0" borderId="19" xfId="3" applyFont="1" applyBorder="1" applyAlignment="1">
      <alignment vertical="center"/>
    </xf>
    <xf numFmtId="0" fontId="143" fillId="0" borderId="20" xfId="3" applyFont="1" applyBorder="1"/>
    <xf numFmtId="3" fontId="143" fillId="0" borderId="21" xfId="3" applyNumberFormat="1" applyFont="1" applyBorder="1"/>
    <xf numFmtId="0" fontId="142" fillId="2" borderId="21" xfId="3" applyFont="1" applyFill="1" applyBorder="1"/>
    <xf numFmtId="0" fontId="142" fillId="2" borderId="19" xfId="3" applyFont="1" applyFill="1" applyBorder="1"/>
    <xf numFmtId="0" fontId="142" fillId="2" borderId="20" xfId="3" applyFont="1" applyFill="1" applyBorder="1"/>
    <xf numFmtId="164" fontId="142" fillId="2" borderId="21" xfId="3" applyNumberFormat="1" applyFont="1" applyFill="1" applyBorder="1"/>
    <xf numFmtId="3" fontId="142" fillId="0" borderId="0" xfId="3" applyNumberFormat="1" applyFont="1" applyFill="1"/>
    <xf numFmtId="0" fontId="142" fillId="0" borderId="0" xfId="3" applyFont="1" applyFill="1"/>
    <xf numFmtId="0" fontId="144" fillId="0" borderId="21" xfId="3" applyFont="1" applyBorder="1"/>
    <xf numFmtId="0" fontId="144" fillId="0" borderId="19" xfId="3" applyFont="1" applyBorder="1"/>
    <xf numFmtId="0" fontId="144" fillId="0" borderId="20" xfId="3" applyFont="1" applyBorder="1"/>
    <xf numFmtId="3" fontId="144" fillId="0" borderId="0" xfId="3" applyNumberFormat="1" applyFont="1"/>
    <xf numFmtId="0" fontId="144" fillId="0" borderId="0" xfId="3" applyFont="1"/>
    <xf numFmtId="0" fontId="144" fillId="0" borderId="0" xfId="3" applyFont="1" applyBorder="1"/>
    <xf numFmtId="0" fontId="142" fillId="0" borderId="0" xfId="3" applyFont="1" applyBorder="1"/>
    <xf numFmtId="0" fontId="144" fillId="0" borderId="11" xfId="3" applyFont="1" applyBorder="1"/>
    <xf numFmtId="164" fontId="144" fillId="0" borderId="21" xfId="3" applyNumberFormat="1" applyFont="1" applyBorder="1"/>
    <xf numFmtId="0" fontId="142" fillId="0" borderId="19" xfId="3" applyFont="1" applyBorder="1"/>
    <xf numFmtId="0" fontId="142" fillId="0" borderId="20" xfId="3" applyFont="1" applyBorder="1"/>
    <xf numFmtId="164" fontId="142" fillId="0" borderId="21" xfId="3" applyNumberFormat="1" applyFont="1" applyBorder="1"/>
    <xf numFmtId="10" fontId="144" fillId="0" borderId="20" xfId="3" applyNumberFormat="1" applyFont="1" applyBorder="1"/>
    <xf numFmtId="0" fontId="144" fillId="2" borderId="21" xfId="3" applyFont="1" applyFill="1" applyBorder="1"/>
    <xf numFmtId="0" fontId="134" fillId="0" borderId="44" xfId="1798" applyFont="1" applyBorder="1" applyAlignment="1">
      <alignment vertical="center" wrapText="1"/>
    </xf>
    <xf numFmtId="0" fontId="145" fillId="0" borderId="0" xfId="1798" applyFont="1" applyFill="1" applyBorder="1" applyAlignment="1">
      <alignment horizontal="left" vertical="center"/>
    </xf>
    <xf numFmtId="0" fontId="145" fillId="0" borderId="0" xfId="1798" applyFont="1" applyFill="1"/>
    <xf numFmtId="0" fontId="145" fillId="0" borderId="0" xfId="1798" applyFont="1" applyFill="1" applyBorder="1" applyAlignment="1">
      <alignment horizontal="right" vertical="center"/>
    </xf>
    <xf numFmtId="0" fontId="145" fillId="0" borderId="0" xfId="1798" applyNumberFormat="1" applyFont="1" applyFill="1" applyBorder="1" applyAlignment="1">
      <alignment horizontal="left" vertical="center"/>
    </xf>
    <xf numFmtId="165" fontId="145" fillId="0" borderId="0" xfId="1798" applyNumberFormat="1" applyFont="1" applyFill="1" applyBorder="1" applyAlignment="1">
      <alignment horizontal="center" vertical="center"/>
    </xf>
    <xf numFmtId="49" fontId="145" fillId="0" borderId="0" xfId="1798" applyNumberFormat="1" applyFont="1" applyFill="1" applyBorder="1" applyAlignment="1">
      <alignment horizontal="left" vertical="center"/>
    </xf>
    <xf numFmtId="165" fontId="145" fillId="0" borderId="0" xfId="1798" applyNumberFormat="1" applyFont="1" applyFill="1" applyBorder="1" applyAlignment="1">
      <alignment horizontal="left" vertical="center"/>
    </xf>
    <xf numFmtId="0" fontId="145" fillId="0" borderId="11" xfId="1798" applyFont="1" applyBorder="1" applyAlignment="1">
      <alignment horizontal="left" vertical="center"/>
    </xf>
    <xf numFmtId="165" fontId="145" fillId="0" borderId="11" xfId="1798" applyNumberFormat="1" applyFont="1" applyBorder="1" applyAlignment="1">
      <alignment horizontal="center" vertical="center"/>
    </xf>
    <xf numFmtId="0" fontId="145" fillId="0" borderId="0" xfId="1798" applyFont="1"/>
    <xf numFmtId="0" fontId="145" fillId="41" borderId="74" xfId="1799" applyFont="1" applyFill="1" applyBorder="1" applyAlignment="1">
      <alignment horizontal="center" vertical="center" wrapText="1"/>
    </xf>
    <xf numFmtId="0" fontId="145" fillId="42" borderId="74" xfId="1799" applyFont="1" applyFill="1" applyBorder="1" applyAlignment="1">
      <alignment horizontal="centerContinuous" vertical="center"/>
    </xf>
    <xf numFmtId="3" fontId="145" fillId="42" borderId="74" xfId="1799" applyNumberFormat="1" applyFont="1" applyFill="1" applyBorder="1" applyAlignment="1">
      <alignment horizontal="center" vertical="center" wrapText="1"/>
    </xf>
    <xf numFmtId="0" fontId="145" fillId="42" borderId="74" xfId="1799" applyFont="1" applyFill="1" applyBorder="1" applyAlignment="1">
      <alignment horizontal="center" vertical="center" wrapText="1"/>
    </xf>
    <xf numFmtId="165" fontId="145" fillId="42" borderId="74" xfId="1799" applyNumberFormat="1" applyFont="1" applyFill="1" applyBorder="1" applyAlignment="1">
      <alignment horizontal="center" vertical="center" wrapText="1"/>
    </xf>
    <xf numFmtId="165" fontId="145" fillId="41" borderId="74" xfId="1799" applyNumberFormat="1" applyFont="1" applyFill="1" applyBorder="1" applyAlignment="1">
      <alignment horizontal="center" vertical="center" wrapText="1"/>
    </xf>
    <xf numFmtId="0" fontId="145" fillId="42" borderId="74" xfId="1800" applyFont="1" applyFill="1" applyBorder="1" applyAlignment="1">
      <alignment horizontal="centerContinuous" vertical="center" shrinkToFit="1"/>
    </xf>
    <xf numFmtId="0" fontId="145" fillId="0" borderId="76" xfId="1798" applyFont="1" applyBorder="1" applyAlignment="1">
      <alignment horizontal="right" vertical="center" wrapText="1"/>
    </xf>
    <xf numFmtId="0" fontId="145" fillId="0" borderId="76" xfId="1798" applyFont="1" applyBorder="1" applyAlignment="1">
      <alignment vertical="center" wrapText="1"/>
    </xf>
    <xf numFmtId="0" fontId="145" fillId="0" borderId="76" xfId="1798" applyFont="1" applyBorder="1" applyAlignment="1">
      <alignment horizontal="center" vertical="center" wrapText="1"/>
    </xf>
    <xf numFmtId="165" fontId="145" fillId="0" borderId="76" xfId="1798" applyNumberFormat="1" applyFont="1" applyBorder="1" applyAlignment="1">
      <alignment horizontal="center" vertical="center" wrapText="1"/>
    </xf>
    <xf numFmtId="0" fontId="145" fillId="0" borderId="44" xfId="1798" applyFont="1" applyBorder="1" applyAlignment="1">
      <alignment horizontal="right" vertical="center" wrapText="1"/>
    </xf>
    <xf numFmtId="0" fontId="147" fillId="0" borderId="44" xfId="1801" applyFont="1" applyFill="1" applyBorder="1" applyAlignment="1">
      <alignment vertical="center" wrapText="1"/>
    </xf>
    <xf numFmtId="0" fontId="145" fillId="0" borderId="44" xfId="1798" applyFont="1" applyBorder="1" applyAlignment="1">
      <alignment horizontal="center" vertical="center" wrapText="1"/>
    </xf>
    <xf numFmtId="165" fontId="145" fillId="0" borderId="44" xfId="1798" applyNumberFormat="1" applyFont="1" applyBorder="1" applyAlignment="1">
      <alignment horizontal="center" vertical="center" wrapText="1"/>
    </xf>
    <xf numFmtId="0" fontId="145" fillId="0" borderId="44" xfId="1798" applyFont="1" applyBorder="1" applyAlignment="1">
      <alignment vertical="center" wrapText="1"/>
    </xf>
    <xf numFmtId="0" fontId="147" fillId="0" borderId="44" xfId="1801" applyFont="1" applyBorder="1" applyAlignment="1">
      <alignment vertical="center" wrapText="1"/>
    </xf>
    <xf numFmtId="0" fontId="145" fillId="0" borderId="48" xfId="1798" applyFont="1" applyBorder="1" applyAlignment="1">
      <alignment vertical="center" wrapText="1"/>
    </xf>
    <xf numFmtId="0" fontId="145" fillId="0" borderId="48" xfId="1798" applyFont="1" applyBorder="1" applyAlignment="1">
      <alignment horizontal="right" vertical="center" wrapText="1"/>
    </xf>
    <xf numFmtId="0" fontId="148" fillId="0" borderId="48" xfId="1801" applyFont="1" applyBorder="1" applyAlignment="1">
      <alignment vertical="center" wrapText="1"/>
    </xf>
    <xf numFmtId="0" fontId="149" fillId="0" borderId="85" xfId="1798" applyFont="1" applyBorder="1" applyAlignment="1">
      <alignment horizontal="center" vertical="center" wrapText="1"/>
    </xf>
    <xf numFmtId="0" fontId="149" fillId="0" borderId="82" xfId="1798" applyFont="1" applyBorder="1" applyAlignment="1">
      <alignment horizontal="center" vertical="center" wrapText="1"/>
    </xf>
    <xf numFmtId="165" fontId="149" fillId="0" borderId="82" xfId="1798" applyNumberFormat="1" applyFont="1" applyBorder="1" applyAlignment="1">
      <alignment horizontal="center" vertical="center" wrapText="1"/>
    </xf>
    <xf numFmtId="165" fontId="149" fillId="43" borderId="86" xfId="1798" applyNumberFormat="1" applyFont="1" applyFill="1" applyBorder="1" applyAlignment="1">
      <alignment horizontal="center" vertical="center" wrapText="1"/>
    </xf>
    <xf numFmtId="0" fontId="145" fillId="0" borderId="81" xfId="1798" applyFont="1" applyBorder="1" applyAlignment="1">
      <alignment horizontal="right" vertical="center" wrapText="1"/>
    </xf>
    <xf numFmtId="0" fontId="145" fillId="0" borderId="81" xfId="1798" applyFont="1" applyBorder="1" applyAlignment="1">
      <alignment vertical="center" wrapText="1"/>
    </xf>
    <xf numFmtId="0" fontId="145" fillId="0" borderId="0" xfId="1798" applyFont="1" applyAlignment="1">
      <alignment vertical="center"/>
    </xf>
    <xf numFmtId="165" fontId="145" fillId="0" borderId="0" xfId="1798" applyNumberFormat="1" applyFont="1" applyAlignment="1">
      <alignment horizontal="center" vertical="center"/>
    </xf>
    <xf numFmtId="49" fontId="12" fillId="0" borderId="21" xfId="3" applyNumberFormat="1" applyFont="1" applyBorder="1" applyAlignment="1">
      <alignment vertical="center"/>
    </xf>
    <xf numFmtId="4" fontId="18" fillId="0" borderId="40" xfId="4" applyNumberFormat="1" applyFont="1" applyFill="1" applyBorder="1" applyAlignment="1">
      <alignment horizontal="right" vertical="center"/>
    </xf>
    <xf numFmtId="49" fontId="18" fillId="0" borderId="40" xfId="4" applyNumberFormat="1" applyFont="1" applyFill="1" applyBorder="1" applyAlignment="1">
      <alignment horizontal="center" vertical="center"/>
    </xf>
    <xf numFmtId="165" fontId="18" fillId="0" borderId="40" xfId="4" applyNumberFormat="1" applyFont="1" applyFill="1" applyBorder="1" applyAlignment="1">
      <alignment vertical="center"/>
    </xf>
    <xf numFmtId="165" fontId="18" fillId="0" borderId="45" xfId="4" applyNumberFormat="1" applyFont="1" applyFill="1" applyBorder="1" applyAlignment="1">
      <alignment horizontal="right" vertical="center"/>
    </xf>
    <xf numFmtId="0" fontId="1" fillId="0" borderId="31" xfId="1" applyFill="1" applyBorder="1" applyAlignment="1">
      <alignment horizontal="left" vertical="center"/>
    </xf>
    <xf numFmtId="0" fontId="1" fillId="0" borderId="31" xfId="1" applyFont="1" applyFill="1" applyBorder="1" applyAlignment="1">
      <alignment horizontal="left"/>
    </xf>
    <xf numFmtId="0" fontId="5" fillId="0" borderId="21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5" xfId="1" applyFill="1" applyBorder="1" applyAlignment="1">
      <alignment horizontal="left"/>
    </xf>
    <xf numFmtId="0" fontId="1" fillId="0" borderId="14" xfId="1" applyFill="1" applyBorder="1" applyAlignment="1">
      <alignment horizontal="left"/>
    </xf>
    <xf numFmtId="0" fontId="1" fillId="0" borderId="29" xfId="1" applyFill="1" applyBorder="1" applyAlignment="1">
      <alignment horizontal="left"/>
    </xf>
    <xf numFmtId="0" fontId="1" fillId="0" borderId="19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0" xfId="1" applyFill="1" applyBorder="1" applyAlignment="1">
      <alignment horizontal="left"/>
    </xf>
    <xf numFmtId="0" fontId="1" fillId="0" borderId="7" xfId="1" applyFill="1" applyBorder="1" applyAlignment="1">
      <alignment horizontal="center"/>
    </xf>
    <xf numFmtId="0" fontId="1" fillId="0" borderId="8" xfId="1" applyFill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1" fillId="0" borderId="12" xfId="1" applyFill="1" applyBorder="1" applyAlignment="1">
      <alignment horizontal="center"/>
    </xf>
    <xf numFmtId="0" fontId="1" fillId="0" borderId="21" xfId="1" applyFont="1" applyFill="1" applyBorder="1" applyAlignment="1">
      <alignment horizontal="left"/>
    </xf>
    <xf numFmtId="0" fontId="1" fillId="0" borderId="21" xfId="1" applyFill="1" applyBorder="1" applyAlignment="1">
      <alignment horizontal="left"/>
    </xf>
    <xf numFmtId="0" fontId="1" fillId="0" borderId="18" xfId="1" applyFill="1" applyBorder="1" applyAlignment="1">
      <alignment horizontal="center"/>
    </xf>
    <xf numFmtId="0" fontId="1" fillId="0" borderId="21" xfId="1" applyFill="1" applyBorder="1" applyAlignment="1">
      <alignment horizontal="center"/>
    </xf>
    <xf numFmtId="0" fontId="1" fillId="0" borderId="21" xfId="1" applyFill="1" applyBorder="1" applyAlignment="1">
      <alignment horizontal="left" vertical="top"/>
    </xf>
    <xf numFmtId="0" fontId="1" fillId="0" borderId="0" xfId="1" applyFill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26" xfId="1" applyFont="1" applyFill="1" applyBorder="1" applyAlignment="1">
      <alignment horizontal="left" vertical="top" wrapText="1"/>
    </xf>
    <xf numFmtId="0" fontId="1" fillId="0" borderId="27" xfId="1" applyFill="1" applyBorder="1" applyAlignment="1">
      <alignment horizontal="left" vertical="top" wrapText="1"/>
    </xf>
    <xf numFmtId="0" fontId="1" fillId="0" borderId="28" xfId="1" applyFill="1" applyBorder="1" applyAlignment="1">
      <alignment horizontal="left" vertical="top" wrapText="1"/>
    </xf>
    <xf numFmtId="0" fontId="1" fillId="0" borderId="22" xfId="1" applyFill="1" applyBorder="1" applyAlignment="1">
      <alignment horizontal="left"/>
    </xf>
    <xf numFmtId="0" fontId="5" fillId="0" borderId="19" xfId="1" applyFont="1" applyFill="1" applyBorder="1" applyAlignment="1">
      <alignment horizontal="left"/>
    </xf>
    <xf numFmtId="0" fontId="5" fillId="0" borderId="23" xfId="1" applyFont="1" applyFill="1" applyBorder="1" applyAlignment="1">
      <alignment horizontal="left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1" fillId="0" borderId="19" xfId="1" applyBorder="1" applyAlignment="1">
      <alignment horizontal="left"/>
    </xf>
    <xf numFmtId="0" fontId="1" fillId="0" borderId="20" xfId="1" applyBorder="1" applyAlignment="1">
      <alignment horizontal="left"/>
    </xf>
    <xf numFmtId="0" fontId="1" fillId="0" borderId="21" xfId="1" applyFont="1" applyBorder="1" applyAlignment="1">
      <alignment horizontal="left"/>
    </xf>
    <xf numFmtId="0" fontId="1" fillId="0" borderId="21" xfId="1" applyBorder="1" applyAlignment="1">
      <alignment horizontal="left"/>
    </xf>
    <xf numFmtId="0" fontId="1" fillId="0" borderId="22" xfId="1" applyBorder="1" applyAlignment="1">
      <alignment horizontal="left"/>
    </xf>
    <xf numFmtId="0" fontId="1" fillId="0" borderId="19" xfId="1" applyFont="1" applyBorder="1" applyAlignment="1">
      <alignment horizontal="left"/>
    </xf>
    <xf numFmtId="0" fontId="1" fillId="0" borderId="23" xfId="1" applyBorder="1" applyAlignment="1">
      <alignment horizontal="left"/>
    </xf>
    <xf numFmtId="0" fontId="1" fillId="0" borderId="25" xfId="1" applyFill="1" applyBorder="1" applyAlignment="1">
      <alignment horizontal="left" vertical="top"/>
    </xf>
    <xf numFmtId="0" fontId="1" fillId="0" borderId="16" xfId="1" applyFill="1" applyBorder="1" applyAlignment="1">
      <alignment horizontal="left" vertical="top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1" fillId="0" borderId="4" xfId="1" applyBorder="1" applyAlignment="1">
      <alignment horizontal="left"/>
    </xf>
    <xf numFmtId="0" fontId="3" fillId="0" borderId="7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4" fillId="0" borderId="7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/>
    </xf>
    <xf numFmtId="0" fontId="2" fillId="0" borderId="8" xfId="1" applyFont="1" applyBorder="1" applyAlignment="1">
      <alignment horizontal="left"/>
    </xf>
    <xf numFmtId="0" fontId="3" fillId="0" borderId="10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1" fillId="0" borderId="7" xfId="1" applyBorder="1" applyAlignment="1">
      <alignment horizontal="left"/>
    </xf>
    <xf numFmtId="0" fontId="1" fillId="0" borderId="8" xfId="1" applyBorder="1" applyAlignment="1">
      <alignment horizontal="left"/>
    </xf>
    <xf numFmtId="0" fontId="1" fillId="0" borderId="13" xfId="1" applyBorder="1" applyAlignment="1">
      <alignment horizontal="left"/>
    </xf>
    <xf numFmtId="0" fontId="1" fillId="0" borderId="14" xfId="1" applyBorder="1" applyAlignment="1">
      <alignment horizontal="left"/>
    </xf>
    <xf numFmtId="0" fontId="1" fillId="0" borderId="15" xfId="1" applyBorder="1" applyAlignment="1">
      <alignment horizontal="left"/>
    </xf>
    <xf numFmtId="0" fontId="1" fillId="0" borderId="10" xfId="1" applyBorder="1" applyAlignment="1">
      <alignment horizontal="left"/>
    </xf>
    <xf numFmtId="0" fontId="1" fillId="0" borderId="12" xfId="1" applyBorder="1" applyAlignment="1">
      <alignment horizontal="left"/>
    </xf>
    <xf numFmtId="0" fontId="143" fillId="0" borderId="19" xfId="3" applyFont="1" applyBorder="1" applyAlignment="1">
      <alignment horizontal="left" vertical="center"/>
    </xf>
    <xf numFmtId="0" fontId="143" fillId="0" borderId="20" xfId="3" applyFont="1" applyBorder="1" applyAlignment="1">
      <alignment horizontal="left" vertical="center"/>
    </xf>
    <xf numFmtId="0" fontId="3" fillId="3" borderId="34" xfId="4" applyFont="1" applyFill="1" applyBorder="1" applyAlignment="1">
      <alignment horizontal="center" vertical="center" wrapText="1"/>
    </xf>
    <xf numFmtId="0" fontId="15" fillId="3" borderId="38" xfId="3" applyFont="1" applyFill="1" applyBorder="1" applyAlignment="1">
      <alignment horizontal="center" vertical="center" wrapText="1"/>
    </xf>
    <xf numFmtId="0" fontId="3" fillId="0" borderId="30" xfId="5" applyFont="1" applyBorder="1" applyAlignment="1">
      <alignment horizontal="center" vertical="center"/>
    </xf>
    <xf numFmtId="0" fontId="3" fillId="0" borderId="31" xfId="5" applyFont="1" applyBorder="1" applyAlignment="1">
      <alignment horizontal="center" vertical="center"/>
    </xf>
    <xf numFmtId="0" fontId="3" fillId="3" borderId="33" xfId="4" applyFont="1" applyFill="1" applyBorder="1" applyAlignment="1">
      <alignment horizontal="center" vertical="center" wrapText="1"/>
    </xf>
    <xf numFmtId="0" fontId="3" fillId="3" borderId="3" xfId="4" applyFont="1" applyFill="1" applyBorder="1" applyAlignment="1">
      <alignment horizontal="center" vertical="center" wrapText="1"/>
    </xf>
    <xf numFmtId="0" fontId="15" fillId="3" borderId="35" xfId="3" applyFont="1" applyFill="1" applyBorder="1" applyAlignment="1">
      <alignment horizontal="center" vertical="center" wrapText="1"/>
    </xf>
    <xf numFmtId="0" fontId="15" fillId="3" borderId="36" xfId="3" applyFont="1" applyFill="1" applyBorder="1" applyAlignment="1">
      <alignment horizontal="center" vertical="center" wrapText="1"/>
    </xf>
    <xf numFmtId="0" fontId="3" fillId="3" borderId="4" xfId="4" applyFont="1" applyFill="1" applyBorder="1" applyAlignment="1">
      <alignment horizontal="center" vertical="center" wrapText="1"/>
    </xf>
    <xf numFmtId="0" fontId="15" fillId="3" borderId="37" xfId="3" applyFont="1" applyFill="1" applyBorder="1" applyAlignment="1">
      <alignment horizontal="center" vertical="center" wrapText="1"/>
    </xf>
    <xf numFmtId="4" fontId="14" fillId="3" borderId="4" xfId="4" applyNumberFormat="1" applyFont="1" applyFill="1" applyBorder="1" applyAlignment="1">
      <alignment horizontal="center" vertical="center" wrapText="1"/>
    </xf>
    <xf numFmtId="4" fontId="14" fillId="3" borderId="37" xfId="4" applyNumberFormat="1" applyFont="1" applyFill="1" applyBorder="1" applyAlignment="1">
      <alignment horizontal="center" vertical="center" wrapText="1"/>
    </xf>
    <xf numFmtId="0" fontId="13" fillId="0" borderId="48" xfId="1801" applyFill="1" applyBorder="1" applyAlignment="1">
      <alignment horizontal="center" vertical="center" wrapText="1"/>
    </xf>
    <xf numFmtId="0" fontId="13" fillId="0" borderId="27" xfId="1801" applyFill="1" applyBorder="1" applyAlignment="1">
      <alignment horizontal="center" vertical="center" wrapText="1"/>
    </xf>
  </cellXfs>
  <cellStyles count="1814">
    <cellStyle name="_02 Výkaz výměr BS" xfId="6"/>
    <cellStyle name="_02 Výkaz výměr BS 2" xfId="1014"/>
    <cellStyle name="_02 Výkaz výměr EPS" xfId="7"/>
    <cellStyle name="_02 Výkaz výměr EPS 2" xfId="1015"/>
    <cellStyle name="_07-007_DOLI_DPS_KA_ON_00" xfId="8"/>
    <cellStyle name="_07-Výkaz výměr" xfId="9"/>
    <cellStyle name="_07-Výkaz výměr 2" xfId="1016"/>
    <cellStyle name="_10661-soupis.výkonů" xfId="630"/>
    <cellStyle name="_10661-soupis.výkonů 2" xfId="631"/>
    <cellStyle name="_10661-soupis.výkonů 3" xfId="632"/>
    <cellStyle name="_2004_04_08_komplet" xfId="633"/>
    <cellStyle name="_2006 HiPath 3800 A.Budova Petrof HK1" xfId="634"/>
    <cellStyle name="_222_4-5-R-12-B_ZV" xfId="635"/>
    <cellStyle name="_222_4-5-R-12-B_ZV 2" xfId="636"/>
    <cellStyle name="_222_4-5-R-12-B_ZV 3" xfId="637"/>
    <cellStyle name="_222_4-5-R-12-B_ZV_1" xfId="638"/>
    <cellStyle name="_222_4-5-R-12-B_ZV_1 2" xfId="639"/>
    <cellStyle name="_222_4-5-R-12-B_ZV_1 2 2" xfId="1638"/>
    <cellStyle name="_222_4-5-R-12-B_ZV_1 3" xfId="640"/>
    <cellStyle name="_222_4-5-R-12-B_ZV_1 3 2" xfId="1639"/>
    <cellStyle name="_222_4-5-R-12-B_ZV_1 4" xfId="1637"/>
    <cellStyle name="_ALL" xfId="641"/>
    <cellStyle name="_C.1.10.1 Rozpočet EPS" xfId="10"/>
    <cellStyle name="_C.1.10.1 Rozpočet EPS 2" xfId="1017"/>
    <cellStyle name="_C.1.10.2 Rozpočet BS" xfId="11"/>
    <cellStyle name="_C.1.10.2 Rozpočet BS 2" xfId="1018"/>
    <cellStyle name="_C.1.3 Rozpočet ZTI" xfId="12"/>
    <cellStyle name="_C.1.3 Rozpočet ZTI 2" xfId="1019"/>
    <cellStyle name="_C.1.4 Rozpočet ÚT" xfId="13"/>
    <cellStyle name="_C.1.4 Rozpočet ÚT 2" xfId="1020"/>
    <cellStyle name="_C.1.5 Rozpočet VZT" xfId="14"/>
    <cellStyle name="_C.1.5 Rozpočet VZT 2" xfId="1021"/>
    <cellStyle name="_C.1.6 Rozpočet CHL" xfId="15"/>
    <cellStyle name="_C.1.6 Rozpočet CHL 2" xfId="1022"/>
    <cellStyle name="_C.1.7 Rozpočet MaR" xfId="16"/>
    <cellStyle name="_C.1.7 Rozpočet MaR 2" xfId="1023"/>
    <cellStyle name="_C.1.7_vykazv_MaR" xfId="17"/>
    <cellStyle name="_C.1.7_vykazv_MaR 2" xfId="1024"/>
    <cellStyle name="_C.1.8 Rozpočet SILNO" xfId="18"/>
    <cellStyle name="_C.1.8 Rozpočet SILNO 2" xfId="1025"/>
    <cellStyle name="_C.4 Rozpočet Přípojka elektro" xfId="19"/>
    <cellStyle name="_C.4 Rozpočet Přípojka elektro 2" xfId="1026"/>
    <cellStyle name="_C4_04_Vřkaz vřmýr" xfId="20"/>
    <cellStyle name="_C4_04_Vřkaz vřmýr 2" xfId="1027"/>
    <cellStyle name="_CCTV" xfId="642"/>
    <cellStyle name="_CCTV_1-SK" xfId="643"/>
    <cellStyle name="_CCTV_2-AP" xfId="644"/>
    <cellStyle name="_CCTV_5-STA" xfId="645"/>
    <cellStyle name="_CCTV_Budova_A-rozpočet-FINAL" xfId="646"/>
    <cellStyle name="_CCTV_EZS" xfId="647"/>
    <cellStyle name="_CCTV_Kabelové žlaby a trubkovody" xfId="648"/>
    <cellStyle name="_CCTV_rozpočet- FINAL-" xfId="649"/>
    <cellStyle name="_CCTV_Rozpočet-final-" xfId="650"/>
    <cellStyle name="_CCTV_ROZPOČET-v rozpracovanosti-all" xfId="651"/>
    <cellStyle name="_CCTV_ROZPOOČET-final" xfId="652"/>
    <cellStyle name="_CCTV_SK" xfId="653"/>
    <cellStyle name="_CCTV_SSK" xfId="654"/>
    <cellStyle name="_CCTV_STA" xfId="655"/>
    <cellStyle name="_CCTV_VDT" xfId="656"/>
    <cellStyle name="_CCTV_VDT_1" xfId="657"/>
    <cellStyle name="_cenová nabídka" xfId="658"/>
    <cellStyle name="_Doli-výkaz výměr -s cenama-1" xfId="21"/>
    <cellStyle name="_DT" xfId="659"/>
    <cellStyle name="_EBC_vykaz_vymer" xfId="660"/>
    <cellStyle name="_EZS" xfId="661"/>
    <cellStyle name="_Inotex1" xfId="662"/>
    <cellStyle name="_Inotex1c" xfId="663"/>
    <cellStyle name="_Inotex2" xfId="664"/>
    <cellStyle name="_List1" xfId="665"/>
    <cellStyle name="_MESA IIa-SO-03z Slabopr.." xfId="666"/>
    <cellStyle name="_MESA IIa-SO-03z Slabopr.. 2" xfId="667"/>
    <cellStyle name="_MESA IIa-SO-03z Slabopr.. 2 2" xfId="1641"/>
    <cellStyle name="_MESA IIa-SO-03z Slabopr.. 3" xfId="668"/>
    <cellStyle name="_MESA IIa-SO-03z Slabopr.. 3 2" xfId="1642"/>
    <cellStyle name="_MESA IIa-SO-03z Slabopr.. 4" xfId="1640"/>
    <cellStyle name="_MESA IIa-SO-03z Slabopr.._1" xfId="669"/>
    <cellStyle name="_MESA IIa-SO-03z Slabopr.._1 2" xfId="670"/>
    <cellStyle name="_MESA IIa-SO-03z Slabopr.._1 3" xfId="671"/>
    <cellStyle name="_MESA Vysokov - II. etapa" xfId="672"/>
    <cellStyle name="_MESA Vysokov - II. etapa 2" xfId="673"/>
    <cellStyle name="_MESA Vysokov - II. etapa 3" xfId="674"/>
    <cellStyle name="_MESA-II et-Zpřistavek-ROZPOČET-včSANI uprav1" xfId="675"/>
    <cellStyle name="_MESA-II et-Zpřistavek-ROZPOČET-včSANI uprav1 2" xfId="676"/>
    <cellStyle name="_MESA-II et-Zpřistavek-ROZPOČET-včSANI uprav1 3" xfId="677"/>
    <cellStyle name="_MESA-II et-Zpřistavek-ROZPOČET-včSANI uprav1_1" xfId="678"/>
    <cellStyle name="_MESA-II et-Zpřistavek-ROZPOČET-včSANI uprav1_1 2" xfId="679"/>
    <cellStyle name="_MESA-II et-Zpřistavek-ROZPOČET-včSANI uprav1_1 2 2" xfId="1644"/>
    <cellStyle name="_MESA-II et-Zpřistavek-ROZPOČET-včSANI uprav1_1 3" xfId="680"/>
    <cellStyle name="_MESA-II et-Zpřistavek-ROZPOČET-včSANI uprav1_1 3 2" xfId="1645"/>
    <cellStyle name="_MESA-II et-Zpřistavek-ROZPOČET-včSANI uprav1_1 4" xfId="1643"/>
    <cellStyle name="_N020198A" xfId="681"/>
    <cellStyle name="_N02117-ELSYCO SK Socialnu Poistvnu Zilina SK" xfId="682"/>
    <cellStyle name="_N02129-Johnson Controls-EUROPAPIR Bratislava" xfId="683"/>
    <cellStyle name="_N02132-Johnson Controls-UNIPHARMA Bratislava - CCTV, ACCES" xfId="684"/>
    <cellStyle name="_N0214X-ROSS-EUROPAPIR Bratislava" xfId="685"/>
    <cellStyle name="_Nabídka KV SiPass" xfId="22"/>
    <cellStyle name="_Np_00110a" xfId="686"/>
    <cellStyle name="_Np_00118a" xfId="687"/>
    <cellStyle name="_Np_00159" xfId="688"/>
    <cellStyle name="_Np_00164a" xfId="689"/>
    <cellStyle name="_NXXXXX-Johnson Controls -vzor cen pro SK, EZS, EPS" xfId="690"/>
    <cellStyle name="_PERSONAL" xfId="23"/>
    <cellStyle name="_PERSONAL_1" xfId="24"/>
    <cellStyle name="_PS 01 Rozpočet - stl. vzduch technický" xfId="25"/>
    <cellStyle name="_PS 01 Rozpočet - stl. vzduch technický 2" xfId="1028"/>
    <cellStyle name="_PS 01 Rozpočet - stolový výtah" xfId="26"/>
    <cellStyle name="_PS 01 Rozpočet - stolový výtah 2" xfId="1029"/>
    <cellStyle name="_PS 01 Rozpočet - vysavač" xfId="27"/>
    <cellStyle name="_PS 01 Rozpočet - vysavač 2" xfId="1030"/>
    <cellStyle name="_PS 01 Rozpočet -jeřáb" xfId="28"/>
    <cellStyle name="_PS 01 Rozpočet -jeřáb 2" xfId="1031"/>
    <cellStyle name="_rozpočet" xfId="29"/>
    <cellStyle name="_Rozpočet_Buštěhrad" xfId="30"/>
    <cellStyle name="_Rozpočet_Buštěhrad 2" xfId="1032"/>
    <cellStyle name="_Rozpočet-FINAL" xfId="691"/>
    <cellStyle name="_Rozpočet-FINAL-" xfId="692"/>
    <cellStyle name="_Rozpočet-FINAL 10" xfId="1646"/>
    <cellStyle name="_Rozpočet-FINAL- 10" xfId="1647"/>
    <cellStyle name="_Rozpočet-FINAL 11" xfId="1462"/>
    <cellStyle name="_Rozpočet-FINAL- 11" xfId="1461"/>
    <cellStyle name="_Rozpočet-FINAL 2" xfId="693"/>
    <cellStyle name="_Rozpočet-FINAL- 2" xfId="694"/>
    <cellStyle name="_Rozpočet-FINAL 2 2" xfId="1346"/>
    <cellStyle name="_Rozpočet-FINAL- 2 2" xfId="1347"/>
    <cellStyle name="_Rozpočet-FINAL 2 3" xfId="1447"/>
    <cellStyle name="_Rozpočet-FINAL- 2 3" xfId="1448"/>
    <cellStyle name="_Rozpočet-FINAL 2 4" xfId="1310"/>
    <cellStyle name="_Rozpočet-FINAL- 2 4" xfId="1311"/>
    <cellStyle name="_Rozpočet-FINAL 2 5" xfId="1374"/>
    <cellStyle name="_Rozpočet-FINAL- 2 5" xfId="1373"/>
    <cellStyle name="_Rozpočet-FINAL 2 6" xfId="1245"/>
    <cellStyle name="_Rozpočet-FINAL- 2 6" xfId="1249"/>
    <cellStyle name="_Rozpočet-FINAL 2 7" xfId="1648"/>
    <cellStyle name="_Rozpočet-FINAL- 2 7" xfId="1649"/>
    <cellStyle name="_Rozpočet-FINAL 2 8" xfId="1666"/>
    <cellStyle name="_Rozpočet-FINAL- 2 8" xfId="1460"/>
    <cellStyle name="_Rozpočet-FINAL 3" xfId="695"/>
    <cellStyle name="_Rozpočet-FINAL- 3" xfId="696"/>
    <cellStyle name="_Rozpočet-FINAL 3 2" xfId="1348"/>
    <cellStyle name="_Rozpočet-FINAL- 3 2" xfId="1349"/>
    <cellStyle name="_Rozpočet-FINAL 3 3" xfId="1449"/>
    <cellStyle name="_Rozpočet-FINAL- 3 3" xfId="1450"/>
    <cellStyle name="_Rozpočet-FINAL 3 4" xfId="1394"/>
    <cellStyle name="_Rozpočet-FINAL- 3 4" xfId="1396"/>
    <cellStyle name="_Rozpočet-FINAL 3 5" xfId="1372"/>
    <cellStyle name="_Rozpočet-FINAL- 3 5" xfId="1371"/>
    <cellStyle name="_Rozpočet-FINAL 3 6" xfId="1253"/>
    <cellStyle name="_Rozpočet-FINAL- 3 6" xfId="1257"/>
    <cellStyle name="_Rozpočet-FINAL 3 7" xfId="1650"/>
    <cellStyle name="_Rozpočet-FINAL- 3 7" xfId="1651"/>
    <cellStyle name="_Rozpočet-FINAL 3 8" xfId="1665"/>
    <cellStyle name="_Rozpočet-FINAL- 3 8" xfId="1459"/>
    <cellStyle name="_Rozpočet-FINAL 4" xfId="697"/>
    <cellStyle name="_Rozpočet-FINAL- 4" xfId="698"/>
    <cellStyle name="_Rozpočet-FINAL 4 2" xfId="1350"/>
    <cellStyle name="_Rozpočet-FINAL- 4 2" xfId="1351"/>
    <cellStyle name="_Rozpočet-FINAL 4 3" xfId="1451"/>
    <cellStyle name="_Rozpočet-FINAL- 4 3" xfId="1452"/>
    <cellStyle name="_Rozpočet-FINAL 4 4" xfId="1398"/>
    <cellStyle name="_Rozpočet-FINAL- 4 4" xfId="1013"/>
    <cellStyle name="_Rozpočet-FINAL 4 5" xfId="1370"/>
    <cellStyle name="_Rozpočet-FINAL- 4 5" xfId="1369"/>
    <cellStyle name="_Rozpočet-FINAL 4 6" xfId="1261"/>
    <cellStyle name="_Rozpočet-FINAL- 4 6" xfId="1265"/>
    <cellStyle name="_Rozpočet-FINAL 4 7" xfId="1652"/>
    <cellStyle name="_Rozpočet-FINAL- 4 7" xfId="1653"/>
    <cellStyle name="_Rozpočet-FINAL 4 8" xfId="1664"/>
    <cellStyle name="_Rozpočet-FINAL- 4 8" xfId="1458"/>
    <cellStyle name="_Rozpočet-FINAL 5" xfId="1344"/>
    <cellStyle name="_Rozpočet-FINAL- 5" xfId="1345"/>
    <cellStyle name="_Rozpočet-FINAL 6" xfId="1445"/>
    <cellStyle name="_Rozpočet-FINAL- 6" xfId="1446"/>
    <cellStyle name="_Rozpočet-FINAL 7" xfId="1309"/>
    <cellStyle name="_Rozpočet-FINAL- 7" xfId="1393"/>
    <cellStyle name="_Rozpočet-FINAL 8" xfId="1376"/>
    <cellStyle name="_Rozpočet-FINAL- 8" xfId="1375"/>
    <cellStyle name="_Rozpočet-FINAL 9" xfId="1237"/>
    <cellStyle name="_Rozpočet-FINAL- 9" xfId="1241"/>
    <cellStyle name="_ROZPOČET-FINAL-ALL" xfId="699"/>
    <cellStyle name="_Rozpočet-IKEM-pro jiné účely" xfId="700"/>
    <cellStyle name="_Rozpočet-IKEM-pro jiné účely 2" xfId="701"/>
    <cellStyle name="_Rozpočet-IKEM-pro jiné účely 2 2" xfId="1353"/>
    <cellStyle name="_Rozpočet-IKEM-pro jiné účely 3" xfId="1352"/>
    <cellStyle name="_Rozpočet-KABELY-20072010-" xfId="702"/>
    <cellStyle name="_Rozpočet-KABELY-20072010- 2" xfId="703"/>
    <cellStyle name="_Rozpočet-KABELY-20072010- 2 2" xfId="1355"/>
    <cellStyle name="_Rozpočet-KABELY-20072010- 3" xfId="1354"/>
    <cellStyle name="_SO 01.070 Slaboproudé rozvody 1" xfId="704"/>
    <cellStyle name="_SO 01.070 Slaboproudé rozvody 1 2" xfId="705"/>
    <cellStyle name="_SO 01.070 Slaboproudé rozvody 1 2 2" xfId="1357"/>
    <cellStyle name="_SO 01.070 Slaboproudé rozvody 1 3" xfId="706"/>
    <cellStyle name="_SO 01.070 Slaboproudé rozvody 1 3 2" xfId="1358"/>
    <cellStyle name="_SO 01.070 Slaboproudé rozvody 1 4" xfId="707"/>
    <cellStyle name="_SO 01.070 Slaboproudé rozvody 1 4 2" xfId="1359"/>
    <cellStyle name="_SO 01.070 Slaboproudé rozvody 1 5" xfId="1356"/>
    <cellStyle name="_SO04" xfId="708"/>
    <cellStyle name="_STA - A" xfId="709"/>
    <cellStyle name="_stav" xfId="31"/>
    <cellStyle name="_Tendr,konvence-soupis.výkonů,07.08.05" xfId="710"/>
    <cellStyle name="_Tendr,konvence-soupis.výkonů,07.08.05 2" xfId="711"/>
    <cellStyle name="_Tendr,konvence-soupis.výkonů,07.08.05 3" xfId="712"/>
    <cellStyle name="_Tendr,konvence-soupis.výkonů,07.08.05_1" xfId="713"/>
    <cellStyle name="_Tendr,konvence-soupis.výkonů,07.08.05_1 2" xfId="714"/>
    <cellStyle name="_Tendr,konvence-soupis.výkonů,07.08.05_1 2 2" xfId="1655"/>
    <cellStyle name="_Tendr,konvence-soupis.výkonů,07.08.05_1 3" xfId="715"/>
    <cellStyle name="_Tendr,konvence-soupis.výkonů,07.08.05_1 3 2" xfId="1656"/>
    <cellStyle name="_Tendr,konvence-soupis.výkonů,07.08.05_1 4" xfId="1654"/>
    <cellStyle name="_Výkaz výměr - simulátory, stlačený vzduch" xfId="32"/>
    <cellStyle name="_Výkaz výměr - simulátory, stlačený vzduch 2" xfId="1033"/>
    <cellStyle name="_Výkaz výměr - stolový výtah" xfId="33"/>
    <cellStyle name="_Výkaz výměr - stolový výtah 2" xfId="1034"/>
    <cellStyle name="_Výkaz výměr - vysavač" xfId="34"/>
    <cellStyle name="_Výkaz výměr - vysavač 2" xfId="1035"/>
    <cellStyle name="_Výkaz výměr -jeřáb" xfId="35"/>
    <cellStyle name="_Výkaz výměr -jeřáb 2" xfId="1036"/>
    <cellStyle name="_Výkaz výměr PSHZ" xfId="716"/>
    <cellStyle name="_Výkaz výměr PSHZ 2" xfId="717"/>
    <cellStyle name="_Výkaz výměr PSHZ 2 2" xfId="1362"/>
    <cellStyle name="_Výkaz výměr PSHZ 3" xfId="718"/>
    <cellStyle name="_Výkaz výměr PSHZ 3 2" xfId="1363"/>
    <cellStyle name="_Výkaz výměr PSHZ 4" xfId="719"/>
    <cellStyle name="_Výkaz výměr PSHZ 4 2" xfId="1364"/>
    <cellStyle name="_Výkaz výměr PSHZ 5" xfId="1361"/>
    <cellStyle name="_Výkaz výměr SHZ" xfId="720"/>
    <cellStyle name="_Výkaz výměr SHZ 2" xfId="721"/>
    <cellStyle name="_Výkaz výměr SHZ 2 2" xfId="1366"/>
    <cellStyle name="_Výkaz výměr SHZ 3" xfId="722"/>
    <cellStyle name="_Výkaz výměr SHZ 3 2" xfId="1367"/>
    <cellStyle name="_Výkaz výměr SHZ 4" xfId="723"/>
    <cellStyle name="_Výkaz výměr SHZ 4 2" xfId="1368"/>
    <cellStyle name="_Výkaz výměr SHZ 5" xfId="1365"/>
    <cellStyle name="_Výkaz výměr_Chlazení" xfId="36"/>
    <cellStyle name="_Výkaz výměr_Chlazení 2" xfId="1037"/>
    <cellStyle name="_Výkaz výměr_Silnoproud" xfId="37"/>
    <cellStyle name="_Výkaz výměr_Silnoproud 2" xfId="1038"/>
    <cellStyle name="_Výkaz výměr_Slaboproud" xfId="38"/>
    <cellStyle name="_Výkaz výměr_Slaboproud 2" xfId="1039"/>
    <cellStyle name="_Výkaz výměr_UT" xfId="39"/>
    <cellStyle name="_Výkaz výměr_UT 2" xfId="1040"/>
    <cellStyle name="_Výkaz výměr_VZT" xfId="40"/>
    <cellStyle name="_Výkaz výměr_VZT 2" xfId="1041"/>
    <cellStyle name="_Výkaz výměr-Medicinský vzduch" xfId="41"/>
    <cellStyle name="_Výkaz výměr-Medicinský vzduch 2" xfId="1042"/>
    <cellStyle name="_Vysokov, Mesa - Západní administrativně provozní přístavba, 25.10.2006 ostrý" xfId="724"/>
    <cellStyle name="_Vzor vyplněného formuláře" xfId="725"/>
    <cellStyle name="_Z_00159A" xfId="726"/>
    <cellStyle name="_Západní křídlo - El. rozpočet" xfId="727"/>
    <cellStyle name="_Západní křídlo - El. rozpočet 2" xfId="728"/>
    <cellStyle name="_Západní křídlo - El. rozpočet 3" xfId="729"/>
    <cellStyle name="_Západní křídlo - El. rozpočet_1" xfId="730"/>
    <cellStyle name="_Západní křídlo - El. rozpočet_1 2" xfId="731"/>
    <cellStyle name="_Západní křídlo - El. rozpočet_1 2 2" xfId="1658"/>
    <cellStyle name="_Západní křídlo - El. rozpočet_1 3" xfId="732"/>
    <cellStyle name="_Západní křídlo - El. rozpočet_1 3 2" xfId="1659"/>
    <cellStyle name="_Západní křídlo - El. rozpočet_1 4" xfId="1657"/>
    <cellStyle name="_ZTI" xfId="42"/>
    <cellStyle name="_ZTI 2" xfId="1043"/>
    <cellStyle name="=C:\WINDOWS\SYSTEM32\COMMAND.COM" xfId="733"/>
    <cellStyle name="=C:\WINDOWS\SYSTEM32\COMMAND.COM 2" xfId="734"/>
    <cellStyle name="=C:\WINDOWS\SYSTEM32\COMMAND.COM 3" xfId="735"/>
    <cellStyle name="=C:\WINDOWS\SYSTEM32\COMMAND.COM 4" xfId="736"/>
    <cellStyle name="•W_laroux" xfId="737"/>
    <cellStyle name="0,0_x000d__x000a_NA_x000d__x000a_" xfId="738"/>
    <cellStyle name="1" xfId="43"/>
    <cellStyle name="1 2" xfId="44"/>
    <cellStyle name="1 2 2" xfId="1044"/>
    <cellStyle name="1 3" xfId="45"/>
    <cellStyle name="1 3 2" xfId="1045"/>
    <cellStyle name="1 4" xfId="46"/>
    <cellStyle name="1 4 2" xfId="1046"/>
    <cellStyle name="20 % – Zvýraznění1 2" xfId="47"/>
    <cellStyle name="20 % – Zvýraznění1 2 2" xfId="739"/>
    <cellStyle name="20 % – Zvýraznění1 3" xfId="48"/>
    <cellStyle name="20 % – Zvýraznění1 4" xfId="49"/>
    <cellStyle name="20 % – Zvýraznění2 2" xfId="50"/>
    <cellStyle name="20 % – Zvýraznění2 2 2" xfId="740"/>
    <cellStyle name="20 % – Zvýraznění2 3" xfId="51"/>
    <cellStyle name="20 % – Zvýraznění2 4" xfId="52"/>
    <cellStyle name="20 % – Zvýraznění3 2" xfId="53"/>
    <cellStyle name="20 % – Zvýraznění3 2 2" xfId="741"/>
    <cellStyle name="20 % – Zvýraznění3 3" xfId="54"/>
    <cellStyle name="20 % – Zvýraznění3 4" xfId="55"/>
    <cellStyle name="20 % – Zvýraznění4 2" xfId="56"/>
    <cellStyle name="20 % – Zvýraznění4 2 2" xfId="742"/>
    <cellStyle name="20 % – Zvýraznění4 3" xfId="57"/>
    <cellStyle name="20 % – Zvýraznění4 4" xfId="58"/>
    <cellStyle name="20 % – Zvýraznění5 2" xfId="59"/>
    <cellStyle name="20 % – Zvýraznění5 2 2" xfId="743"/>
    <cellStyle name="20 % – Zvýraznění5 3" xfId="60"/>
    <cellStyle name="20 % – Zvýraznění5 4" xfId="61"/>
    <cellStyle name="20 % – Zvýraznění6 2" xfId="62"/>
    <cellStyle name="20 % – Zvýraznění6 2 2" xfId="744"/>
    <cellStyle name="20 % – Zvýraznění6 3" xfId="63"/>
    <cellStyle name="20 % – Zvýraznění6 4" xfId="64"/>
    <cellStyle name="40 % – Zvýraznění1 2" xfId="65"/>
    <cellStyle name="40 % – Zvýraznění1 2 2" xfId="745"/>
    <cellStyle name="40 % – Zvýraznění1 3" xfId="66"/>
    <cellStyle name="40 % – Zvýraznění1 4" xfId="67"/>
    <cellStyle name="40 % – Zvýraznění2 2" xfId="68"/>
    <cellStyle name="40 % – Zvýraznění2 2 2" xfId="746"/>
    <cellStyle name="40 % – Zvýraznění2 3" xfId="69"/>
    <cellStyle name="40 % – Zvýraznění2 4" xfId="70"/>
    <cellStyle name="40 % – Zvýraznění3 2" xfId="71"/>
    <cellStyle name="40 % – Zvýraznění3 2 2" xfId="747"/>
    <cellStyle name="40 % – Zvýraznění3 3" xfId="72"/>
    <cellStyle name="40 % – Zvýraznění3 4" xfId="73"/>
    <cellStyle name="40 % – Zvýraznění4 2" xfId="74"/>
    <cellStyle name="40 % – Zvýraznění4 2 2" xfId="748"/>
    <cellStyle name="40 % – Zvýraznění4 3" xfId="75"/>
    <cellStyle name="40 % – Zvýraznění4 4" xfId="76"/>
    <cellStyle name="40 % – Zvýraznění5 2" xfId="77"/>
    <cellStyle name="40 % – Zvýraznění5 2 2" xfId="749"/>
    <cellStyle name="40 % – Zvýraznění5 3" xfId="78"/>
    <cellStyle name="40 % – Zvýraznění5 4" xfId="79"/>
    <cellStyle name="40 % – Zvýraznění6 2" xfId="80"/>
    <cellStyle name="40 % – Zvýraznění6 2 2" xfId="750"/>
    <cellStyle name="40 % – Zvýraznění6 3" xfId="81"/>
    <cellStyle name="40 % – Zvýraznění6 4" xfId="82"/>
    <cellStyle name="5" xfId="83"/>
    <cellStyle name="5 10" xfId="84"/>
    <cellStyle name="5 10 2" xfId="85"/>
    <cellStyle name="5 10 2 2" xfId="1048"/>
    <cellStyle name="5 10 3" xfId="86"/>
    <cellStyle name="5 10 3 2" xfId="1049"/>
    <cellStyle name="5 10 4" xfId="87"/>
    <cellStyle name="5 10 4 2" xfId="1050"/>
    <cellStyle name="5 11" xfId="88"/>
    <cellStyle name="5 11 2" xfId="89"/>
    <cellStyle name="5 11 2 2" xfId="1051"/>
    <cellStyle name="5 11 3" xfId="90"/>
    <cellStyle name="5 11 3 2" xfId="1052"/>
    <cellStyle name="5 11 4" xfId="91"/>
    <cellStyle name="5 11 4 2" xfId="1053"/>
    <cellStyle name="5 12" xfId="92"/>
    <cellStyle name="5 12 2" xfId="93"/>
    <cellStyle name="5 12 2 2" xfId="1054"/>
    <cellStyle name="5 12 3" xfId="94"/>
    <cellStyle name="5 12 3 2" xfId="1055"/>
    <cellStyle name="5 12 4" xfId="95"/>
    <cellStyle name="5 12 4 2" xfId="1056"/>
    <cellStyle name="5 13" xfId="96"/>
    <cellStyle name="5 13 2" xfId="97"/>
    <cellStyle name="5 13 2 2" xfId="1057"/>
    <cellStyle name="5 13 3" xfId="98"/>
    <cellStyle name="5 13 3 2" xfId="1058"/>
    <cellStyle name="5 13 4" xfId="99"/>
    <cellStyle name="5 13 4 2" xfId="1059"/>
    <cellStyle name="5 14" xfId="100"/>
    <cellStyle name="5 14 2" xfId="101"/>
    <cellStyle name="5 14 2 2" xfId="1060"/>
    <cellStyle name="5 14 3" xfId="102"/>
    <cellStyle name="5 14 3 2" xfId="1061"/>
    <cellStyle name="5 14 4" xfId="103"/>
    <cellStyle name="5 14 4 2" xfId="1062"/>
    <cellStyle name="5 15" xfId="104"/>
    <cellStyle name="5 15 2" xfId="105"/>
    <cellStyle name="5 15 2 2" xfId="1063"/>
    <cellStyle name="5 15 3" xfId="106"/>
    <cellStyle name="5 15 3 2" xfId="1064"/>
    <cellStyle name="5 15 4" xfId="107"/>
    <cellStyle name="5 15 4 2" xfId="1065"/>
    <cellStyle name="5 16" xfId="108"/>
    <cellStyle name="5 16 2" xfId="109"/>
    <cellStyle name="5 16 2 2" xfId="1066"/>
    <cellStyle name="5 16 3" xfId="110"/>
    <cellStyle name="5 16 3 2" xfId="1067"/>
    <cellStyle name="5 16 4" xfId="111"/>
    <cellStyle name="5 16 4 2" xfId="1068"/>
    <cellStyle name="5 17" xfId="112"/>
    <cellStyle name="5 17 2" xfId="113"/>
    <cellStyle name="5 17 2 2" xfId="1069"/>
    <cellStyle name="5 17 3" xfId="114"/>
    <cellStyle name="5 17 3 2" xfId="1070"/>
    <cellStyle name="5 17 4" xfId="115"/>
    <cellStyle name="5 17 4 2" xfId="1071"/>
    <cellStyle name="5 18" xfId="116"/>
    <cellStyle name="5 18 2" xfId="117"/>
    <cellStyle name="5 18 2 2" xfId="1072"/>
    <cellStyle name="5 18 3" xfId="118"/>
    <cellStyle name="5 18 3 2" xfId="1073"/>
    <cellStyle name="5 18 4" xfId="119"/>
    <cellStyle name="5 18 4 2" xfId="1074"/>
    <cellStyle name="5 19" xfId="120"/>
    <cellStyle name="5 19 2" xfId="121"/>
    <cellStyle name="5 19 2 2" xfId="1075"/>
    <cellStyle name="5 19 3" xfId="122"/>
    <cellStyle name="5 19 3 2" xfId="1076"/>
    <cellStyle name="5 19 4" xfId="123"/>
    <cellStyle name="5 19 4 2" xfId="1077"/>
    <cellStyle name="5 2" xfId="124"/>
    <cellStyle name="5 2 2" xfId="125"/>
    <cellStyle name="5 2 2 2" xfId="1078"/>
    <cellStyle name="5 2 3" xfId="126"/>
    <cellStyle name="5 2 3 2" xfId="1079"/>
    <cellStyle name="5 2 4" xfId="127"/>
    <cellStyle name="5 2 4 2" xfId="1080"/>
    <cellStyle name="5 20" xfId="128"/>
    <cellStyle name="5 20 2" xfId="129"/>
    <cellStyle name="5 20 2 2" xfId="1081"/>
    <cellStyle name="5 20 3" xfId="130"/>
    <cellStyle name="5 20 3 2" xfId="1082"/>
    <cellStyle name="5 20 4" xfId="131"/>
    <cellStyle name="5 20 4 2" xfId="1083"/>
    <cellStyle name="5 21" xfId="132"/>
    <cellStyle name="5 21 2" xfId="133"/>
    <cellStyle name="5 21 2 2" xfId="1084"/>
    <cellStyle name="5 21 3" xfId="134"/>
    <cellStyle name="5 21 3 2" xfId="1085"/>
    <cellStyle name="5 21 4" xfId="135"/>
    <cellStyle name="5 21 4 2" xfId="1086"/>
    <cellStyle name="5 22" xfId="136"/>
    <cellStyle name="5 22 2" xfId="137"/>
    <cellStyle name="5 22 2 2" xfId="1087"/>
    <cellStyle name="5 22 3" xfId="138"/>
    <cellStyle name="5 22 3 2" xfId="1088"/>
    <cellStyle name="5 22 4" xfId="139"/>
    <cellStyle name="5 22 4 2" xfId="1089"/>
    <cellStyle name="5 23" xfId="140"/>
    <cellStyle name="5 23 2" xfId="141"/>
    <cellStyle name="5 23 2 2" xfId="1090"/>
    <cellStyle name="5 23 3" xfId="142"/>
    <cellStyle name="5 23 3 2" xfId="1091"/>
    <cellStyle name="5 23 4" xfId="143"/>
    <cellStyle name="5 23 4 2" xfId="1092"/>
    <cellStyle name="5 24" xfId="144"/>
    <cellStyle name="5 24 2" xfId="145"/>
    <cellStyle name="5 24 2 2" xfId="1093"/>
    <cellStyle name="5 24 3" xfId="146"/>
    <cellStyle name="5 24 3 2" xfId="1094"/>
    <cellStyle name="5 24 4" xfId="147"/>
    <cellStyle name="5 24 4 2" xfId="1095"/>
    <cellStyle name="5 25" xfId="148"/>
    <cellStyle name="5 25 2" xfId="149"/>
    <cellStyle name="5 25 2 2" xfId="1096"/>
    <cellStyle name="5 25 3" xfId="150"/>
    <cellStyle name="5 25 3 2" xfId="1097"/>
    <cellStyle name="5 25 4" xfId="151"/>
    <cellStyle name="5 25 4 2" xfId="1098"/>
    <cellStyle name="5 26" xfId="152"/>
    <cellStyle name="5 26 2" xfId="153"/>
    <cellStyle name="5 26 2 2" xfId="1099"/>
    <cellStyle name="5 26 3" xfId="154"/>
    <cellStyle name="5 26 3 2" xfId="1100"/>
    <cellStyle name="5 26 4" xfId="155"/>
    <cellStyle name="5 26 4 2" xfId="1101"/>
    <cellStyle name="5 27" xfId="156"/>
    <cellStyle name="5 27 2" xfId="157"/>
    <cellStyle name="5 27 2 2" xfId="1102"/>
    <cellStyle name="5 27 3" xfId="158"/>
    <cellStyle name="5 27 3 2" xfId="1103"/>
    <cellStyle name="5 27 4" xfId="159"/>
    <cellStyle name="5 27 4 2" xfId="1104"/>
    <cellStyle name="5 28" xfId="160"/>
    <cellStyle name="5 28 2" xfId="161"/>
    <cellStyle name="5 28 2 2" xfId="1105"/>
    <cellStyle name="5 28 3" xfId="162"/>
    <cellStyle name="5 28 3 2" xfId="1106"/>
    <cellStyle name="5 28 4" xfId="163"/>
    <cellStyle name="5 28 4 2" xfId="1107"/>
    <cellStyle name="5 29" xfId="164"/>
    <cellStyle name="5 29 2" xfId="165"/>
    <cellStyle name="5 29 2 2" xfId="1108"/>
    <cellStyle name="5 29 3" xfId="166"/>
    <cellStyle name="5 29 3 2" xfId="1109"/>
    <cellStyle name="5 29 4" xfId="167"/>
    <cellStyle name="5 29 4 2" xfId="1110"/>
    <cellStyle name="5 3" xfId="168"/>
    <cellStyle name="5 3 2" xfId="169"/>
    <cellStyle name="5 3 2 2" xfId="1111"/>
    <cellStyle name="5 3 3" xfId="170"/>
    <cellStyle name="5 3 3 2" xfId="1112"/>
    <cellStyle name="5 3 4" xfId="171"/>
    <cellStyle name="5 3 4 2" xfId="1113"/>
    <cellStyle name="5 30" xfId="172"/>
    <cellStyle name="5 30 2" xfId="173"/>
    <cellStyle name="5 30 2 2" xfId="1114"/>
    <cellStyle name="5 30 3" xfId="174"/>
    <cellStyle name="5 30 3 2" xfId="1115"/>
    <cellStyle name="5 30 4" xfId="175"/>
    <cellStyle name="5 30 4 2" xfId="1116"/>
    <cellStyle name="5 31" xfId="176"/>
    <cellStyle name="5 31 2" xfId="177"/>
    <cellStyle name="5 31 2 2" xfId="1117"/>
    <cellStyle name="5 31 3" xfId="178"/>
    <cellStyle name="5 31 3 2" xfId="1118"/>
    <cellStyle name="5 31 4" xfId="179"/>
    <cellStyle name="5 31 4 2" xfId="1119"/>
    <cellStyle name="5 32" xfId="180"/>
    <cellStyle name="5 32 2" xfId="181"/>
    <cellStyle name="5 32 2 2" xfId="1120"/>
    <cellStyle name="5 32 3" xfId="182"/>
    <cellStyle name="5 32 3 2" xfId="1121"/>
    <cellStyle name="5 32 4" xfId="183"/>
    <cellStyle name="5 32 4 2" xfId="1122"/>
    <cellStyle name="5 33" xfId="184"/>
    <cellStyle name="5 33 2" xfId="185"/>
    <cellStyle name="5 33 2 2" xfId="1123"/>
    <cellStyle name="5 33 3" xfId="186"/>
    <cellStyle name="5 33 3 2" xfId="1124"/>
    <cellStyle name="5 33 4" xfId="187"/>
    <cellStyle name="5 33 4 2" xfId="1125"/>
    <cellStyle name="5 34" xfId="188"/>
    <cellStyle name="5 34 2" xfId="189"/>
    <cellStyle name="5 34 2 2" xfId="1126"/>
    <cellStyle name="5 34 3" xfId="190"/>
    <cellStyle name="5 34 3 2" xfId="1127"/>
    <cellStyle name="5 34 4" xfId="191"/>
    <cellStyle name="5 34 4 2" xfId="1128"/>
    <cellStyle name="5 35" xfId="192"/>
    <cellStyle name="5 35 2" xfId="193"/>
    <cellStyle name="5 35 2 2" xfId="1129"/>
    <cellStyle name="5 35 3" xfId="194"/>
    <cellStyle name="5 35 3 2" xfId="1130"/>
    <cellStyle name="5 35 4" xfId="195"/>
    <cellStyle name="5 35 4 2" xfId="1131"/>
    <cellStyle name="5 36" xfId="196"/>
    <cellStyle name="5 36 2" xfId="197"/>
    <cellStyle name="5 36 2 2" xfId="1132"/>
    <cellStyle name="5 36 3" xfId="198"/>
    <cellStyle name="5 36 3 2" xfId="1133"/>
    <cellStyle name="5 36 4" xfId="199"/>
    <cellStyle name="5 36 4 2" xfId="1134"/>
    <cellStyle name="5 37" xfId="200"/>
    <cellStyle name="5 37 2" xfId="201"/>
    <cellStyle name="5 37 2 2" xfId="1135"/>
    <cellStyle name="5 37 3" xfId="202"/>
    <cellStyle name="5 37 3 2" xfId="1136"/>
    <cellStyle name="5 37 4" xfId="203"/>
    <cellStyle name="5 37 4 2" xfId="1137"/>
    <cellStyle name="5 38" xfId="204"/>
    <cellStyle name="5 38 2" xfId="205"/>
    <cellStyle name="5 38 2 2" xfId="1138"/>
    <cellStyle name="5 38 3" xfId="206"/>
    <cellStyle name="5 38 3 2" xfId="1139"/>
    <cellStyle name="5 38 4" xfId="207"/>
    <cellStyle name="5 38 4 2" xfId="1140"/>
    <cellStyle name="5 39" xfId="208"/>
    <cellStyle name="5 39 2" xfId="209"/>
    <cellStyle name="5 39 2 2" xfId="1141"/>
    <cellStyle name="5 39 3" xfId="210"/>
    <cellStyle name="5 39 3 2" xfId="1142"/>
    <cellStyle name="5 39 4" xfId="211"/>
    <cellStyle name="5 39 4 2" xfId="1143"/>
    <cellStyle name="5 4" xfId="212"/>
    <cellStyle name="5 4 2" xfId="213"/>
    <cellStyle name="5 4 2 2" xfId="1144"/>
    <cellStyle name="5 4 3" xfId="214"/>
    <cellStyle name="5 4 3 2" xfId="1145"/>
    <cellStyle name="5 4 4" xfId="215"/>
    <cellStyle name="5 4 4 2" xfId="1146"/>
    <cellStyle name="5 40" xfId="216"/>
    <cellStyle name="5 40 2" xfId="1147"/>
    <cellStyle name="5 41" xfId="217"/>
    <cellStyle name="5 41 2" xfId="1148"/>
    <cellStyle name="5 42" xfId="218"/>
    <cellStyle name="5 42 2" xfId="1149"/>
    <cellStyle name="5 5" xfId="219"/>
    <cellStyle name="5 5 2" xfId="220"/>
    <cellStyle name="5 5 2 2" xfId="1150"/>
    <cellStyle name="5 5 3" xfId="221"/>
    <cellStyle name="5 5 3 2" xfId="1151"/>
    <cellStyle name="5 5 4" xfId="222"/>
    <cellStyle name="5 5 4 2" xfId="1152"/>
    <cellStyle name="5 6" xfId="223"/>
    <cellStyle name="5 6 2" xfId="224"/>
    <cellStyle name="5 6 2 2" xfId="1153"/>
    <cellStyle name="5 6 3" xfId="225"/>
    <cellStyle name="5 6 3 2" xfId="1154"/>
    <cellStyle name="5 6 4" xfId="226"/>
    <cellStyle name="5 6 4 2" xfId="1155"/>
    <cellStyle name="5 7" xfId="227"/>
    <cellStyle name="5 7 2" xfId="228"/>
    <cellStyle name="5 7 2 2" xfId="1156"/>
    <cellStyle name="5 7 3" xfId="229"/>
    <cellStyle name="5 7 3 2" xfId="1157"/>
    <cellStyle name="5 7 4" xfId="230"/>
    <cellStyle name="5 7 4 2" xfId="1158"/>
    <cellStyle name="5 8" xfId="231"/>
    <cellStyle name="5 8 2" xfId="232"/>
    <cellStyle name="5 8 2 2" xfId="1159"/>
    <cellStyle name="5 8 3" xfId="233"/>
    <cellStyle name="5 8 3 2" xfId="1160"/>
    <cellStyle name="5 8 4" xfId="234"/>
    <cellStyle name="5 8 4 2" xfId="1161"/>
    <cellStyle name="5 9" xfId="235"/>
    <cellStyle name="5 9 2" xfId="236"/>
    <cellStyle name="5 9 2 2" xfId="1162"/>
    <cellStyle name="5 9 3" xfId="237"/>
    <cellStyle name="5 9 3 2" xfId="1163"/>
    <cellStyle name="5 9 4" xfId="238"/>
    <cellStyle name="5 9 4 2" xfId="1164"/>
    <cellStyle name="60 % – Zvýraznění1 2" xfId="239"/>
    <cellStyle name="60 % – Zvýraznění1 2 2" xfId="751"/>
    <cellStyle name="60 % – Zvýraznění1 3" xfId="240"/>
    <cellStyle name="60 % – Zvýraznění1 4" xfId="241"/>
    <cellStyle name="60 % – Zvýraznění2 2" xfId="242"/>
    <cellStyle name="60 % – Zvýraznění2 2 2" xfId="752"/>
    <cellStyle name="60 % – Zvýraznění2 3" xfId="243"/>
    <cellStyle name="60 % – Zvýraznění2 4" xfId="244"/>
    <cellStyle name="60 % – Zvýraznění3 2" xfId="245"/>
    <cellStyle name="60 % – Zvýraznění3 2 2" xfId="753"/>
    <cellStyle name="60 % – Zvýraznění3 3" xfId="246"/>
    <cellStyle name="60 % – Zvýraznění3 4" xfId="247"/>
    <cellStyle name="60 % – Zvýraznění4 2" xfId="248"/>
    <cellStyle name="60 % – Zvýraznění4 2 2" xfId="754"/>
    <cellStyle name="60 % – Zvýraznění4 3" xfId="249"/>
    <cellStyle name="60 % – Zvýraznění4 4" xfId="250"/>
    <cellStyle name="60 % – Zvýraznění5 2" xfId="251"/>
    <cellStyle name="60 % – Zvýraznění5 2 2" xfId="755"/>
    <cellStyle name="60 % – Zvýraznění5 3" xfId="252"/>
    <cellStyle name="60 % – Zvýraznění5 4" xfId="253"/>
    <cellStyle name="60 % – Zvýraznění6 2" xfId="254"/>
    <cellStyle name="60 % – Zvýraznění6 2 2" xfId="756"/>
    <cellStyle name="60 % – Zvýraznění6 3" xfId="255"/>
    <cellStyle name="60 % – Zvýraznění6 4" xfId="256"/>
    <cellStyle name="Äåíåæíûé [0]_PERSONAL" xfId="757"/>
    <cellStyle name="Äåíåæíûé_PERSONAL" xfId="758"/>
    <cellStyle name="ÅëÈ­ [0]_laroux" xfId="759"/>
    <cellStyle name="ÅëÈ­_laroux" xfId="760"/>
    <cellStyle name="ÄÞ¸¶ [0]_laroux" xfId="761"/>
    <cellStyle name="ÄÞ¸¶_laroux" xfId="762"/>
    <cellStyle name="balicek" xfId="763"/>
    <cellStyle name="Besuchter Hyperlink" xfId="764"/>
    <cellStyle name="blok_cen" xfId="765"/>
    <cellStyle name="blokcen" xfId="766"/>
    <cellStyle name="Body" xfId="767"/>
    <cellStyle name="Bold 11" xfId="768"/>
    <cellStyle name="Ç¥ÁØ_ÀÎÀç°³¹ß¿ø" xfId="769"/>
    <cellStyle name="Calc Currency (0)" xfId="770"/>
    <cellStyle name="Calc Currency (0) 2" xfId="771"/>
    <cellStyle name="Calc Currency (0) 3" xfId="772"/>
    <cellStyle name="Calc Currency (0) 4" xfId="773"/>
    <cellStyle name="Calc Currency (2)" xfId="774"/>
    <cellStyle name="Calc Percent (0)" xfId="775"/>
    <cellStyle name="Calc Percent (1)" xfId="776"/>
    <cellStyle name="Calc Percent (1) 2" xfId="777"/>
    <cellStyle name="Calc Percent (1) 3" xfId="778"/>
    <cellStyle name="Calc Percent (1) 4" xfId="779"/>
    <cellStyle name="Calc Percent (2)" xfId="780"/>
    <cellStyle name="Calc Percent (2) 2" xfId="781"/>
    <cellStyle name="Calc Percent (2) 3" xfId="782"/>
    <cellStyle name="Calc Percent (2) 4" xfId="783"/>
    <cellStyle name="Calc Units (0)" xfId="784"/>
    <cellStyle name="Calc Units (1)" xfId="785"/>
    <cellStyle name="Calc Units (2)" xfId="786"/>
    <cellStyle name="Celkem 2" xfId="257"/>
    <cellStyle name="Celkem 3" xfId="258"/>
    <cellStyle name="Celkem 4" xfId="259"/>
    <cellStyle name="cena" xfId="787"/>
    <cellStyle name="CenaJednPolozky" xfId="260"/>
    <cellStyle name="ceník" xfId="788"/>
    <cellStyle name="ceník 2" xfId="1661"/>
    <cellStyle name="Comma  - Style1" xfId="789"/>
    <cellStyle name="Comma  - Style2" xfId="790"/>
    <cellStyle name="Comma  - Style3" xfId="791"/>
    <cellStyle name="Comma  - Style4" xfId="792"/>
    <cellStyle name="Comma  - Style5" xfId="793"/>
    <cellStyle name="Comma  - Style6" xfId="794"/>
    <cellStyle name="Comma  - Style7" xfId="795"/>
    <cellStyle name="Comma  - Style8" xfId="796"/>
    <cellStyle name="Comma [0]_1995" xfId="797"/>
    <cellStyle name="Comma [00]" xfId="798"/>
    <cellStyle name="Comma_1995" xfId="799"/>
    <cellStyle name="Currency (0)" xfId="800"/>
    <cellStyle name="Currency (0) 2" xfId="1380"/>
    <cellStyle name="Currency (2)" xfId="801"/>
    <cellStyle name="Currency (2) 2" xfId="1381"/>
    <cellStyle name="Currency [0]_1995" xfId="802"/>
    <cellStyle name="Currency [00]" xfId="803"/>
    <cellStyle name="Currency_1995" xfId="804"/>
    <cellStyle name="Currency0" xfId="805"/>
    <cellStyle name="Currency0 2" xfId="1382"/>
    <cellStyle name="Čárka 2" xfId="806"/>
    <cellStyle name="Čárka 2 2" xfId="1383"/>
    <cellStyle name="Čárka 2 2 2" xfId="1796"/>
    <cellStyle name="Čárka 2 3" xfId="1662"/>
    <cellStyle name="čárky [0]_Razitko1" xfId="261"/>
    <cellStyle name="čárky 2" xfId="262"/>
    <cellStyle name="čárky 2 10" xfId="263"/>
    <cellStyle name="čárky 2 10 2" xfId="264"/>
    <cellStyle name="čárky 2 10 2 2" xfId="1165"/>
    <cellStyle name="čárky 2 10 2 2 2" xfId="1667"/>
    <cellStyle name="čárky 2 10 2 3" xfId="1465"/>
    <cellStyle name="čárky 2 10 3" xfId="265"/>
    <cellStyle name="čárky 2 10 3 2" xfId="1166"/>
    <cellStyle name="čárky 2 10 3 2 2" xfId="1668"/>
    <cellStyle name="čárky 2 10 3 3" xfId="1466"/>
    <cellStyle name="čárky 2 10 4" xfId="266"/>
    <cellStyle name="čárky 2 10 4 2" xfId="1167"/>
    <cellStyle name="čárky 2 10 4 2 2" xfId="1669"/>
    <cellStyle name="čárky 2 10 4 3" xfId="1467"/>
    <cellStyle name="čárky 2 10 5" xfId="1464"/>
    <cellStyle name="čárky 2 11" xfId="267"/>
    <cellStyle name="čárky 2 11 2" xfId="268"/>
    <cellStyle name="čárky 2 11 2 2" xfId="1168"/>
    <cellStyle name="čárky 2 11 2 2 2" xfId="1670"/>
    <cellStyle name="čárky 2 11 2 3" xfId="1469"/>
    <cellStyle name="čárky 2 11 3" xfId="269"/>
    <cellStyle name="čárky 2 11 3 2" xfId="1169"/>
    <cellStyle name="čárky 2 11 3 2 2" xfId="1671"/>
    <cellStyle name="čárky 2 11 3 3" xfId="1470"/>
    <cellStyle name="čárky 2 11 4" xfId="270"/>
    <cellStyle name="čárky 2 11 4 2" xfId="1170"/>
    <cellStyle name="čárky 2 11 4 2 2" xfId="1672"/>
    <cellStyle name="čárky 2 11 4 3" xfId="1471"/>
    <cellStyle name="čárky 2 11 5" xfId="1468"/>
    <cellStyle name="čárky 2 12" xfId="271"/>
    <cellStyle name="čárky 2 12 2" xfId="272"/>
    <cellStyle name="čárky 2 12 2 2" xfId="1171"/>
    <cellStyle name="čárky 2 12 2 2 2" xfId="1673"/>
    <cellStyle name="čárky 2 12 2 3" xfId="1473"/>
    <cellStyle name="čárky 2 12 3" xfId="273"/>
    <cellStyle name="čárky 2 12 3 2" xfId="1172"/>
    <cellStyle name="čárky 2 12 3 2 2" xfId="1674"/>
    <cellStyle name="čárky 2 12 3 3" xfId="1474"/>
    <cellStyle name="čárky 2 12 4" xfId="274"/>
    <cellStyle name="čárky 2 12 4 2" xfId="1173"/>
    <cellStyle name="čárky 2 12 4 2 2" xfId="1675"/>
    <cellStyle name="čárky 2 12 4 3" xfId="1475"/>
    <cellStyle name="čárky 2 12 5" xfId="1472"/>
    <cellStyle name="čárky 2 13" xfId="275"/>
    <cellStyle name="čárky 2 13 2" xfId="276"/>
    <cellStyle name="čárky 2 13 2 2" xfId="1174"/>
    <cellStyle name="čárky 2 13 2 2 2" xfId="1676"/>
    <cellStyle name="čárky 2 13 2 3" xfId="1477"/>
    <cellStyle name="čárky 2 13 3" xfId="277"/>
    <cellStyle name="čárky 2 13 3 2" xfId="1175"/>
    <cellStyle name="čárky 2 13 3 2 2" xfId="1677"/>
    <cellStyle name="čárky 2 13 3 3" xfId="1478"/>
    <cellStyle name="čárky 2 13 4" xfId="278"/>
    <cellStyle name="čárky 2 13 4 2" xfId="1176"/>
    <cellStyle name="čárky 2 13 4 2 2" xfId="1678"/>
    <cellStyle name="čárky 2 13 4 3" xfId="1479"/>
    <cellStyle name="čárky 2 13 5" xfId="1476"/>
    <cellStyle name="čárky 2 14" xfId="279"/>
    <cellStyle name="čárky 2 14 2" xfId="280"/>
    <cellStyle name="čárky 2 14 2 2" xfId="1177"/>
    <cellStyle name="čárky 2 14 2 2 2" xfId="1679"/>
    <cellStyle name="čárky 2 14 2 3" xfId="1481"/>
    <cellStyle name="čárky 2 14 3" xfId="281"/>
    <cellStyle name="čárky 2 14 3 2" xfId="1178"/>
    <cellStyle name="čárky 2 14 3 2 2" xfId="1680"/>
    <cellStyle name="čárky 2 14 3 3" xfId="1482"/>
    <cellStyle name="čárky 2 14 4" xfId="282"/>
    <cellStyle name="čárky 2 14 4 2" xfId="1179"/>
    <cellStyle name="čárky 2 14 4 2 2" xfId="1681"/>
    <cellStyle name="čárky 2 14 4 3" xfId="1483"/>
    <cellStyle name="čárky 2 14 5" xfId="1480"/>
    <cellStyle name="čárky 2 15" xfId="283"/>
    <cellStyle name="čárky 2 15 2" xfId="284"/>
    <cellStyle name="čárky 2 15 2 2" xfId="1180"/>
    <cellStyle name="čárky 2 15 2 2 2" xfId="1682"/>
    <cellStyle name="čárky 2 15 2 3" xfId="1485"/>
    <cellStyle name="čárky 2 15 3" xfId="285"/>
    <cellStyle name="čárky 2 15 3 2" xfId="1181"/>
    <cellStyle name="čárky 2 15 3 2 2" xfId="1683"/>
    <cellStyle name="čárky 2 15 3 3" xfId="1486"/>
    <cellStyle name="čárky 2 15 4" xfId="286"/>
    <cellStyle name="čárky 2 15 4 2" xfId="1182"/>
    <cellStyle name="čárky 2 15 4 2 2" xfId="1684"/>
    <cellStyle name="čárky 2 15 4 3" xfId="1487"/>
    <cellStyle name="čárky 2 15 5" xfId="1484"/>
    <cellStyle name="čárky 2 16" xfId="287"/>
    <cellStyle name="čárky 2 16 2" xfId="288"/>
    <cellStyle name="čárky 2 16 2 2" xfId="1183"/>
    <cellStyle name="čárky 2 16 2 2 2" xfId="1685"/>
    <cellStyle name="čárky 2 16 2 3" xfId="1489"/>
    <cellStyle name="čárky 2 16 3" xfId="289"/>
    <cellStyle name="čárky 2 16 3 2" xfId="1184"/>
    <cellStyle name="čárky 2 16 3 2 2" xfId="1686"/>
    <cellStyle name="čárky 2 16 3 3" xfId="1490"/>
    <cellStyle name="čárky 2 16 4" xfId="290"/>
    <cellStyle name="čárky 2 16 4 2" xfId="1185"/>
    <cellStyle name="čárky 2 16 4 2 2" xfId="1687"/>
    <cellStyle name="čárky 2 16 4 3" xfId="1491"/>
    <cellStyle name="čárky 2 16 5" xfId="1488"/>
    <cellStyle name="čárky 2 17" xfId="291"/>
    <cellStyle name="čárky 2 17 2" xfId="292"/>
    <cellStyle name="čárky 2 17 2 2" xfId="1186"/>
    <cellStyle name="čárky 2 17 2 2 2" xfId="1688"/>
    <cellStyle name="čárky 2 17 2 3" xfId="1493"/>
    <cellStyle name="čárky 2 17 3" xfId="293"/>
    <cellStyle name="čárky 2 17 3 2" xfId="1187"/>
    <cellStyle name="čárky 2 17 3 2 2" xfId="1689"/>
    <cellStyle name="čárky 2 17 3 3" xfId="1494"/>
    <cellStyle name="čárky 2 17 4" xfId="294"/>
    <cellStyle name="čárky 2 17 4 2" xfId="1188"/>
    <cellStyle name="čárky 2 17 4 2 2" xfId="1690"/>
    <cellStyle name="čárky 2 17 4 3" xfId="1495"/>
    <cellStyle name="čárky 2 17 5" xfId="1492"/>
    <cellStyle name="čárky 2 18" xfId="295"/>
    <cellStyle name="čárky 2 18 2" xfId="296"/>
    <cellStyle name="čárky 2 18 2 2" xfId="1189"/>
    <cellStyle name="čárky 2 18 2 2 2" xfId="1691"/>
    <cellStyle name="čárky 2 18 2 3" xfId="1497"/>
    <cellStyle name="čárky 2 18 3" xfId="297"/>
    <cellStyle name="čárky 2 18 3 2" xfId="1190"/>
    <cellStyle name="čárky 2 18 3 2 2" xfId="1692"/>
    <cellStyle name="čárky 2 18 3 3" xfId="1498"/>
    <cellStyle name="čárky 2 18 4" xfId="298"/>
    <cellStyle name="čárky 2 18 4 2" xfId="1191"/>
    <cellStyle name="čárky 2 18 4 2 2" xfId="1693"/>
    <cellStyle name="čárky 2 18 4 3" xfId="1499"/>
    <cellStyle name="čárky 2 18 5" xfId="1496"/>
    <cellStyle name="čárky 2 19" xfId="299"/>
    <cellStyle name="čárky 2 19 2" xfId="300"/>
    <cellStyle name="čárky 2 19 2 2" xfId="1192"/>
    <cellStyle name="čárky 2 19 2 2 2" xfId="1694"/>
    <cellStyle name="čárky 2 19 2 3" xfId="1501"/>
    <cellStyle name="čárky 2 19 3" xfId="301"/>
    <cellStyle name="čárky 2 19 3 2" xfId="1193"/>
    <cellStyle name="čárky 2 19 3 2 2" xfId="1695"/>
    <cellStyle name="čárky 2 19 3 3" xfId="1502"/>
    <cellStyle name="čárky 2 19 4" xfId="302"/>
    <cellStyle name="čárky 2 19 4 2" xfId="1194"/>
    <cellStyle name="čárky 2 19 4 2 2" xfId="1696"/>
    <cellStyle name="čárky 2 19 4 3" xfId="1503"/>
    <cellStyle name="čárky 2 19 5" xfId="1500"/>
    <cellStyle name="čárky 2 2" xfId="303"/>
    <cellStyle name="čárky 2 2 2" xfId="304"/>
    <cellStyle name="čárky 2 2 2 2" xfId="1195"/>
    <cellStyle name="čárky 2 2 2 2 2" xfId="1697"/>
    <cellStyle name="čárky 2 2 2 3" xfId="1505"/>
    <cellStyle name="čárky 2 2 3" xfId="305"/>
    <cellStyle name="čárky 2 2 3 2" xfId="1196"/>
    <cellStyle name="čárky 2 2 3 2 2" xfId="1698"/>
    <cellStyle name="čárky 2 2 3 3" xfId="1506"/>
    <cellStyle name="čárky 2 2 4" xfId="306"/>
    <cellStyle name="čárky 2 2 4 2" xfId="1197"/>
    <cellStyle name="čárky 2 2 4 2 2" xfId="1699"/>
    <cellStyle name="čárky 2 2 4 3" xfId="1507"/>
    <cellStyle name="čárky 2 2 5" xfId="1504"/>
    <cellStyle name="čárky 2 20" xfId="307"/>
    <cellStyle name="čárky 2 20 2" xfId="308"/>
    <cellStyle name="čárky 2 20 2 2" xfId="1198"/>
    <cellStyle name="čárky 2 20 2 2 2" xfId="1700"/>
    <cellStyle name="čárky 2 20 2 3" xfId="1509"/>
    <cellStyle name="čárky 2 20 3" xfId="309"/>
    <cellStyle name="čárky 2 20 3 2" xfId="1199"/>
    <cellStyle name="čárky 2 20 3 2 2" xfId="1701"/>
    <cellStyle name="čárky 2 20 3 3" xfId="1510"/>
    <cellStyle name="čárky 2 20 4" xfId="310"/>
    <cellStyle name="čárky 2 20 4 2" xfId="1200"/>
    <cellStyle name="čárky 2 20 4 2 2" xfId="1702"/>
    <cellStyle name="čárky 2 20 4 3" xfId="1511"/>
    <cellStyle name="čárky 2 20 5" xfId="1508"/>
    <cellStyle name="čárky 2 21" xfId="311"/>
    <cellStyle name="čárky 2 21 2" xfId="312"/>
    <cellStyle name="čárky 2 21 2 2" xfId="1201"/>
    <cellStyle name="čárky 2 21 2 2 2" xfId="1703"/>
    <cellStyle name="čárky 2 21 2 3" xfId="1513"/>
    <cellStyle name="čárky 2 21 3" xfId="313"/>
    <cellStyle name="čárky 2 21 3 2" xfId="1202"/>
    <cellStyle name="čárky 2 21 3 2 2" xfId="1704"/>
    <cellStyle name="čárky 2 21 3 3" xfId="1514"/>
    <cellStyle name="čárky 2 21 4" xfId="314"/>
    <cellStyle name="čárky 2 21 4 2" xfId="1203"/>
    <cellStyle name="čárky 2 21 4 2 2" xfId="1705"/>
    <cellStyle name="čárky 2 21 4 3" xfId="1515"/>
    <cellStyle name="čárky 2 21 5" xfId="1512"/>
    <cellStyle name="čárky 2 22" xfId="315"/>
    <cellStyle name="čárky 2 22 2" xfId="316"/>
    <cellStyle name="čárky 2 22 2 2" xfId="1204"/>
    <cellStyle name="čárky 2 22 2 2 2" xfId="1706"/>
    <cellStyle name="čárky 2 22 2 3" xfId="1517"/>
    <cellStyle name="čárky 2 22 3" xfId="317"/>
    <cellStyle name="čárky 2 22 3 2" xfId="1205"/>
    <cellStyle name="čárky 2 22 3 2 2" xfId="1707"/>
    <cellStyle name="čárky 2 22 3 3" xfId="1518"/>
    <cellStyle name="čárky 2 22 4" xfId="318"/>
    <cellStyle name="čárky 2 22 4 2" xfId="1206"/>
    <cellStyle name="čárky 2 22 4 2 2" xfId="1708"/>
    <cellStyle name="čárky 2 22 4 3" xfId="1519"/>
    <cellStyle name="čárky 2 22 5" xfId="1516"/>
    <cellStyle name="čárky 2 23" xfId="319"/>
    <cellStyle name="čárky 2 23 2" xfId="320"/>
    <cellStyle name="čárky 2 23 2 2" xfId="1207"/>
    <cellStyle name="čárky 2 23 2 2 2" xfId="1709"/>
    <cellStyle name="čárky 2 23 2 3" xfId="1521"/>
    <cellStyle name="čárky 2 23 3" xfId="321"/>
    <cellStyle name="čárky 2 23 3 2" xfId="1208"/>
    <cellStyle name="čárky 2 23 3 2 2" xfId="1710"/>
    <cellStyle name="čárky 2 23 3 3" xfId="1522"/>
    <cellStyle name="čárky 2 23 4" xfId="322"/>
    <cellStyle name="čárky 2 23 4 2" xfId="1209"/>
    <cellStyle name="čárky 2 23 4 2 2" xfId="1711"/>
    <cellStyle name="čárky 2 23 4 3" xfId="1523"/>
    <cellStyle name="čárky 2 23 5" xfId="1520"/>
    <cellStyle name="čárky 2 24" xfId="323"/>
    <cellStyle name="čárky 2 24 2" xfId="324"/>
    <cellStyle name="čárky 2 24 2 2" xfId="1210"/>
    <cellStyle name="čárky 2 24 2 2 2" xfId="1712"/>
    <cellStyle name="čárky 2 24 2 3" xfId="1525"/>
    <cellStyle name="čárky 2 24 3" xfId="325"/>
    <cellStyle name="čárky 2 24 3 2" xfId="1211"/>
    <cellStyle name="čárky 2 24 3 2 2" xfId="1713"/>
    <cellStyle name="čárky 2 24 3 3" xfId="1526"/>
    <cellStyle name="čárky 2 24 4" xfId="326"/>
    <cellStyle name="čárky 2 24 4 2" xfId="1212"/>
    <cellStyle name="čárky 2 24 4 2 2" xfId="1714"/>
    <cellStyle name="čárky 2 24 4 3" xfId="1527"/>
    <cellStyle name="čárky 2 24 5" xfId="1524"/>
    <cellStyle name="čárky 2 25" xfId="327"/>
    <cellStyle name="čárky 2 25 2" xfId="328"/>
    <cellStyle name="čárky 2 25 2 2" xfId="1213"/>
    <cellStyle name="čárky 2 25 2 2 2" xfId="1715"/>
    <cellStyle name="čárky 2 25 2 3" xfId="1529"/>
    <cellStyle name="čárky 2 25 3" xfId="329"/>
    <cellStyle name="čárky 2 25 3 2" xfId="1214"/>
    <cellStyle name="čárky 2 25 3 2 2" xfId="1716"/>
    <cellStyle name="čárky 2 25 3 3" xfId="1530"/>
    <cellStyle name="čárky 2 25 4" xfId="330"/>
    <cellStyle name="čárky 2 25 4 2" xfId="1215"/>
    <cellStyle name="čárky 2 25 4 2 2" xfId="1717"/>
    <cellStyle name="čárky 2 25 4 3" xfId="1531"/>
    <cellStyle name="čárky 2 25 5" xfId="1528"/>
    <cellStyle name="čárky 2 26" xfId="331"/>
    <cellStyle name="čárky 2 26 2" xfId="332"/>
    <cellStyle name="čárky 2 26 2 2" xfId="1216"/>
    <cellStyle name="čárky 2 26 2 2 2" xfId="1718"/>
    <cellStyle name="čárky 2 26 2 3" xfId="1533"/>
    <cellStyle name="čárky 2 26 3" xfId="333"/>
    <cellStyle name="čárky 2 26 3 2" xfId="1217"/>
    <cellStyle name="čárky 2 26 3 2 2" xfId="1719"/>
    <cellStyle name="čárky 2 26 3 3" xfId="1534"/>
    <cellStyle name="čárky 2 26 4" xfId="334"/>
    <cellStyle name="čárky 2 26 4 2" xfId="1218"/>
    <cellStyle name="čárky 2 26 4 2 2" xfId="1720"/>
    <cellStyle name="čárky 2 26 4 3" xfId="1535"/>
    <cellStyle name="čárky 2 26 5" xfId="1532"/>
    <cellStyle name="čárky 2 27" xfId="335"/>
    <cellStyle name="čárky 2 27 2" xfId="336"/>
    <cellStyle name="čárky 2 27 2 2" xfId="1219"/>
    <cellStyle name="čárky 2 27 2 2 2" xfId="1721"/>
    <cellStyle name="čárky 2 27 2 3" xfId="1537"/>
    <cellStyle name="čárky 2 27 3" xfId="337"/>
    <cellStyle name="čárky 2 27 3 2" xfId="1220"/>
    <cellStyle name="čárky 2 27 3 2 2" xfId="1722"/>
    <cellStyle name="čárky 2 27 3 3" xfId="1538"/>
    <cellStyle name="čárky 2 27 4" xfId="338"/>
    <cellStyle name="čárky 2 27 4 2" xfId="1221"/>
    <cellStyle name="čárky 2 27 4 2 2" xfId="1723"/>
    <cellStyle name="čárky 2 27 4 3" xfId="1539"/>
    <cellStyle name="čárky 2 27 5" xfId="1536"/>
    <cellStyle name="čárky 2 28" xfId="339"/>
    <cellStyle name="čárky 2 28 2" xfId="340"/>
    <cellStyle name="čárky 2 28 2 2" xfId="1222"/>
    <cellStyle name="čárky 2 28 2 2 2" xfId="1724"/>
    <cellStyle name="čárky 2 28 2 3" xfId="1541"/>
    <cellStyle name="čárky 2 28 3" xfId="341"/>
    <cellStyle name="čárky 2 28 3 2" xfId="1223"/>
    <cellStyle name="čárky 2 28 3 2 2" xfId="1725"/>
    <cellStyle name="čárky 2 28 3 3" xfId="1542"/>
    <cellStyle name="čárky 2 28 4" xfId="342"/>
    <cellStyle name="čárky 2 28 4 2" xfId="1224"/>
    <cellStyle name="čárky 2 28 4 2 2" xfId="1726"/>
    <cellStyle name="čárky 2 28 4 3" xfId="1543"/>
    <cellStyle name="čárky 2 28 5" xfId="1540"/>
    <cellStyle name="čárky 2 29" xfId="343"/>
    <cellStyle name="čárky 2 29 2" xfId="344"/>
    <cellStyle name="čárky 2 29 2 2" xfId="1225"/>
    <cellStyle name="čárky 2 29 2 2 2" xfId="1727"/>
    <cellStyle name="čárky 2 29 2 3" xfId="1545"/>
    <cellStyle name="čárky 2 29 3" xfId="345"/>
    <cellStyle name="čárky 2 29 3 2" xfId="1226"/>
    <cellStyle name="čárky 2 29 3 2 2" xfId="1728"/>
    <cellStyle name="čárky 2 29 3 3" xfId="1546"/>
    <cellStyle name="čárky 2 29 4" xfId="346"/>
    <cellStyle name="čárky 2 29 4 2" xfId="1227"/>
    <cellStyle name="čárky 2 29 4 2 2" xfId="1729"/>
    <cellStyle name="čárky 2 29 4 3" xfId="1547"/>
    <cellStyle name="čárky 2 29 5" xfId="1544"/>
    <cellStyle name="čárky 2 3" xfId="347"/>
    <cellStyle name="čárky 2 3 2" xfId="348"/>
    <cellStyle name="čárky 2 3 2 2" xfId="1228"/>
    <cellStyle name="čárky 2 3 2 2 2" xfId="1730"/>
    <cellStyle name="čárky 2 3 2 3" xfId="1549"/>
    <cellStyle name="čárky 2 3 3" xfId="349"/>
    <cellStyle name="čárky 2 3 3 2" xfId="1229"/>
    <cellStyle name="čárky 2 3 3 2 2" xfId="1731"/>
    <cellStyle name="čárky 2 3 3 3" xfId="1550"/>
    <cellStyle name="čárky 2 3 4" xfId="350"/>
    <cellStyle name="čárky 2 3 4 2" xfId="1230"/>
    <cellStyle name="čárky 2 3 4 2 2" xfId="1732"/>
    <cellStyle name="čárky 2 3 4 3" xfId="1551"/>
    <cellStyle name="čárky 2 3 5" xfId="1548"/>
    <cellStyle name="čárky 2 30" xfId="351"/>
    <cellStyle name="čárky 2 30 2" xfId="352"/>
    <cellStyle name="čárky 2 30 2 2" xfId="1231"/>
    <cellStyle name="čárky 2 30 2 2 2" xfId="1733"/>
    <cellStyle name="čárky 2 30 2 3" xfId="1553"/>
    <cellStyle name="čárky 2 30 3" xfId="353"/>
    <cellStyle name="čárky 2 30 3 2" xfId="1232"/>
    <cellStyle name="čárky 2 30 3 2 2" xfId="1734"/>
    <cellStyle name="čárky 2 30 3 3" xfId="1554"/>
    <cellStyle name="čárky 2 30 4" xfId="354"/>
    <cellStyle name="čárky 2 30 4 2" xfId="1233"/>
    <cellStyle name="čárky 2 30 4 2 2" xfId="1735"/>
    <cellStyle name="čárky 2 30 4 3" xfId="1555"/>
    <cellStyle name="čárky 2 30 5" xfId="1552"/>
    <cellStyle name="čárky 2 31" xfId="355"/>
    <cellStyle name="čárky 2 31 2" xfId="356"/>
    <cellStyle name="čárky 2 31 2 2" xfId="1234"/>
    <cellStyle name="čárky 2 31 2 2 2" xfId="1736"/>
    <cellStyle name="čárky 2 31 2 3" xfId="1557"/>
    <cellStyle name="čárky 2 31 3" xfId="357"/>
    <cellStyle name="čárky 2 31 3 2" xfId="1235"/>
    <cellStyle name="čárky 2 31 3 2 2" xfId="1737"/>
    <cellStyle name="čárky 2 31 3 3" xfId="1558"/>
    <cellStyle name="čárky 2 31 4" xfId="358"/>
    <cellStyle name="čárky 2 31 4 2" xfId="1236"/>
    <cellStyle name="čárky 2 31 4 2 2" xfId="1738"/>
    <cellStyle name="čárky 2 31 4 3" xfId="1559"/>
    <cellStyle name="čárky 2 31 5" xfId="1556"/>
    <cellStyle name="čárky 2 32" xfId="359"/>
    <cellStyle name="čárky 2 32 2" xfId="360"/>
    <cellStyle name="čárky 2 32 2 2" xfId="1238"/>
    <cellStyle name="čárky 2 32 2 2 2" xfId="1739"/>
    <cellStyle name="čárky 2 32 2 3" xfId="1561"/>
    <cellStyle name="čárky 2 32 3" xfId="361"/>
    <cellStyle name="čárky 2 32 3 2" xfId="1239"/>
    <cellStyle name="čárky 2 32 3 2 2" xfId="1740"/>
    <cellStyle name="čárky 2 32 3 3" xfId="1562"/>
    <cellStyle name="čárky 2 32 4" xfId="362"/>
    <cellStyle name="čárky 2 32 4 2" xfId="1240"/>
    <cellStyle name="čárky 2 32 4 2 2" xfId="1741"/>
    <cellStyle name="čárky 2 32 4 3" xfId="1563"/>
    <cellStyle name="čárky 2 32 5" xfId="1560"/>
    <cellStyle name="čárky 2 33" xfId="363"/>
    <cellStyle name="čárky 2 33 2" xfId="364"/>
    <cellStyle name="čárky 2 33 2 2" xfId="1242"/>
    <cellStyle name="čárky 2 33 2 2 2" xfId="1742"/>
    <cellStyle name="čárky 2 33 2 3" xfId="1565"/>
    <cellStyle name="čárky 2 33 3" xfId="365"/>
    <cellStyle name="čárky 2 33 3 2" xfId="1243"/>
    <cellStyle name="čárky 2 33 3 2 2" xfId="1743"/>
    <cellStyle name="čárky 2 33 3 3" xfId="1566"/>
    <cellStyle name="čárky 2 33 4" xfId="366"/>
    <cellStyle name="čárky 2 33 4 2" xfId="1244"/>
    <cellStyle name="čárky 2 33 4 2 2" xfId="1744"/>
    <cellStyle name="čárky 2 33 4 3" xfId="1567"/>
    <cellStyle name="čárky 2 33 5" xfId="1564"/>
    <cellStyle name="čárky 2 34" xfId="367"/>
    <cellStyle name="čárky 2 34 2" xfId="368"/>
    <cellStyle name="čárky 2 34 2 2" xfId="1246"/>
    <cellStyle name="čárky 2 34 2 2 2" xfId="1745"/>
    <cellStyle name="čárky 2 34 2 3" xfId="1569"/>
    <cellStyle name="čárky 2 34 3" xfId="369"/>
    <cellStyle name="čárky 2 34 3 2" xfId="1247"/>
    <cellStyle name="čárky 2 34 3 2 2" xfId="1746"/>
    <cellStyle name="čárky 2 34 3 3" xfId="1570"/>
    <cellStyle name="čárky 2 34 4" xfId="370"/>
    <cellStyle name="čárky 2 34 4 2" xfId="1248"/>
    <cellStyle name="čárky 2 34 4 2 2" xfId="1747"/>
    <cellStyle name="čárky 2 34 4 3" xfId="1571"/>
    <cellStyle name="čárky 2 34 5" xfId="1568"/>
    <cellStyle name="čárky 2 35" xfId="371"/>
    <cellStyle name="čárky 2 35 2" xfId="372"/>
    <cellStyle name="čárky 2 35 2 2" xfId="1250"/>
    <cellStyle name="čárky 2 35 2 2 2" xfId="1748"/>
    <cellStyle name="čárky 2 35 2 3" xfId="1573"/>
    <cellStyle name="čárky 2 35 3" xfId="373"/>
    <cellStyle name="čárky 2 35 3 2" xfId="1251"/>
    <cellStyle name="čárky 2 35 3 2 2" xfId="1749"/>
    <cellStyle name="čárky 2 35 3 3" xfId="1574"/>
    <cellStyle name="čárky 2 35 4" xfId="374"/>
    <cellStyle name="čárky 2 35 4 2" xfId="1252"/>
    <cellStyle name="čárky 2 35 4 2 2" xfId="1750"/>
    <cellStyle name="čárky 2 35 4 3" xfId="1575"/>
    <cellStyle name="čárky 2 35 5" xfId="1572"/>
    <cellStyle name="čárky 2 36" xfId="375"/>
    <cellStyle name="čárky 2 36 2" xfId="376"/>
    <cellStyle name="čárky 2 36 2 2" xfId="1254"/>
    <cellStyle name="čárky 2 36 2 2 2" xfId="1751"/>
    <cellStyle name="čárky 2 36 2 3" xfId="1577"/>
    <cellStyle name="čárky 2 36 3" xfId="377"/>
    <cellStyle name="čárky 2 36 3 2" xfId="1255"/>
    <cellStyle name="čárky 2 36 3 2 2" xfId="1752"/>
    <cellStyle name="čárky 2 36 3 3" xfId="1578"/>
    <cellStyle name="čárky 2 36 4" xfId="378"/>
    <cellStyle name="čárky 2 36 4 2" xfId="1256"/>
    <cellStyle name="čárky 2 36 4 2 2" xfId="1753"/>
    <cellStyle name="čárky 2 36 4 3" xfId="1579"/>
    <cellStyle name="čárky 2 36 5" xfId="1576"/>
    <cellStyle name="čárky 2 37" xfId="379"/>
    <cellStyle name="čárky 2 37 2" xfId="380"/>
    <cellStyle name="čárky 2 37 2 2" xfId="1258"/>
    <cellStyle name="čárky 2 37 2 2 2" xfId="1754"/>
    <cellStyle name="čárky 2 37 2 3" xfId="1581"/>
    <cellStyle name="čárky 2 37 3" xfId="381"/>
    <cellStyle name="čárky 2 37 3 2" xfId="1259"/>
    <cellStyle name="čárky 2 37 3 2 2" xfId="1755"/>
    <cellStyle name="čárky 2 37 3 3" xfId="1582"/>
    <cellStyle name="čárky 2 37 4" xfId="382"/>
    <cellStyle name="čárky 2 37 4 2" xfId="1260"/>
    <cellStyle name="čárky 2 37 4 2 2" xfId="1756"/>
    <cellStyle name="čárky 2 37 4 3" xfId="1583"/>
    <cellStyle name="čárky 2 37 5" xfId="1580"/>
    <cellStyle name="čárky 2 38" xfId="383"/>
    <cellStyle name="čárky 2 38 2" xfId="384"/>
    <cellStyle name="čárky 2 38 2 2" xfId="1262"/>
    <cellStyle name="čárky 2 38 2 2 2" xfId="1757"/>
    <cellStyle name="čárky 2 38 2 3" xfId="1585"/>
    <cellStyle name="čárky 2 38 3" xfId="385"/>
    <cellStyle name="čárky 2 38 3 2" xfId="1263"/>
    <cellStyle name="čárky 2 38 3 2 2" xfId="1758"/>
    <cellStyle name="čárky 2 38 3 3" xfId="1586"/>
    <cellStyle name="čárky 2 38 4" xfId="386"/>
    <cellStyle name="čárky 2 38 4 2" xfId="1264"/>
    <cellStyle name="čárky 2 38 4 2 2" xfId="1759"/>
    <cellStyle name="čárky 2 38 4 3" xfId="1587"/>
    <cellStyle name="čárky 2 38 5" xfId="1584"/>
    <cellStyle name="čárky 2 39" xfId="387"/>
    <cellStyle name="čárky 2 39 2" xfId="388"/>
    <cellStyle name="čárky 2 39 2 2" xfId="1266"/>
    <cellStyle name="čárky 2 39 2 2 2" xfId="1760"/>
    <cellStyle name="čárky 2 39 2 3" xfId="1589"/>
    <cellStyle name="čárky 2 39 3" xfId="389"/>
    <cellStyle name="čárky 2 39 3 2" xfId="1267"/>
    <cellStyle name="čárky 2 39 3 2 2" xfId="1761"/>
    <cellStyle name="čárky 2 39 3 3" xfId="1590"/>
    <cellStyle name="čárky 2 39 4" xfId="390"/>
    <cellStyle name="čárky 2 39 4 2" xfId="1268"/>
    <cellStyle name="čárky 2 39 4 2 2" xfId="1762"/>
    <cellStyle name="čárky 2 39 4 3" xfId="1591"/>
    <cellStyle name="čárky 2 39 5" xfId="1588"/>
    <cellStyle name="čárky 2 4" xfId="391"/>
    <cellStyle name="čárky 2 4 2" xfId="392"/>
    <cellStyle name="čárky 2 4 2 2" xfId="1269"/>
    <cellStyle name="čárky 2 4 2 2 2" xfId="1763"/>
    <cellStyle name="čárky 2 4 2 3" xfId="1593"/>
    <cellStyle name="čárky 2 4 3" xfId="393"/>
    <cellStyle name="čárky 2 4 3 2" xfId="1270"/>
    <cellStyle name="čárky 2 4 3 2 2" xfId="1764"/>
    <cellStyle name="čárky 2 4 3 3" xfId="1594"/>
    <cellStyle name="čárky 2 4 4" xfId="394"/>
    <cellStyle name="čárky 2 4 4 2" xfId="1271"/>
    <cellStyle name="čárky 2 4 4 2 2" xfId="1765"/>
    <cellStyle name="čárky 2 4 4 3" xfId="1595"/>
    <cellStyle name="čárky 2 4 5" xfId="1592"/>
    <cellStyle name="čárky 2 40" xfId="395"/>
    <cellStyle name="čárky 2 40 2" xfId="396"/>
    <cellStyle name="čárky 2 40 2 2" xfId="1272"/>
    <cellStyle name="čárky 2 40 2 2 2" xfId="1766"/>
    <cellStyle name="čárky 2 40 2 3" xfId="1597"/>
    <cellStyle name="čárky 2 40 3" xfId="397"/>
    <cellStyle name="čárky 2 40 3 2" xfId="1273"/>
    <cellStyle name="čárky 2 40 3 2 2" xfId="1767"/>
    <cellStyle name="čárky 2 40 3 3" xfId="1598"/>
    <cellStyle name="čárky 2 40 4" xfId="398"/>
    <cellStyle name="čárky 2 40 4 2" xfId="1274"/>
    <cellStyle name="čárky 2 40 4 2 2" xfId="1768"/>
    <cellStyle name="čárky 2 40 4 3" xfId="1599"/>
    <cellStyle name="čárky 2 40 5" xfId="1596"/>
    <cellStyle name="čárky 2 41" xfId="399"/>
    <cellStyle name="čárky 2 41 2" xfId="400"/>
    <cellStyle name="čárky 2 41 2 2" xfId="1275"/>
    <cellStyle name="čárky 2 41 2 2 2" xfId="1769"/>
    <cellStyle name="čárky 2 41 2 3" xfId="1601"/>
    <cellStyle name="čárky 2 41 3" xfId="401"/>
    <cellStyle name="čárky 2 41 3 2" xfId="1276"/>
    <cellStyle name="čárky 2 41 3 2 2" xfId="1770"/>
    <cellStyle name="čárky 2 41 3 3" xfId="1602"/>
    <cellStyle name="čárky 2 41 4" xfId="402"/>
    <cellStyle name="čárky 2 41 4 2" xfId="1277"/>
    <cellStyle name="čárky 2 41 4 2 2" xfId="1771"/>
    <cellStyle name="čárky 2 41 4 3" xfId="1603"/>
    <cellStyle name="čárky 2 41 5" xfId="1600"/>
    <cellStyle name="čárky 2 42" xfId="403"/>
    <cellStyle name="čárky 2 42 2" xfId="404"/>
    <cellStyle name="čárky 2 42 2 2" xfId="1278"/>
    <cellStyle name="čárky 2 42 2 2 2" xfId="1772"/>
    <cellStyle name="čárky 2 42 2 3" xfId="1605"/>
    <cellStyle name="čárky 2 42 3" xfId="405"/>
    <cellStyle name="čárky 2 42 3 2" xfId="1279"/>
    <cellStyle name="čárky 2 42 3 2 2" xfId="1773"/>
    <cellStyle name="čárky 2 42 3 3" xfId="1606"/>
    <cellStyle name="čárky 2 42 4" xfId="406"/>
    <cellStyle name="čárky 2 42 4 2" xfId="1280"/>
    <cellStyle name="čárky 2 42 4 2 2" xfId="1774"/>
    <cellStyle name="čárky 2 42 4 3" xfId="1607"/>
    <cellStyle name="čárky 2 42 5" xfId="1604"/>
    <cellStyle name="čárky 2 43" xfId="407"/>
    <cellStyle name="čárky 2 43 2" xfId="1281"/>
    <cellStyle name="čárky 2 43 2 2" xfId="1775"/>
    <cellStyle name="čárky 2 43 3" xfId="1608"/>
    <cellStyle name="čárky 2 44" xfId="408"/>
    <cellStyle name="čárky 2 44 2" xfId="1282"/>
    <cellStyle name="čárky 2 44 2 2" xfId="1776"/>
    <cellStyle name="čárky 2 44 3" xfId="1609"/>
    <cellStyle name="čárky 2 45" xfId="409"/>
    <cellStyle name="čárky 2 45 2" xfId="1283"/>
    <cellStyle name="čárky 2 45 2 2" xfId="1777"/>
    <cellStyle name="čárky 2 45 3" xfId="1610"/>
    <cellStyle name="čárky 2 46" xfId="1463"/>
    <cellStyle name="čárky 2 5" xfId="410"/>
    <cellStyle name="čárky 2 5 2" xfId="411"/>
    <cellStyle name="čárky 2 5 2 2" xfId="1284"/>
    <cellStyle name="čárky 2 5 2 2 2" xfId="1778"/>
    <cellStyle name="čárky 2 5 2 3" xfId="1612"/>
    <cellStyle name="čárky 2 5 3" xfId="412"/>
    <cellStyle name="čárky 2 5 3 2" xfId="1285"/>
    <cellStyle name="čárky 2 5 3 2 2" xfId="1779"/>
    <cellStyle name="čárky 2 5 3 3" xfId="1613"/>
    <cellStyle name="čárky 2 5 4" xfId="413"/>
    <cellStyle name="čárky 2 5 4 2" xfId="1286"/>
    <cellStyle name="čárky 2 5 4 2 2" xfId="1780"/>
    <cellStyle name="čárky 2 5 4 3" xfId="1614"/>
    <cellStyle name="čárky 2 5 5" xfId="1611"/>
    <cellStyle name="čárky 2 6" xfId="414"/>
    <cellStyle name="čárky 2 6 2" xfId="415"/>
    <cellStyle name="čárky 2 6 2 2" xfId="1287"/>
    <cellStyle name="čárky 2 6 2 2 2" xfId="1781"/>
    <cellStyle name="čárky 2 6 2 3" xfId="1616"/>
    <cellStyle name="čárky 2 6 3" xfId="416"/>
    <cellStyle name="čárky 2 6 3 2" xfId="1288"/>
    <cellStyle name="čárky 2 6 3 2 2" xfId="1782"/>
    <cellStyle name="čárky 2 6 3 3" xfId="1617"/>
    <cellStyle name="čárky 2 6 4" xfId="417"/>
    <cellStyle name="čárky 2 6 4 2" xfId="1289"/>
    <cellStyle name="čárky 2 6 4 2 2" xfId="1783"/>
    <cellStyle name="čárky 2 6 4 3" xfId="1618"/>
    <cellStyle name="čárky 2 6 5" xfId="1615"/>
    <cellStyle name="čárky 2 7" xfId="418"/>
    <cellStyle name="čárky 2 7 2" xfId="419"/>
    <cellStyle name="čárky 2 7 2 2" xfId="1290"/>
    <cellStyle name="čárky 2 7 2 2 2" xfId="1784"/>
    <cellStyle name="čárky 2 7 2 3" xfId="1620"/>
    <cellStyle name="čárky 2 7 3" xfId="420"/>
    <cellStyle name="čárky 2 7 3 2" xfId="1291"/>
    <cellStyle name="čárky 2 7 3 2 2" xfId="1785"/>
    <cellStyle name="čárky 2 7 3 3" xfId="1621"/>
    <cellStyle name="čárky 2 7 4" xfId="421"/>
    <cellStyle name="čárky 2 7 4 2" xfId="1292"/>
    <cellStyle name="čárky 2 7 4 2 2" xfId="1786"/>
    <cellStyle name="čárky 2 7 4 3" xfId="1622"/>
    <cellStyle name="čárky 2 7 5" xfId="1619"/>
    <cellStyle name="čárky 2 8" xfId="422"/>
    <cellStyle name="čárky 2 8 2" xfId="423"/>
    <cellStyle name="čárky 2 8 2 2" xfId="1293"/>
    <cellStyle name="čárky 2 8 2 2 2" xfId="1787"/>
    <cellStyle name="čárky 2 8 2 3" xfId="1624"/>
    <cellStyle name="čárky 2 8 3" xfId="424"/>
    <cellStyle name="čárky 2 8 3 2" xfId="1294"/>
    <cellStyle name="čárky 2 8 3 2 2" xfId="1788"/>
    <cellStyle name="čárky 2 8 3 3" xfId="1625"/>
    <cellStyle name="čárky 2 8 4" xfId="425"/>
    <cellStyle name="čárky 2 8 4 2" xfId="1295"/>
    <cellStyle name="čárky 2 8 4 2 2" xfId="1789"/>
    <cellStyle name="čárky 2 8 4 3" xfId="1626"/>
    <cellStyle name="čárky 2 8 5" xfId="1623"/>
    <cellStyle name="čárky 2 9" xfId="426"/>
    <cellStyle name="čárky 2 9 2" xfId="427"/>
    <cellStyle name="čárky 2 9 2 2" xfId="1296"/>
    <cellStyle name="čárky 2 9 2 2 2" xfId="1790"/>
    <cellStyle name="čárky 2 9 2 3" xfId="1628"/>
    <cellStyle name="čárky 2 9 3" xfId="428"/>
    <cellStyle name="čárky 2 9 3 2" xfId="1297"/>
    <cellStyle name="čárky 2 9 3 2 2" xfId="1791"/>
    <cellStyle name="čárky 2 9 3 3" xfId="1629"/>
    <cellStyle name="čárky 2 9 4" xfId="429"/>
    <cellStyle name="čárky 2 9 4 2" xfId="1298"/>
    <cellStyle name="čárky 2 9 4 2 2" xfId="1792"/>
    <cellStyle name="čárky 2 9 4 3" xfId="1630"/>
    <cellStyle name="čárky 2 9 5" xfId="1627"/>
    <cellStyle name="Čísla v krycím listu" xfId="430"/>
    <cellStyle name="číslo.00_" xfId="431"/>
    <cellStyle name="Date" xfId="807"/>
    <cellStyle name="Date 2" xfId="1384"/>
    <cellStyle name="Date Short" xfId="808"/>
    <cellStyle name="daten" xfId="809"/>
    <cellStyle name="Date-Time" xfId="810"/>
    <cellStyle name="Date-Time 2" xfId="1385"/>
    <cellStyle name="Decimal 1" xfId="811"/>
    <cellStyle name="Decimal 2" xfId="812"/>
    <cellStyle name="Decimal 3" xfId="813"/>
    <cellStyle name="Dezimal [0]_Tabelle1" xfId="432"/>
    <cellStyle name="Dezimal_Tabelle1" xfId="433"/>
    <cellStyle name="Dziesiętny [0]_laroux" xfId="434"/>
    <cellStyle name="Dziesiętny_laroux" xfId="435"/>
    <cellStyle name="Enter Currency (0)" xfId="814"/>
    <cellStyle name="Enter Currency (2)" xfId="815"/>
    <cellStyle name="Enter Units (0)" xfId="816"/>
    <cellStyle name="Enter Units (1)" xfId="817"/>
    <cellStyle name="Enter Units (2)" xfId="818"/>
    <cellStyle name="entry box" xfId="819"/>
    <cellStyle name="Euro" xfId="1012"/>
    <cellStyle name="Euro 2" xfId="1444"/>
    <cellStyle name="Firma" xfId="436"/>
    <cellStyle name="Firma 2" xfId="1299"/>
    <cellStyle name="Firma 3" xfId="1804"/>
    <cellStyle name="fnRegressQ" xfId="820"/>
    <cellStyle name="Grey" xfId="821"/>
    <cellStyle name="GroupHead" xfId="822"/>
    <cellStyle name="Halere" xfId="823"/>
    <cellStyle name="Halere 2" xfId="824"/>
    <cellStyle name="Halere 2 2" xfId="1388"/>
    <cellStyle name="Halere 3" xfId="825"/>
    <cellStyle name="Halere 3 2" xfId="1389"/>
    <cellStyle name="Halere 4" xfId="826"/>
    <cellStyle name="Halere 4 2" xfId="1390"/>
    <cellStyle name="Halere 5" xfId="1387"/>
    <cellStyle name="Head 1" xfId="827"/>
    <cellStyle name="HEADER" xfId="828"/>
    <cellStyle name="Header1" xfId="829"/>
    <cellStyle name="Header2" xfId="830"/>
    <cellStyle name="Hlavička" xfId="831"/>
    <cellStyle name="Hlavní nadpis" xfId="437"/>
    <cellStyle name="Hlavní nadpis 2" xfId="832"/>
    <cellStyle name="Hlavní nadpis 2 2" xfId="1391"/>
    <cellStyle name="Hypertextový odkaz 2" xfId="438"/>
    <cellStyle name="Hypertextový odkaz 2 2" xfId="439"/>
    <cellStyle name="Hypertextový odkaz 2 2 2" xfId="1300"/>
    <cellStyle name="Hypertextový odkaz 2 3" xfId="440"/>
    <cellStyle name="Hypertextový odkaz 2 3 2" xfId="1301"/>
    <cellStyle name="Hypertextový odkaz 2 4" xfId="441"/>
    <cellStyle name="Hypertextový odkaz 2 4 2" xfId="1302"/>
    <cellStyle name="Hypertextový odkaz 2 5" xfId="1805"/>
    <cellStyle name="Hypertextový odkaz 3" xfId="833"/>
    <cellStyle name="Hypertextový odkaz 4" xfId="834"/>
    <cellStyle name="Hypertextový odkaz 4 2" xfId="1392"/>
    <cellStyle name="Hypertextový odkaz 5" xfId="835"/>
    <cellStyle name="Chybně 2" xfId="442"/>
    <cellStyle name="Chybně 2 2" xfId="836"/>
    <cellStyle name="Chybně 3" xfId="443"/>
    <cellStyle name="Chybně 4" xfId="444"/>
    <cellStyle name="Îáû÷íûé_PERSONAL" xfId="837"/>
    <cellStyle name="Input" xfId="838"/>
    <cellStyle name="Input %" xfId="839"/>
    <cellStyle name="Input [yellow]" xfId="840"/>
    <cellStyle name="Input 1" xfId="841"/>
    <cellStyle name="Input 3" xfId="842"/>
    <cellStyle name="KAPITOLA" xfId="843"/>
    <cellStyle name="Kategorie" xfId="844"/>
    <cellStyle name="Kontrolní buňka 2" xfId="445"/>
    <cellStyle name="Kontrolní buňka 2 2" xfId="845"/>
    <cellStyle name="Kontrolní buňka 3" xfId="446"/>
    <cellStyle name="Kontrolní buňka 4" xfId="447"/>
    <cellStyle name="lehký dolní okraj" xfId="448"/>
    <cellStyle name="Link Currency (0)" xfId="846"/>
    <cellStyle name="Link Currency (2)" xfId="847"/>
    <cellStyle name="Link Units (0)" xfId="848"/>
    <cellStyle name="Link Units (1)" xfId="849"/>
    <cellStyle name="Link Units (2)" xfId="850"/>
    <cellStyle name="Měna 2" xfId="1806"/>
    <cellStyle name="měny 2" xfId="449"/>
    <cellStyle name="měny 2 2" xfId="450"/>
    <cellStyle name="měny 2 2 2" xfId="1303"/>
    <cellStyle name="měny 2 2 2 2" xfId="1793"/>
    <cellStyle name="měny 2 2 3" xfId="1632"/>
    <cellStyle name="měny 2 3" xfId="451"/>
    <cellStyle name="měny 2 3 2" xfId="1304"/>
    <cellStyle name="měny 2 3 2 2" xfId="1794"/>
    <cellStyle name="měny 2 3 3" xfId="1633"/>
    <cellStyle name="měny 2 4" xfId="452"/>
    <cellStyle name="měny 2 4 2" xfId="1305"/>
    <cellStyle name="měny 2 4 2 2" xfId="1795"/>
    <cellStyle name="měny 2 4 3" xfId="1634"/>
    <cellStyle name="měny 2 5" xfId="1631"/>
    <cellStyle name="Millares_Proyecto MINFAR 20020516" xfId="851"/>
    <cellStyle name="Model" xfId="852"/>
    <cellStyle name="Month" xfId="853"/>
    <cellStyle name="nadpis" xfId="453"/>
    <cellStyle name="Nadpis 1 2" xfId="454"/>
    <cellStyle name="Nadpis 1 3" xfId="455"/>
    <cellStyle name="Nadpis 1 4" xfId="456"/>
    <cellStyle name="nadpis 10" xfId="854"/>
    <cellStyle name="nadpis 11" xfId="855"/>
    <cellStyle name="nadpis 12" xfId="856"/>
    <cellStyle name="nadpis 13" xfId="857"/>
    <cellStyle name="nadpis 14" xfId="858"/>
    <cellStyle name="nadpis 15" xfId="859"/>
    <cellStyle name="nadpis 16" xfId="860"/>
    <cellStyle name="nadpis 17" xfId="861"/>
    <cellStyle name="nadpis 18" xfId="862"/>
    <cellStyle name="nadpis 19" xfId="863"/>
    <cellStyle name="Nadpis 2 2" xfId="457"/>
    <cellStyle name="Nadpis 2 3" xfId="458"/>
    <cellStyle name="Nadpis 2 4" xfId="459"/>
    <cellStyle name="nadpis 20" xfId="864"/>
    <cellStyle name="nadpis 21" xfId="865"/>
    <cellStyle name="nadpis 22" xfId="866"/>
    <cellStyle name="nadpis 23" xfId="867"/>
    <cellStyle name="nadpis 24" xfId="868"/>
    <cellStyle name="nadpis 25" xfId="869"/>
    <cellStyle name="nadpis 26" xfId="870"/>
    <cellStyle name="nadpis 27" xfId="871"/>
    <cellStyle name="nadpis 28" xfId="872"/>
    <cellStyle name="nadpis 29" xfId="873"/>
    <cellStyle name="Nadpis 3 2" xfId="460"/>
    <cellStyle name="Nadpis 3 3" xfId="461"/>
    <cellStyle name="Nadpis 3 4" xfId="462"/>
    <cellStyle name="nadpis 30" xfId="874"/>
    <cellStyle name="nadpis 31" xfId="875"/>
    <cellStyle name="nadpis 32" xfId="876"/>
    <cellStyle name="nadpis 33" xfId="877"/>
    <cellStyle name="Nadpis 4 2" xfId="463"/>
    <cellStyle name="Nadpis 4 3" xfId="464"/>
    <cellStyle name="Nadpis 4 4" xfId="465"/>
    <cellStyle name="nadpis 5" xfId="878"/>
    <cellStyle name="nadpis 6" xfId="879"/>
    <cellStyle name="nadpis 7" xfId="880"/>
    <cellStyle name="nadpis 8" xfId="881"/>
    <cellStyle name="nadpis 9" xfId="882"/>
    <cellStyle name="nadpis1" xfId="883"/>
    <cellStyle name="nadpis-12" xfId="466"/>
    <cellStyle name="nadpis-podtr." xfId="467"/>
    <cellStyle name="nadpis-podtr. 2" xfId="468"/>
    <cellStyle name="nadpis-podtr. 2 2" xfId="1306"/>
    <cellStyle name="nadpis-podtr. 3" xfId="469"/>
    <cellStyle name="nadpis-podtr. 3 2" xfId="1307"/>
    <cellStyle name="nadpis-podtr. 4" xfId="470"/>
    <cellStyle name="nadpis-podtr. 4 2" xfId="1308"/>
    <cellStyle name="nadpis-podtr-12" xfId="471"/>
    <cellStyle name="nadpis-podtr-šik" xfId="472"/>
    <cellStyle name="Název 2" xfId="473"/>
    <cellStyle name="Název 3" xfId="474"/>
    <cellStyle name="Název 4" xfId="475"/>
    <cellStyle name="nazev_skup" xfId="884"/>
    <cellStyle name="Neutrální 2" xfId="476"/>
    <cellStyle name="Neutrální 2 2" xfId="885"/>
    <cellStyle name="Neutrální 3" xfId="477"/>
    <cellStyle name="Neutrální 4" xfId="478"/>
    <cellStyle name="no dec" xfId="886"/>
    <cellStyle name="nor.cena" xfId="887"/>
    <cellStyle name="nor.cena 2" xfId="1395"/>
    <cellStyle name="normal" xfId="479"/>
    <cellStyle name="Normal - Style1" xfId="888"/>
    <cellStyle name="normal 10" xfId="889"/>
    <cellStyle name="normal 10 2" xfId="1397"/>
    <cellStyle name="Normal 11" xfId="890"/>
    <cellStyle name="normal 12" xfId="891"/>
    <cellStyle name="normal 12 2" xfId="1399"/>
    <cellStyle name="normal 13" xfId="892"/>
    <cellStyle name="normal 13 2" xfId="1400"/>
    <cellStyle name="normal 14" xfId="893"/>
    <cellStyle name="normal 14 2" xfId="1401"/>
    <cellStyle name="normal 15" xfId="894"/>
    <cellStyle name="normal 15 2" xfId="1402"/>
    <cellStyle name="normal 16" xfId="895"/>
    <cellStyle name="normal 16 2" xfId="1403"/>
    <cellStyle name="normal 17" xfId="896"/>
    <cellStyle name="normal 17 2" xfId="1404"/>
    <cellStyle name="normal 18" xfId="897"/>
    <cellStyle name="normal 18 2" xfId="1405"/>
    <cellStyle name="normal 19" xfId="898"/>
    <cellStyle name="normal 19 2" xfId="1406"/>
    <cellStyle name="normal 2" xfId="899"/>
    <cellStyle name="normal 2 2" xfId="1407"/>
    <cellStyle name="normal 20" xfId="900"/>
    <cellStyle name="normal 20 2" xfId="1408"/>
    <cellStyle name="normal 21" xfId="901"/>
    <cellStyle name="normal 21 2" xfId="1409"/>
    <cellStyle name="normal 22" xfId="902"/>
    <cellStyle name="normal 22 2" xfId="1410"/>
    <cellStyle name="normal 23" xfId="903"/>
    <cellStyle name="normal 23 2" xfId="1411"/>
    <cellStyle name="normal 24" xfId="904"/>
    <cellStyle name="normal 24 2" xfId="1412"/>
    <cellStyle name="normal 25" xfId="905"/>
    <cellStyle name="normal 25 2" xfId="1413"/>
    <cellStyle name="normal 26" xfId="906"/>
    <cellStyle name="normal 26 2" xfId="1414"/>
    <cellStyle name="normal 27" xfId="907"/>
    <cellStyle name="normal 27 2" xfId="1415"/>
    <cellStyle name="normal 28" xfId="908"/>
    <cellStyle name="normal 28 2" xfId="1416"/>
    <cellStyle name="normal 29" xfId="909"/>
    <cellStyle name="normal 29 2" xfId="1417"/>
    <cellStyle name="normal 3" xfId="910"/>
    <cellStyle name="normal 3 2" xfId="1418"/>
    <cellStyle name="normal 30" xfId="911"/>
    <cellStyle name="normal 30 2" xfId="1419"/>
    <cellStyle name="normal 31" xfId="912"/>
    <cellStyle name="normal 31 2" xfId="1420"/>
    <cellStyle name="normal 32" xfId="913"/>
    <cellStyle name="normal 32 2" xfId="1421"/>
    <cellStyle name="normal 33" xfId="914"/>
    <cellStyle name="normal 33 2" xfId="1422"/>
    <cellStyle name="normal 34" xfId="915"/>
    <cellStyle name="normal 34 2" xfId="1423"/>
    <cellStyle name="normal 35" xfId="1312"/>
    <cellStyle name="normal 36" xfId="1377"/>
    <cellStyle name="normal 37" xfId="1379"/>
    <cellStyle name="normal 38" xfId="1454"/>
    <cellStyle name="normal 39" xfId="1437"/>
    <cellStyle name="normal 4" xfId="916"/>
    <cellStyle name="normal 4 2" xfId="1424"/>
    <cellStyle name="normal 40" xfId="1635"/>
    <cellStyle name="normal 41" xfId="1663"/>
    <cellStyle name="normal 5" xfId="917"/>
    <cellStyle name="normal 5 2" xfId="1425"/>
    <cellStyle name="normal 6" xfId="918"/>
    <cellStyle name="normal 6 2" xfId="1426"/>
    <cellStyle name="normal 7" xfId="919"/>
    <cellStyle name="normal 7 2" xfId="1427"/>
    <cellStyle name="normal 8" xfId="920"/>
    <cellStyle name="normal 8 2" xfId="1428"/>
    <cellStyle name="normal 9" xfId="921"/>
    <cellStyle name="normal 9 2" xfId="1429"/>
    <cellStyle name="Normal__VZOR" xfId="922"/>
    <cellStyle name="Normální" xfId="0" builtinId="0"/>
    <cellStyle name="normální 10" xfId="480"/>
    <cellStyle name="normální 10 2" xfId="481"/>
    <cellStyle name="normální 10 3" xfId="482"/>
    <cellStyle name="normální 11" xfId="483"/>
    <cellStyle name="normální 11 2" xfId="484"/>
    <cellStyle name="normální 11 2 2" xfId="1314"/>
    <cellStyle name="normální 11 3" xfId="1313"/>
    <cellStyle name="normální 11 4" xfId="1457"/>
    <cellStyle name="normální 12" xfId="485"/>
    <cellStyle name="normální 12 2" xfId="486"/>
    <cellStyle name="normální 12 2 2" xfId="1316"/>
    <cellStyle name="normální 12 3" xfId="1315"/>
    <cellStyle name="Normální 13" xfId="628"/>
    <cellStyle name="Normální 14" xfId="629"/>
    <cellStyle name="Normální 14 2" xfId="1343"/>
    <cellStyle name="Normální 15" xfId="1010"/>
    <cellStyle name="Normální 16" xfId="1453"/>
    <cellStyle name="normální 17" xfId="487"/>
    <cellStyle name="normální 18" xfId="488"/>
    <cellStyle name="Normální 19" xfId="1455"/>
    <cellStyle name="Normální 19 2" xfId="1797"/>
    <cellStyle name="normální 2" xfId="489"/>
    <cellStyle name="normální 2 10" xfId="490"/>
    <cellStyle name="normální 2 11" xfId="491"/>
    <cellStyle name="normální 2 12" xfId="492"/>
    <cellStyle name="normální 2 13" xfId="493"/>
    <cellStyle name="normální 2 14" xfId="494"/>
    <cellStyle name="Normální 2 15" xfId="1011"/>
    <cellStyle name="Normální 2 16" xfId="1807"/>
    <cellStyle name="normální 2 2" xfId="495"/>
    <cellStyle name="normální 2 2 10" xfId="496"/>
    <cellStyle name="normální 2 2 11" xfId="497"/>
    <cellStyle name="normální 2 2 12" xfId="498"/>
    <cellStyle name="normální 2 2 13" xfId="499"/>
    <cellStyle name="normální 2 2 2" xfId="500"/>
    <cellStyle name="normální 2 2 2 10" xfId="501"/>
    <cellStyle name="normální 2 2 2 10 2" xfId="1317"/>
    <cellStyle name="normální 2 2 2 11" xfId="502"/>
    <cellStyle name="normální 2 2 2 11 2" xfId="1318"/>
    <cellStyle name="normální 2 2 2 2" xfId="503"/>
    <cellStyle name="normální 2 2 2 3" xfId="504"/>
    <cellStyle name="normální 2 2 2 4" xfId="505"/>
    <cellStyle name="normální 2 2 2 5" xfId="506"/>
    <cellStyle name="normální 2 2 2 6" xfId="507"/>
    <cellStyle name="normální 2 2 2 7" xfId="508"/>
    <cellStyle name="normální 2 2 2 8" xfId="509"/>
    <cellStyle name="normální 2 2 2 9" xfId="510"/>
    <cellStyle name="normální 2 2 2 9 2" xfId="1319"/>
    <cellStyle name="normální 2 2 3" xfId="511"/>
    <cellStyle name="normální 2 2 3 2" xfId="512"/>
    <cellStyle name="normální 2 2 3 2 2" xfId="1320"/>
    <cellStyle name="normální 2 2 3 3" xfId="513"/>
    <cellStyle name="normální 2 2 3 3 2" xfId="1321"/>
    <cellStyle name="normální 2 2 3 4" xfId="514"/>
    <cellStyle name="normální 2 2 3 4 2" xfId="1322"/>
    <cellStyle name="normální 2 2 4" xfId="515"/>
    <cellStyle name="normální 2 2 4 2" xfId="516"/>
    <cellStyle name="normální 2 2 4 2 2" xfId="1323"/>
    <cellStyle name="normální 2 2 4 3" xfId="517"/>
    <cellStyle name="normální 2 2 4 3 2" xfId="1324"/>
    <cellStyle name="normální 2 2 4 4" xfId="518"/>
    <cellStyle name="normální 2 2 4 4 2" xfId="1325"/>
    <cellStyle name="normální 2 2 5" xfId="519"/>
    <cellStyle name="normální 2 2 6" xfId="520"/>
    <cellStyle name="normální 2 2 7" xfId="521"/>
    <cellStyle name="normální 2 2 8" xfId="522"/>
    <cellStyle name="normální 2 2 9" xfId="523"/>
    <cellStyle name="normální 2 3" xfId="524"/>
    <cellStyle name="normální 2 3 2" xfId="1813"/>
    <cellStyle name="normální 2 4" xfId="525"/>
    <cellStyle name="normální 2 5" xfId="526"/>
    <cellStyle name="normální 2 6" xfId="527"/>
    <cellStyle name="normální 2 7" xfId="528"/>
    <cellStyle name="normální 2 8" xfId="529"/>
    <cellStyle name="normální 2 9" xfId="530"/>
    <cellStyle name="normální 2_101208_ASTRA_VV_DPS_4_patro" xfId="531"/>
    <cellStyle name="Normální 20" xfId="1801"/>
    <cellStyle name="Normální 21" xfId="1803"/>
    <cellStyle name="normální 3" xfId="532"/>
    <cellStyle name="normální 3 2" xfId="533"/>
    <cellStyle name="normální 3 3" xfId="1456"/>
    <cellStyle name="normální 4" xfId="534"/>
    <cellStyle name="Normální 4 2" xfId="923"/>
    <cellStyle name="normální 5" xfId="535"/>
    <cellStyle name="Normální 5 2" xfId="924"/>
    <cellStyle name="normální 6" xfId="536"/>
    <cellStyle name="Normální 6 2" xfId="925"/>
    <cellStyle name="normální 7" xfId="537"/>
    <cellStyle name="Normální 7 2" xfId="926"/>
    <cellStyle name="normální 7 3" xfId="1326"/>
    <cellStyle name="normální 7 4" xfId="1360"/>
    <cellStyle name="normální 7 5" xfId="1386"/>
    <cellStyle name="normální 7 6" xfId="1047"/>
    <cellStyle name="normální 7 7" xfId="1378"/>
    <cellStyle name="normální 7 8" xfId="1636"/>
    <cellStyle name="normální 7 9" xfId="1660"/>
    <cellStyle name="normální 8" xfId="538"/>
    <cellStyle name="normální 8 2" xfId="539"/>
    <cellStyle name="normální 8 3" xfId="540"/>
    <cellStyle name="normální 9" xfId="541"/>
    <cellStyle name="normální 9 2" xfId="542"/>
    <cellStyle name="normální 9 3" xfId="543"/>
    <cellStyle name="normální_0X_AKCE_XX01_XXX_CAST_070123" xfId="1802"/>
    <cellStyle name="normální_C.1.3 Rozpočet ZTI" xfId="4"/>
    <cellStyle name="normální_Rekapitulace pokus" xfId="1"/>
    <cellStyle name="normální_RekonstrukcehangaruB-rozpocetstavby" xfId="3"/>
    <cellStyle name="normální_Rozpočet investičních nákladů platí 16,+ specifikace" xfId="1799"/>
    <cellStyle name="normální_SA_PC15_51_VV_00" xfId="1800"/>
    <cellStyle name="normální_Vzor_vykaz_specifikace" xfId="5"/>
    <cellStyle name="normální_Zadávací podklad pro profese" xfId="1798"/>
    <cellStyle name="Normalny_Arkusz1" xfId="927"/>
    <cellStyle name="NormalText" xfId="928"/>
    <cellStyle name="novinka" xfId="929"/>
    <cellStyle name="Œ…‹æØ‚è [0.00]_laroux" xfId="930"/>
    <cellStyle name="Œ…‹æØ‚è_laroux" xfId="931"/>
    <cellStyle name="Ôèíàíñîâûé [0]_PERSONAL" xfId="932"/>
    <cellStyle name="Ôèíàíñîâûé_PERSONAL" xfId="933"/>
    <cellStyle name="Percent ()" xfId="934"/>
    <cellStyle name="Percent (0)" xfId="935"/>
    <cellStyle name="Percent (0) 2" xfId="1430"/>
    <cellStyle name="Percent (1)" xfId="936"/>
    <cellStyle name="Percent (1) 2" xfId="1431"/>
    <cellStyle name="Percent [0]" xfId="937"/>
    <cellStyle name="Percent [0] 2" xfId="938"/>
    <cellStyle name="Percent [0] 3" xfId="939"/>
    <cellStyle name="Percent [0] 4" xfId="940"/>
    <cellStyle name="Percent [00]" xfId="941"/>
    <cellStyle name="Percent [00] 2" xfId="942"/>
    <cellStyle name="Percent [00] 3" xfId="943"/>
    <cellStyle name="Percent [00] 4" xfId="944"/>
    <cellStyle name="Percent [2]" xfId="945"/>
    <cellStyle name="Percent [2] 2" xfId="946"/>
    <cellStyle name="Percent [2] 3" xfId="947"/>
    <cellStyle name="Percent [2] 4" xfId="948"/>
    <cellStyle name="Percent 1" xfId="949"/>
    <cellStyle name="Percent 2" xfId="950"/>
    <cellStyle name="Percent_Account Detail" xfId="951"/>
    <cellStyle name="Pevné texty v krycím listu" xfId="544"/>
    <cellStyle name="písmo DEM ceník" xfId="545"/>
    <cellStyle name="písmo DEM ceník 2" xfId="1327"/>
    <cellStyle name="podkapitola" xfId="952"/>
    <cellStyle name="Podnadpis" xfId="546"/>
    <cellStyle name="Podnadpis 2" xfId="953"/>
    <cellStyle name="Podnadpis 2 2" xfId="1432"/>
    <cellStyle name="polozka" xfId="954"/>
    <cellStyle name="polozka 2" xfId="1433"/>
    <cellStyle name="Popis" xfId="955"/>
    <cellStyle name="popis polozky" xfId="956"/>
    <cellStyle name="Poznámka 2" xfId="547"/>
    <cellStyle name="Poznámka 2 2" xfId="548"/>
    <cellStyle name="Poznámka 2 2 2" xfId="1328"/>
    <cellStyle name="Poznámka 2 3" xfId="549"/>
    <cellStyle name="Poznámka 2 3 2" xfId="1329"/>
    <cellStyle name="Poznámka 2 4" xfId="550"/>
    <cellStyle name="Poznámka 2 4 2" xfId="1330"/>
    <cellStyle name="Poznámka 3" xfId="551"/>
    <cellStyle name="Poznámka 3 2" xfId="552"/>
    <cellStyle name="Poznámka 3 2 2" xfId="1331"/>
    <cellStyle name="Poznámka 3 3" xfId="553"/>
    <cellStyle name="Poznámka 3 3 2" xfId="1332"/>
    <cellStyle name="Poznámka 3 4" xfId="554"/>
    <cellStyle name="Poznámka 3 4 2" xfId="1333"/>
    <cellStyle name="Poznámka 4" xfId="555"/>
    <cellStyle name="Poznámka 4 2" xfId="556"/>
    <cellStyle name="Poznámka 4 2 2" xfId="1334"/>
    <cellStyle name="Poznámka 4 3" xfId="557"/>
    <cellStyle name="Poznámka 4 3 2" xfId="1335"/>
    <cellStyle name="Poznámka 4 4" xfId="558"/>
    <cellStyle name="Poznámka 4 4 2" xfId="1336"/>
    <cellStyle name="Prefilled" xfId="957"/>
    <cellStyle name="PrePop Currency (0)" xfId="958"/>
    <cellStyle name="PrePop Currency (2)" xfId="959"/>
    <cellStyle name="PrePop Units (0)" xfId="960"/>
    <cellStyle name="PrePop Units (1)" xfId="961"/>
    <cellStyle name="PrePop Units (2)" xfId="962"/>
    <cellStyle name="Propojená buňka 2" xfId="559"/>
    <cellStyle name="Propojená buňka 3" xfId="560"/>
    <cellStyle name="Propojená buňka 4" xfId="561"/>
    <cellStyle name="R_price" xfId="963"/>
    <cellStyle name="R_type" xfId="964"/>
    <cellStyle name="RekapCisloOdd" xfId="562"/>
    <cellStyle name="RekapNazOdd" xfId="563"/>
    <cellStyle name="RekapOddiluSoucet" xfId="564"/>
    <cellStyle name="RekapTonaz" xfId="565"/>
    <cellStyle name="Shaded" xfId="965"/>
    <cellStyle name="Shaded 2" xfId="1434"/>
    <cellStyle name="SKP" xfId="966"/>
    <cellStyle name="Skupina" xfId="967"/>
    <cellStyle name="Skupina 2" xfId="1435"/>
    <cellStyle name="snizeni" xfId="968"/>
    <cellStyle name="snizeni 2" xfId="1436"/>
    <cellStyle name="Specifikace" xfId="566"/>
    <cellStyle name="Specifikace 2" xfId="567"/>
    <cellStyle name="Specifikace 2 2" xfId="1337"/>
    <cellStyle name="Specifikace 3" xfId="568"/>
    <cellStyle name="Specifikace 3 2" xfId="1338"/>
    <cellStyle name="Specifikace 4" xfId="569"/>
    <cellStyle name="Specifikace 4 2" xfId="1339"/>
    <cellStyle name="Správně 2" xfId="570"/>
    <cellStyle name="Správně 2 2" xfId="969"/>
    <cellStyle name="Správně 3" xfId="571"/>
    <cellStyle name="Správně 4" xfId="572"/>
    <cellStyle name="Standaard_Blad1_3" xfId="970"/>
    <cellStyle name="Standard_aktuell" xfId="573"/>
    <cellStyle name="standardní-Courier12" xfId="574"/>
    <cellStyle name="standardní-podtržený" xfId="575"/>
    <cellStyle name="standardní-podtržený-šikmý" xfId="576"/>
    <cellStyle name="standardní-tučně" xfId="577"/>
    <cellStyle name="standard-podtr" xfId="578"/>
    <cellStyle name="standard-podtr/tučně" xfId="579"/>
    <cellStyle name="Stín+tučně" xfId="580"/>
    <cellStyle name="Stín+tučně 2" xfId="1340"/>
    <cellStyle name="Stín+tučně 3" xfId="1808"/>
    <cellStyle name="Stín+tučně+velké písmo" xfId="581"/>
    <cellStyle name="Stín+tučně+velké písmo 2" xfId="1809"/>
    <cellStyle name="Styl 1" xfId="2"/>
    <cellStyle name="Styl 1 2" xfId="582"/>
    <cellStyle name="Styl 1 3" xfId="583"/>
    <cellStyle name="Styl 1 4" xfId="584"/>
    <cellStyle name="Styl 1 5" xfId="1810"/>
    <cellStyle name="Styl 1_J5_E_D.4a.04_ROZP" xfId="585"/>
    <cellStyle name="subhead" xfId="971"/>
    <cellStyle name="Sum" xfId="972"/>
    <cellStyle name="Sum %of HV" xfId="973"/>
    <cellStyle name="tabulka cenník" xfId="974"/>
    <cellStyle name="text" xfId="586"/>
    <cellStyle name="Text Indent A" xfId="975"/>
    <cellStyle name="Text Indent B" xfId="976"/>
    <cellStyle name="Text Indent B 2" xfId="977"/>
    <cellStyle name="Text Indent B 3" xfId="978"/>
    <cellStyle name="Text Indent B 4" xfId="979"/>
    <cellStyle name="Text Indent C" xfId="980"/>
    <cellStyle name="Text Indent C 2" xfId="981"/>
    <cellStyle name="Text Indent C 3" xfId="982"/>
    <cellStyle name="Text Indent C 4" xfId="983"/>
    <cellStyle name="Text upozornění 2" xfId="587"/>
    <cellStyle name="Text upozornění 3" xfId="588"/>
    <cellStyle name="Text upozornění 4" xfId="589"/>
    <cellStyle name="Text v krycím listu" xfId="590"/>
    <cellStyle name="Thousands (0)" xfId="984"/>
    <cellStyle name="Thousands (0) 2" xfId="1438"/>
    <cellStyle name="Thousands (1)" xfId="985"/>
    <cellStyle name="Thousands (1) 2" xfId="1439"/>
    <cellStyle name="time" xfId="986"/>
    <cellStyle name="Total" xfId="987"/>
    <cellStyle name="Total 2" xfId="1440"/>
    <cellStyle name="Tučně" xfId="591"/>
    <cellStyle name="Tučně 2" xfId="1341"/>
    <cellStyle name="Tučně 3" xfId="1811"/>
    <cellStyle name="TYP ŘÁDKU_2" xfId="592"/>
    <cellStyle name="Underline 2" xfId="988"/>
    <cellStyle name="Vstup 2" xfId="593"/>
    <cellStyle name="Vstup 2 2" xfId="989"/>
    <cellStyle name="Vstup 3" xfId="594"/>
    <cellStyle name="Vstup 4" xfId="595"/>
    <cellStyle name="Výpočet 2" xfId="596"/>
    <cellStyle name="Výpočet 2 2" xfId="990"/>
    <cellStyle name="Výpočet 3" xfId="597"/>
    <cellStyle name="Výpočet 4" xfId="598"/>
    <cellStyle name="výprodej" xfId="991"/>
    <cellStyle name="Výstup 2" xfId="599"/>
    <cellStyle name="Výstup 2 2" xfId="992"/>
    <cellStyle name="Výstup 3" xfId="600"/>
    <cellStyle name="Výstup 4" xfId="601"/>
    <cellStyle name="Vysvětlující text 2" xfId="602"/>
    <cellStyle name="Vysvětlující text 3" xfId="603"/>
    <cellStyle name="Vysvětlující text 4" xfId="604"/>
    <cellStyle name="Währung [0]_Tabelle1" xfId="605"/>
    <cellStyle name="Währung_Tabelle1" xfId="606"/>
    <cellStyle name="Walutowy [0]_laroux" xfId="607"/>
    <cellStyle name="Walutowy_laroux" xfId="608"/>
    <cellStyle name="Year" xfId="993"/>
    <cellStyle name="základní" xfId="609"/>
    <cellStyle name="základní 2" xfId="994"/>
    <cellStyle name="základní 2 2" xfId="1441"/>
    <cellStyle name="základní 3" xfId="995"/>
    <cellStyle name="základní 3 2" xfId="1442"/>
    <cellStyle name="základní 4" xfId="996"/>
    <cellStyle name="základní 4 2" xfId="1443"/>
    <cellStyle name="základní 5" xfId="1342"/>
    <cellStyle name="základní 6" xfId="1812"/>
    <cellStyle name="Zboží" xfId="997"/>
    <cellStyle name="Zvýraznění 1 2" xfId="610"/>
    <cellStyle name="Zvýraznění 1 2 2" xfId="998"/>
    <cellStyle name="Zvýraznění 1 3" xfId="611"/>
    <cellStyle name="Zvýraznění 1 4" xfId="612"/>
    <cellStyle name="Zvýraznění 2 2" xfId="613"/>
    <cellStyle name="Zvýraznění 2 2 2" xfId="999"/>
    <cellStyle name="Zvýraznění 2 3" xfId="614"/>
    <cellStyle name="Zvýraznění 2 4" xfId="615"/>
    <cellStyle name="Zvýraznění 3 2" xfId="616"/>
    <cellStyle name="Zvýraznění 3 2 2" xfId="1000"/>
    <cellStyle name="Zvýraznění 3 3" xfId="617"/>
    <cellStyle name="Zvýraznění 3 4" xfId="618"/>
    <cellStyle name="Zvýraznění 4 2" xfId="619"/>
    <cellStyle name="Zvýraznění 4 2 2" xfId="1001"/>
    <cellStyle name="Zvýraznění 4 3" xfId="620"/>
    <cellStyle name="Zvýraznění 4 4" xfId="621"/>
    <cellStyle name="Zvýraznění 5 2" xfId="622"/>
    <cellStyle name="Zvýraznění 5 2 2" xfId="1002"/>
    <cellStyle name="Zvýraznění 5 3" xfId="623"/>
    <cellStyle name="Zvýraznění 5 4" xfId="624"/>
    <cellStyle name="Zvýraznění 6 2" xfId="625"/>
    <cellStyle name="Zvýraznění 6 2 2" xfId="1003"/>
    <cellStyle name="Zvýraznění 6 3" xfId="626"/>
    <cellStyle name="Zvýraznění 6 4" xfId="627"/>
    <cellStyle name="千位[0]_laroux" xfId="1004"/>
    <cellStyle name="千位_laroux" xfId="1005"/>
    <cellStyle name="千分位[0]_laroux" xfId="1006"/>
    <cellStyle name="千分位_laroux" xfId="1007"/>
    <cellStyle name="常规_~0053317" xfId="1008"/>
    <cellStyle name="普通_laroux" xfId="10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" name="Text Box 686">
          <a:extLst>
            <a:ext uri="{FF2B5EF4-FFF2-40B4-BE49-F238E27FC236}">
              <a16:creationId xmlns:a16="http://schemas.microsoft.com/office/drawing/2014/main" xmlns="" id="{202EF198-1115-40E7-80B2-59DCAE5FF00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" name="Text Box 687">
          <a:extLst>
            <a:ext uri="{FF2B5EF4-FFF2-40B4-BE49-F238E27FC236}">
              <a16:creationId xmlns:a16="http://schemas.microsoft.com/office/drawing/2014/main" xmlns="" id="{83C8E0A7-C03B-4C7F-A587-68E7476DA7B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" name="Text Box 688">
          <a:extLst>
            <a:ext uri="{FF2B5EF4-FFF2-40B4-BE49-F238E27FC236}">
              <a16:creationId xmlns:a16="http://schemas.microsoft.com/office/drawing/2014/main" xmlns="" id="{CFBE6032-CB96-40A5-866B-EDA26554F67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" name="Text Box 689">
          <a:extLst>
            <a:ext uri="{FF2B5EF4-FFF2-40B4-BE49-F238E27FC236}">
              <a16:creationId xmlns:a16="http://schemas.microsoft.com/office/drawing/2014/main" xmlns="" id="{805B76CC-6FE6-4119-9197-DD84F13D4E9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" name="Text Box 690">
          <a:extLst>
            <a:ext uri="{FF2B5EF4-FFF2-40B4-BE49-F238E27FC236}">
              <a16:creationId xmlns:a16="http://schemas.microsoft.com/office/drawing/2014/main" xmlns="" id="{5D3FCD36-BB95-45B7-949E-B50AC6B00C6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" name="Text Box 691">
          <a:extLst>
            <a:ext uri="{FF2B5EF4-FFF2-40B4-BE49-F238E27FC236}">
              <a16:creationId xmlns:a16="http://schemas.microsoft.com/office/drawing/2014/main" xmlns="" id="{1EA2A80A-4242-4278-8246-44CB6DD45ED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" name="Text Box 692">
          <a:extLst>
            <a:ext uri="{FF2B5EF4-FFF2-40B4-BE49-F238E27FC236}">
              <a16:creationId xmlns:a16="http://schemas.microsoft.com/office/drawing/2014/main" xmlns="" id="{AA72B63F-D5B5-4C52-B14B-7E68E7352CD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" name="Text Box 693">
          <a:extLst>
            <a:ext uri="{FF2B5EF4-FFF2-40B4-BE49-F238E27FC236}">
              <a16:creationId xmlns:a16="http://schemas.microsoft.com/office/drawing/2014/main" xmlns="" id="{BF0CAACB-C249-4BD4-9A93-104D01AA3BE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" name="Text Box 694">
          <a:extLst>
            <a:ext uri="{FF2B5EF4-FFF2-40B4-BE49-F238E27FC236}">
              <a16:creationId xmlns:a16="http://schemas.microsoft.com/office/drawing/2014/main" xmlns="" id="{1F024495-C5BE-4BD7-995A-D024EBBFCA6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" name="Text Box 695">
          <a:extLst>
            <a:ext uri="{FF2B5EF4-FFF2-40B4-BE49-F238E27FC236}">
              <a16:creationId xmlns:a16="http://schemas.microsoft.com/office/drawing/2014/main" xmlns="" id="{E05836C1-BC04-4451-A44E-732963F1FF8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" name="Text Box 696">
          <a:extLst>
            <a:ext uri="{FF2B5EF4-FFF2-40B4-BE49-F238E27FC236}">
              <a16:creationId xmlns:a16="http://schemas.microsoft.com/office/drawing/2014/main" xmlns="" id="{4AA3BFD9-ED7C-49DD-BDAB-089FCD9FE9F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" name="Text Box 697">
          <a:extLst>
            <a:ext uri="{FF2B5EF4-FFF2-40B4-BE49-F238E27FC236}">
              <a16:creationId xmlns:a16="http://schemas.microsoft.com/office/drawing/2014/main" xmlns="" id="{4F029289-BAB4-4DF6-85F6-D7ACB847D3B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4" name="Text Box 698">
          <a:extLst>
            <a:ext uri="{FF2B5EF4-FFF2-40B4-BE49-F238E27FC236}">
              <a16:creationId xmlns:a16="http://schemas.microsoft.com/office/drawing/2014/main" xmlns="" id="{D58DFF4E-DB75-4A24-90DB-D81566ECF0A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5" name="Text Box 699">
          <a:extLst>
            <a:ext uri="{FF2B5EF4-FFF2-40B4-BE49-F238E27FC236}">
              <a16:creationId xmlns:a16="http://schemas.microsoft.com/office/drawing/2014/main" xmlns="" id="{1112887B-9767-4DD7-98FD-EF90CEC6916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6" name="Text Box 700">
          <a:extLst>
            <a:ext uri="{FF2B5EF4-FFF2-40B4-BE49-F238E27FC236}">
              <a16:creationId xmlns:a16="http://schemas.microsoft.com/office/drawing/2014/main" xmlns="" id="{6ABDD901-1908-4A52-8A6C-908DB1D52D0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7" name="Text Box 701">
          <a:extLst>
            <a:ext uri="{FF2B5EF4-FFF2-40B4-BE49-F238E27FC236}">
              <a16:creationId xmlns:a16="http://schemas.microsoft.com/office/drawing/2014/main" xmlns="" id="{3487D4C7-DE0D-46A8-B68D-56A71641ABB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8" name="Text Box 702">
          <a:extLst>
            <a:ext uri="{FF2B5EF4-FFF2-40B4-BE49-F238E27FC236}">
              <a16:creationId xmlns:a16="http://schemas.microsoft.com/office/drawing/2014/main" xmlns="" id="{3F422AE5-8E20-4C91-A6C6-3B2871BA60B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9" name="Text Box 703">
          <a:extLst>
            <a:ext uri="{FF2B5EF4-FFF2-40B4-BE49-F238E27FC236}">
              <a16:creationId xmlns:a16="http://schemas.microsoft.com/office/drawing/2014/main" xmlns="" id="{BC3A8F40-2B3A-49E4-86D7-4DE6438383E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0" name="Text Box 704">
          <a:extLst>
            <a:ext uri="{FF2B5EF4-FFF2-40B4-BE49-F238E27FC236}">
              <a16:creationId xmlns:a16="http://schemas.microsoft.com/office/drawing/2014/main" xmlns="" id="{33D9A2BA-4C25-42DD-8173-4D6164DD72D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1" name="Text Box 705">
          <a:extLst>
            <a:ext uri="{FF2B5EF4-FFF2-40B4-BE49-F238E27FC236}">
              <a16:creationId xmlns:a16="http://schemas.microsoft.com/office/drawing/2014/main" xmlns="" id="{3097FE46-6B0D-4006-AD93-BDF7B9BC875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2" name="Text Box 706">
          <a:extLst>
            <a:ext uri="{FF2B5EF4-FFF2-40B4-BE49-F238E27FC236}">
              <a16:creationId xmlns:a16="http://schemas.microsoft.com/office/drawing/2014/main" xmlns="" id="{564AFEB8-7B71-4B2A-AEA0-A842233652B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3" name="Text Box 707">
          <a:extLst>
            <a:ext uri="{FF2B5EF4-FFF2-40B4-BE49-F238E27FC236}">
              <a16:creationId xmlns:a16="http://schemas.microsoft.com/office/drawing/2014/main" xmlns="" id="{542FD263-9000-4E66-8ECC-7D91186139A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4" name="Text Box 708">
          <a:extLst>
            <a:ext uri="{FF2B5EF4-FFF2-40B4-BE49-F238E27FC236}">
              <a16:creationId xmlns:a16="http://schemas.microsoft.com/office/drawing/2014/main" xmlns="" id="{F07D874C-CBD7-4CEA-86DE-A0FFB6481A1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5" name="Text Box 709">
          <a:extLst>
            <a:ext uri="{FF2B5EF4-FFF2-40B4-BE49-F238E27FC236}">
              <a16:creationId xmlns:a16="http://schemas.microsoft.com/office/drawing/2014/main" xmlns="" id="{FB2DCC66-62D9-4D08-B74C-31C816B7F50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6" name="Text Box 710">
          <a:extLst>
            <a:ext uri="{FF2B5EF4-FFF2-40B4-BE49-F238E27FC236}">
              <a16:creationId xmlns:a16="http://schemas.microsoft.com/office/drawing/2014/main" xmlns="" id="{E84FF17E-E10F-4D8C-BFAD-F30CE1FB01F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7" name="Text Box 711">
          <a:extLst>
            <a:ext uri="{FF2B5EF4-FFF2-40B4-BE49-F238E27FC236}">
              <a16:creationId xmlns:a16="http://schemas.microsoft.com/office/drawing/2014/main" xmlns="" id="{2D5F7FDE-7A59-45A7-8191-EBCC6F01661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8" name="Text Box 712">
          <a:extLst>
            <a:ext uri="{FF2B5EF4-FFF2-40B4-BE49-F238E27FC236}">
              <a16:creationId xmlns:a16="http://schemas.microsoft.com/office/drawing/2014/main" xmlns="" id="{4BAC3487-2B68-48D6-B13C-CC8C3941E44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29" name="Text Box 713">
          <a:extLst>
            <a:ext uri="{FF2B5EF4-FFF2-40B4-BE49-F238E27FC236}">
              <a16:creationId xmlns:a16="http://schemas.microsoft.com/office/drawing/2014/main" xmlns="" id="{F4A1032A-2A83-4AA3-A6BB-B7D5A25D0CB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0" name="Text Box 714">
          <a:extLst>
            <a:ext uri="{FF2B5EF4-FFF2-40B4-BE49-F238E27FC236}">
              <a16:creationId xmlns:a16="http://schemas.microsoft.com/office/drawing/2014/main" xmlns="" id="{08C9AA15-8985-4574-9EC5-7963DA47200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1" name="Text Box 715">
          <a:extLst>
            <a:ext uri="{FF2B5EF4-FFF2-40B4-BE49-F238E27FC236}">
              <a16:creationId xmlns:a16="http://schemas.microsoft.com/office/drawing/2014/main" xmlns="" id="{F3A5BA00-91EA-4A24-9422-E67CC1BA4F24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2" name="Text Box 716">
          <a:extLst>
            <a:ext uri="{FF2B5EF4-FFF2-40B4-BE49-F238E27FC236}">
              <a16:creationId xmlns:a16="http://schemas.microsoft.com/office/drawing/2014/main" xmlns="" id="{8AB81286-8187-4961-A54B-0D9B363BB6B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3" name="Text Box 717">
          <a:extLst>
            <a:ext uri="{FF2B5EF4-FFF2-40B4-BE49-F238E27FC236}">
              <a16:creationId xmlns:a16="http://schemas.microsoft.com/office/drawing/2014/main" xmlns="" id="{7B7DAE51-9F2B-423F-816A-A5B4162C333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4" name="Text Box 718">
          <a:extLst>
            <a:ext uri="{FF2B5EF4-FFF2-40B4-BE49-F238E27FC236}">
              <a16:creationId xmlns:a16="http://schemas.microsoft.com/office/drawing/2014/main" xmlns="" id="{6A37EB74-16A1-430A-ADFB-C9F1722E795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5" name="Text Box 719">
          <a:extLst>
            <a:ext uri="{FF2B5EF4-FFF2-40B4-BE49-F238E27FC236}">
              <a16:creationId xmlns:a16="http://schemas.microsoft.com/office/drawing/2014/main" xmlns="" id="{B7D99C4A-B7F0-4E11-82D0-F7994D40E10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6" name="Text Box 720">
          <a:extLst>
            <a:ext uri="{FF2B5EF4-FFF2-40B4-BE49-F238E27FC236}">
              <a16:creationId xmlns:a16="http://schemas.microsoft.com/office/drawing/2014/main" xmlns="" id="{846DEB56-E6E4-42AC-B4F4-291F0ABB61C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7" name="Text Box 721">
          <a:extLst>
            <a:ext uri="{FF2B5EF4-FFF2-40B4-BE49-F238E27FC236}">
              <a16:creationId xmlns:a16="http://schemas.microsoft.com/office/drawing/2014/main" xmlns="" id="{5C986511-EAE0-4068-8BBB-BE58DBEAA4E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8" name="Text Box 722">
          <a:extLst>
            <a:ext uri="{FF2B5EF4-FFF2-40B4-BE49-F238E27FC236}">
              <a16:creationId xmlns:a16="http://schemas.microsoft.com/office/drawing/2014/main" xmlns="" id="{D2A1543F-A30E-40C6-B28D-0E76684066E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39" name="Text Box 723">
          <a:extLst>
            <a:ext uri="{FF2B5EF4-FFF2-40B4-BE49-F238E27FC236}">
              <a16:creationId xmlns:a16="http://schemas.microsoft.com/office/drawing/2014/main" xmlns="" id="{8888423B-7742-46AE-99FF-3033A432CFF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0" name="Text Box 724">
          <a:extLst>
            <a:ext uri="{FF2B5EF4-FFF2-40B4-BE49-F238E27FC236}">
              <a16:creationId xmlns:a16="http://schemas.microsoft.com/office/drawing/2014/main" xmlns="" id="{35BA05C2-AACB-473A-A743-5271EC124C3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1" name="Text Box 725">
          <a:extLst>
            <a:ext uri="{FF2B5EF4-FFF2-40B4-BE49-F238E27FC236}">
              <a16:creationId xmlns:a16="http://schemas.microsoft.com/office/drawing/2014/main" xmlns="" id="{4DAD2EA9-63F5-4EF9-B96F-CEB477256B1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2" name="Text Box 726">
          <a:extLst>
            <a:ext uri="{FF2B5EF4-FFF2-40B4-BE49-F238E27FC236}">
              <a16:creationId xmlns:a16="http://schemas.microsoft.com/office/drawing/2014/main" xmlns="" id="{C95237BC-22D9-4C3C-AB55-098E3D7D18D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3" name="Text Box 727">
          <a:extLst>
            <a:ext uri="{FF2B5EF4-FFF2-40B4-BE49-F238E27FC236}">
              <a16:creationId xmlns:a16="http://schemas.microsoft.com/office/drawing/2014/main" xmlns="" id="{4A47E967-98C0-43E5-8907-2384392FA4C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4" name="Text Box 728">
          <a:extLst>
            <a:ext uri="{FF2B5EF4-FFF2-40B4-BE49-F238E27FC236}">
              <a16:creationId xmlns:a16="http://schemas.microsoft.com/office/drawing/2014/main" xmlns="" id="{768303F0-733B-4862-96C3-5444866874D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5" name="Text Box 729">
          <a:extLst>
            <a:ext uri="{FF2B5EF4-FFF2-40B4-BE49-F238E27FC236}">
              <a16:creationId xmlns:a16="http://schemas.microsoft.com/office/drawing/2014/main" xmlns="" id="{DF9935FE-0514-49EE-9A72-D5E43ADB2E0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6" name="Text Box 730">
          <a:extLst>
            <a:ext uri="{FF2B5EF4-FFF2-40B4-BE49-F238E27FC236}">
              <a16:creationId xmlns:a16="http://schemas.microsoft.com/office/drawing/2014/main" xmlns="" id="{C08A1D3D-071A-44D5-8700-F0551CD11B8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7" name="Text Box 731">
          <a:extLst>
            <a:ext uri="{FF2B5EF4-FFF2-40B4-BE49-F238E27FC236}">
              <a16:creationId xmlns:a16="http://schemas.microsoft.com/office/drawing/2014/main" xmlns="" id="{F7D2A38F-DFB6-4801-98E6-076194F7E5C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8" name="Text Box 732">
          <a:extLst>
            <a:ext uri="{FF2B5EF4-FFF2-40B4-BE49-F238E27FC236}">
              <a16:creationId xmlns:a16="http://schemas.microsoft.com/office/drawing/2014/main" xmlns="" id="{6A6DCB1E-4A87-48C3-A544-55647EBB635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49" name="Text Box 733">
          <a:extLst>
            <a:ext uri="{FF2B5EF4-FFF2-40B4-BE49-F238E27FC236}">
              <a16:creationId xmlns:a16="http://schemas.microsoft.com/office/drawing/2014/main" xmlns="" id="{4BDF58FD-0780-42EE-BEEE-932D4D8AA564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0" name="Text Box 734">
          <a:extLst>
            <a:ext uri="{FF2B5EF4-FFF2-40B4-BE49-F238E27FC236}">
              <a16:creationId xmlns:a16="http://schemas.microsoft.com/office/drawing/2014/main" xmlns="" id="{73B2EFDD-ADEC-42FC-9C80-99DF71D2AFB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1" name="Text Box 735">
          <a:extLst>
            <a:ext uri="{FF2B5EF4-FFF2-40B4-BE49-F238E27FC236}">
              <a16:creationId xmlns:a16="http://schemas.microsoft.com/office/drawing/2014/main" xmlns="" id="{520C6FD3-6B1C-4D86-BEB4-3AF2F3EF399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2" name="Text Box 736">
          <a:extLst>
            <a:ext uri="{FF2B5EF4-FFF2-40B4-BE49-F238E27FC236}">
              <a16:creationId xmlns:a16="http://schemas.microsoft.com/office/drawing/2014/main" xmlns="" id="{8B2BC8DD-956A-40FC-9B3B-3A56E74F33D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3" name="Text Box 737">
          <a:extLst>
            <a:ext uri="{FF2B5EF4-FFF2-40B4-BE49-F238E27FC236}">
              <a16:creationId xmlns:a16="http://schemas.microsoft.com/office/drawing/2014/main" xmlns="" id="{59AD502D-A2B7-4D37-9851-348EE126FAD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4" name="Text Box 738">
          <a:extLst>
            <a:ext uri="{FF2B5EF4-FFF2-40B4-BE49-F238E27FC236}">
              <a16:creationId xmlns:a16="http://schemas.microsoft.com/office/drawing/2014/main" xmlns="" id="{F4868D1B-65F7-47AC-9764-478AADF3A81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5" name="Text Box 874">
          <a:extLst>
            <a:ext uri="{FF2B5EF4-FFF2-40B4-BE49-F238E27FC236}">
              <a16:creationId xmlns:a16="http://schemas.microsoft.com/office/drawing/2014/main" xmlns="" id="{B9ED794B-F811-4311-AA55-15AA20C48EB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6" name="Text Box 875">
          <a:extLst>
            <a:ext uri="{FF2B5EF4-FFF2-40B4-BE49-F238E27FC236}">
              <a16:creationId xmlns:a16="http://schemas.microsoft.com/office/drawing/2014/main" xmlns="" id="{7EA1481F-B893-4AF7-9DA2-54CE2CEDA18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7" name="Text Box 876">
          <a:extLst>
            <a:ext uri="{FF2B5EF4-FFF2-40B4-BE49-F238E27FC236}">
              <a16:creationId xmlns:a16="http://schemas.microsoft.com/office/drawing/2014/main" xmlns="" id="{E1E86604-9E24-47E2-ABE6-A6DA9210989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8" name="Text Box 877">
          <a:extLst>
            <a:ext uri="{FF2B5EF4-FFF2-40B4-BE49-F238E27FC236}">
              <a16:creationId xmlns:a16="http://schemas.microsoft.com/office/drawing/2014/main" xmlns="" id="{CAFC4980-5908-4FF1-A584-F669CE0403A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59" name="Text Box 878">
          <a:extLst>
            <a:ext uri="{FF2B5EF4-FFF2-40B4-BE49-F238E27FC236}">
              <a16:creationId xmlns:a16="http://schemas.microsoft.com/office/drawing/2014/main" xmlns="" id="{26344888-9E40-4A3A-9E62-C006A42C9DB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0" name="Text Box 879">
          <a:extLst>
            <a:ext uri="{FF2B5EF4-FFF2-40B4-BE49-F238E27FC236}">
              <a16:creationId xmlns:a16="http://schemas.microsoft.com/office/drawing/2014/main" xmlns="" id="{B88D7B18-9C84-4AFB-A52D-E2FE93F49F4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1" name="Text Box 880">
          <a:extLst>
            <a:ext uri="{FF2B5EF4-FFF2-40B4-BE49-F238E27FC236}">
              <a16:creationId xmlns:a16="http://schemas.microsoft.com/office/drawing/2014/main" xmlns="" id="{D81465CF-CC18-425D-A694-DD41C4E4B47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2" name="Text Box 881">
          <a:extLst>
            <a:ext uri="{FF2B5EF4-FFF2-40B4-BE49-F238E27FC236}">
              <a16:creationId xmlns:a16="http://schemas.microsoft.com/office/drawing/2014/main" xmlns="" id="{1FFF1B9F-1162-4686-8E64-95C3261FB7C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3" name="Text Box 882">
          <a:extLst>
            <a:ext uri="{FF2B5EF4-FFF2-40B4-BE49-F238E27FC236}">
              <a16:creationId xmlns:a16="http://schemas.microsoft.com/office/drawing/2014/main" xmlns="" id="{F4B06EF1-D89C-4C71-A1CB-D53115EE6ED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4" name="Text Box 883">
          <a:extLst>
            <a:ext uri="{FF2B5EF4-FFF2-40B4-BE49-F238E27FC236}">
              <a16:creationId xmlns:a16="http://schemas.microsoft.com/office/drawing/2014/main" xmlns="" id="{A38F4601-C95B-4F26-B2DD-FD120B128A0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5" name="Text Box 884">
          <a:extLst>
            <a:ext uri="{FF2B5EF4-FFF2-40B4-BE49-F238E27FC236}">
              <a16:creationId xmlns:a16="http://schemas.microsoft.com/office/drawing/2014/main" xmlns="" id="{474EF138-C469-4225-8286-31FD04A2B8D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6" name="Text Box 885">
          <a:extLst>
            <a:ext uri="{FF2B5EF4-FFF2-40B4-BE49-F238E27FC236}">
              <a16:creationId xmlns:a16="http://schemas.microsoft.com/office/drawing/2014/main" xmlns="" id="{F488CA54-2735-4C39-A8FA-4E72FA9F699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7" name="Text Box 886">
          <a:extLst>
            <a:ext uri="{FF2B5EF4-FFF2-40B4-BE49-F238E27FC236}">
              <a16:creationId xmlns:a16="http://schemas.microsoft.com/office/drawing/2014/main" xmlns="" id="{62C6FD61-BCD3-43D2-B247-DBA2101CDC0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8" name="Text Box 887">
          <a:extLst>
            <a:ext uri="{FF2B5EF4-FFF2-40B4-BE49-F238E27FC236}">
              <a16:creationId xmlns:a16="http://schemas.microsoft.com/office/drawing/2014/main" xmlns="" id="{DFB148D7-89C7-4773-B163-A96B097F91D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69" name="Text Box 888">
          <a:extLst>
            <a:ext uri="{FF2B5EF4-FFF2-40B4-BE49-F238E27FC236}">
              <a16:creationId xmlns:a16="http://schemas.microsoft.com/office/drawing/2014/main" xmlns="" id="{F14D2A3B-7D2F-4C97-8763-873D10E55AB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0" name="Text Box 889">
          <a:extLst>
            <a:ext uri="{FF2B5EF4-FFF2-40B4-BE49-F238E27FC236}">
              <a16:creationId xmlns:a16="http://schemas.microsoft.com/office/drawing/2014/main" xmlns="" id="{7FC5A523-EB1A-497A-8B43-8E19012000A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1" name="Text Box 890">
          <a:extLst>
            <a:ext uri="{FF2B5EF4-FFF2-40B4-BE49-F238E27FC236}">
              <a16:creationId xmlns:a16="http://schemas.microsoft.com/office/drawing/2014/main" xmlns="" id="{64EB10B1-71DB-4A3F-AF0A-5738F6F2C88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2" name="Text Box 891">
          <a:extLst>
            <a:ext uri="{FF2B5EF4-FFF2-40B4-BE49-F238E27FC236}">
              <a16:creationId xmlns:a16="http://schemas.microsoft.com/office/drawing/2014/main" xmlns="" id="{B5B69637-E029-475F-B518-CF7EF2BA4994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3" name="Text Box 892">
          <a:extLst>
            <a:ext uri="{FF2B5EF4-FFF2-40B4-BE49-F238E27FC236}">
              <a16:creationId xmlns:a16="http://schemas.microsoft.com/office/drawing/2014/main" xmlns="" id="{ECB3F40C-B277-4004-8B03-BEBA52197B1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4" name="Text Box 893">
          <a:extLst>
            <a:ext uri="{FF2B5EF4-FFF2-40B4-BE49-F238E27FC236}">
              <a16:creationId xmlns:a16="http://schemas.microsoft.com/office/drawing/2014/main" xmlns="" id="{79CE45E2-FB4D-4E11-BCD6-2802915C0FA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5" name="Text Box 894">
          <a:extLst>
            <a:ext uri="{FF2B5EF4-FFF2-40B4-BE49-F238E27FC236}">
              <a16:creationId xmlns:a16="http://schemas.microsoft.com/office/drawing/2014/main" xmlns="" id="{9B7AF6DE-C416-4B71-A1BF-7D8B1393F1B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6" name="Text Box 895">
          <a:extLst>
            <a:ext uri="{FF2B5EF4-FFF2-40B4-BE49-F238E27FC236}">
              <a16:creationId xmlns:a16="http://schemas.microsoft.com/office/drawing/2014/main" xmlns="" id="{C38E1C6A-B5F0-4A62-BA30-A275E51862B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7" name="Text Box 896">
          <a:extLst>
            <a:ext uri="{FF2B5EF4-FFF2-40B4-BE49-F238E27FC236}">
              <a16:creationId xmlns:a16="http://schemas.microsoft.com/office/drawing/2014/main" xmlns="" id="{768392E9-60F4-41C4-8059-6DA0B334E87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8" name="Text Box 897">
          <a:extLst>
            <a:ext uri="{FF2B5EF4-FFF2-40B4-BE49-F238E27FC236}">
              <a16:creationId xmlns:a16="http://schemas.microsoft.com/office/drawing/2014/main" xmlns="" id="{3E3112D1-0BD5-450B-A0B0-909131A5E67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79" name="Text Box 898">
          <a:extLst>
            <a:ext uri="{FF2B5EF4-FFF2-40B4-BE49-F238E27FC236}">
              <a16:creationId xmlns:a16="http://schemas.microsoft.com/office/drawing/2014/main" xmlns="" id="{2CEF9F96-C53D-41E3-9592-39EA8425410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0" name="Text Box 899">
          <a:extLst>
            <a:ext uri="{FF2B5EF4-FFF2-40B4-BE49-F238E27FC236}">
              <a16:creationId xmlns:a16="http://schemas.microsoft.com/office/drawing/2014/main" xmlns="" id="{22453FDC-5C15-43A2-A126-3F177BF135A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1" name="Text Box 900">
          <a:extLst>
            <a:ext uri="{FF2B5EF4-FFF2-40B4-BE49-F238E27FC236}">
              <a16:creationId xmlns:a16="http://schemas.microsoft.com/office/drawing/2014/main" xmlns="" id="{3167E86F-1B8A-4C99-8BE2-FE6CB799826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2" name="Text Box 901">
          <a:extLst>
            <a:ext uri="{FF2B5EF4-FFF2-40B4-BE49-F238E27FC236}">
              <a16:creationId xmlns:a16="http://schemas.microsoft.com/office/drawing/2014/main" xmlns="" id="{D453C5F8-4D3C-4358-B0C0-AFE3551BAB5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3" name="Text Box 902">
          <a:extLst>
            <a:ext uri="{FF2B5EF4-FFF2-40B4-BE49-F238E27FC236}">
              <a16:creationId xmlns:a16="http://schemas.microsoft.com/office/drawing/2014/main" xmlns="" id="{1ABEEADA-3A0A-4CB2-A2B2-549E0E59AE0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4" name="Text Box 903">
          <a:extLst>
            <a:ext uri="{FF2B5EF4-FFF2-40B4-BE49-F238E27FC236}">
              <a16:creationId xmlns:a16="http://schemas.microsoft.com/office/drawing/2014/main" xmlns="" id="{3A42F2B4-6033-4E62-B7E4-6C5F42A4F9C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5" name="Text Box 904">
          <a:extLst>
            <a:ext uri="{FF2B5EF4-FFF2-40B4-BE49-F238E27FC236}">
              <a16:creationId xmlns:a16="http://schemas.microsoft.com/office/drawing/2014/main" xmlns="" id="{E9DC22CB-7025-42C4-80E2-D80E048EE1A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6" name="Text Box 905">
          <a:extLst>
            <a:ext uri="{FF2B5EF4-FFF2-40B4-BE49-F238E27FC236}">
              <a16:creationId xmlns:a16="http://schemas.microsoft.com/office/drawing/2014/main" xmlns="" id="{FA046AD2-49A5-485B-B9DB-9B60D0098EE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7" name="Text Box 906">
          <a:extLst>
            <a:ext uri="{FF2B5EF4-FFF2-40B4-BE49-F238E27FC236}">
              <a16:creationId xmlns:a16="http://schemas.microsoft.com/office/drawing/2014/main" xmlns="" id="{2A6618B9-BAC2-4CBA-A57B-83415D7CFA4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8" name="Text Box 907">
          <a:extLst>
            <a:ext uri="{FF2B5EF4-FFF2-40B4-BE49-F238E27FC236}">
              <a16:creationId xmlns:a16="http://schemas.microsoft.com/office/drawing/2014/main" xmlns="" id="{E17BC038-13AC-4E12-8017-5EB945714D4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89" name="Text Box 908">
          <a:extLst>
            <a:ext uri="{FF2B5EF4-FFF2-40B4-BE49-F238E27FC236}">
              <a16:creationId xmlns:a16="http://schemas.microsoft.com/office/drawing/2014/main" xmlns="" id="{34B31FF1-0525-40B8-89DB-C1182F24DFA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0" name="Text Box 909">
          <a:extLst>
            <a:ext uri="{FF2B5EF4-FFF2-40B4-BE49-F238E27FC236}">
              <a16:creationId xmlns:a16="http://schemas.microsoft.com/office/drawing/2014/main" xmlns="" id="{E7275E3A-2F8C-4CB9-9FD7-29172766E2B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1" name="Text Box 910">
          <a:extLst>
            <a:ext uri="{FF2B5EF4-FFF2-40B4-BE49-F238E27FC236}">
              <a16:creationId xmlns:a16="http://schemas.microsoft.com/office/drawing/2014/main" xmlns="" id="{67945BBA-86BC-4163-845C-C1C5E6E33AD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2" name="Text Box 911">
          <a:extLst>
            <a:ext uri="{FF2B5EF4-FFF2-40B4-BE49-F238E27FC236}">
              <a16:creationId xmlns:a16="http://schemas.microsoft.com/office/drawing/2014/main" xmlns="" id="{F12CEF39-16D3-4FDB-9E61-AF839645E9E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3" name="Text Box 912">
          <a:extLst>
            <a:ext uri="{FF2B5EF4-FFF2-40B4-BE49-F238E27FC236}">
              <a16:creationId xmlns:a16="http://schemas.microsoft.com/office/drawing/2014/main" xmlns="" id="{DA1CCCD1-1E36-4EA0-A7EA-9BE675E1981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4" name="Text Box 913">
          <a:extLst>
            <a:ext uri="{FF2B5EF4-FFF2-40B4-BE49-F238E27FC236}">
              <a16:creationId xmlns:a16="http://schemas.microsoft.com/office/drawing/2014/main" xmlns="" id="{3A5B644C-7930-4731-85E3-CBB361B9E8B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5" name="Text Box 914">
          <a:extLst>
            <a:ext uri="{FF2B5EF4-FFF2-40B4-BE49-F238E27FC236}">
              <a16:creationId xmlns:a16="http://schemas.microsoft.com/office/drawing/2014/main" xmlns="" id="{692DEABC-8B01-4C39-9878-C49D9D7FCFF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736D123E-C54C-4204-A132-11398B46290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7" name="Text Box 4">
          <a:extLst>
            <a:ext uri="{FF2B5EF4-FFF2-40B4-BE49-F238E27FC236}">
              <a16:creationId xmlns:a16="http://schemas.microsoft.com/office/drawing/2014/main" xmlns="" id="{FA6C6450-0206-44B4-A7B3-C7CE0A035CC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8" name="Text Box 5">
          <a:extLst>
            <a:ext uri="{FF2B5EF4-FFF2-40B4-BE49-F238E27FC236}">
              <a16:creationId xmlns:a16="http://schemas.microsoft.com/office/drawing/2014/main" xmlns="" id="{7D34F036-3B11-4A81-911A-881FD06F055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99" name="Text Box 6">
          <a:extLst>
            <a:ext uri="{FF2B5EF4-FFF2-40B4-BE49-F238E27FC236}">
              <a16:creationId xmlns:a16="http://schemas.microsoft.com/office/drawing/2014/main" xmlns="" id="{677EEDE7-8621-4EF0-B303-875235DB22F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0" name="Text Box 7">
          <a:extLst>
            <a:ext uri="{FF2B5EF4-FFF2-40B4-BE49-F238E27FC236}">
              <a16:creationId xmlns:a16="http://schemas.microsoft.com/office/drawing/2014/main" xmlns="" id="{BC63C1A4-6325-435F-A237-67BCCEBE280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1" name="Text Box 8">
          <a:extLst>
            <a:ext uri="{FF2B5EF4-FFF2-40B4-BE49-F238E27FC236}">
              <a16:creationId xmlns:a16="http://schemas.microsoft.com/office/drawing/2014/main" xmlns="" id="{B4215F8D-AEAC-43E7-AFAF-D3974E49009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2" name="Text Box 9">
          <a:extLst>
            <a:ext uri="{FF2B5EF4-FFF2-40B4-BE49-F238E27FC236}">
              <a16:creationId xmlns:a16="http://schemas.microsoft.com/office/drawing/2014/main" xmlns="" id="{9A4FD2BD-EA9A-4376-BDC7-7032AFBEBDA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3" name="Text Box 10">
          <a:extLst>
            <a:ext uri="{FF2B5EF4-FFF2-40B4-BE49-F238E27FC236}">
              <a16:creationId xmlns:a16="http://schemas.microsoft.com/office/drawing/2014/main" xmlns="" id="{0FB6176C-7A75-4BE4-AD3C-E20F2B465CF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4" name="Text Box 11">
          <a:extLst>
            <a:ext uri="{FF2B5EF4-FFF2-40B4-BE49-F238E27FC236}">
              <a16:creationId xmlns:a16="http://schemas.microsoft.com/office/drawing/2014/main" xmlns="" id="{B3C604C3-1E43-46D1-995A-4A9DEB403F3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5" name="Text Box 140">
          <a:extLst>
            <a:ext uri="{FF2B5EF4-FFF2-40B4-BE49-F238E27FC236}">
              <a16:creationId xmlns:a16="http://schemas.microsoft.com/office/drawing/2014/main" xmlns="" id="{0D24DF19-7E9D-4EB5-B37B-4E5B1F54072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6" name="Text Box 141">
          <a:extLst>
            <a:ext uri="{FF2B5EF4-FFF2-40B4-BE49-F238E27FC236}">
              <a16:creationId xmlns:a16="http://schemas.microsoft.com/office/drawing/2014/main" xmlns="" id="{3859F2AA-BE9E-4382-890A-F63D3F184EB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7" name="Text Box 142">
          <a:extLst>
            <a:ext uri="{FF2B5EF4-FFF2-40B4-BE49-F238E27FC236}">
              <a16:creationId xmlns:a16="http://schemas.microsoft.com/office/drawing/2014/main" xmlns="" id="{2095727C-663B-4F52-924F-50332EECA94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8" name="Text Box 143">
          <a:extLst>
            <a:ext uri="{FF2B5EF4-FFF2-40B4-BE49-F238E27FC236}">
              <a16:creationId xmlns:a16="http://schemas.microsoft.com/office/drawing/2014/main" xmlns="" id="{EF5D6F6E-4C07-4A29-B658-479E67A1BD9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09" name="Text Box 658">
          <a:extLst>
            <a:ext uri="{FF2B5EF4-FFF2-40B4-BE49-F238E27FC236}">
              <a16:creationId xmlns:a16="http://schemas.microsoft.com/office/drawing/2014/main" xmlns="" id="{2578A0A7-F040-418D-BCB1-ED68FC4554C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0" name="Text Box 659">
          <a:extLst>
            <a:ext uri="{FF2B5EF4-FFF2-40B4-BE49-F238E27FC236}">
              <a16:creationId xmlns:a16="http://schemas.microsoft.com/office/drawing/2014/main" xmlns="" id="{470B1DE2-CB92-4363-BFA2-CF5231EEB40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1" name="Text Box 660">
          <a:extLst>
            <a:ext uri="{FF2B5EF4-FFF2-40B4-BE49-F238E27FC236}">
              <a16:creationId xmlns:a16="http://schemas.microsoft.com/office/drawing/2014/main" xmlns="" id="{9FB5932C-292F-4425-A9D0-97D3F8C540C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2" name="Text Box 661">
          <a:extLst>
            <a:ext uri="{FF2B5EF4-FFF2-40B4-BE49-F238E27FC236}">
              <a16:creationId xmlns:a16="http://schemas.microsoft.com/office/drawing/2014/main" xmlns="" id="{E983775F-F96E-4E75-8FD5-531F7B07B31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3" name="Text Box 662">
          <a:extLst>
            <a:ext uri="{FF2B5EF4-FFF2-40B4-BE49-F238E27FC236}">
              <a16:creationId xmlns:a16="http://schemas.microsoft.com/office/drawing/2014/main" xmlns="" id="{BBBFE4E0-82A1-4724-BBB0-B3F7E395756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4" name="Text Box 663">
          <a:extLst>
            <a:ext uri="{FF2B5EF4-FFF2-40B4-BE49-F238E27FC236}">
              <a16:creationId xmlns:a16="http://schemas.microsoft.com/office/drawing/2014/main" xmlns="" id="{8267B84F-63C9-449F-A6A6-693E3B429D9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5" name="Text Box 664">
          <a:extLst>
            <a:ext uri="{FF2B5EF4-FFF2-40B4-BE49-F238E27FC236}">
              <a16:creationId xmlns:a16="http://schemas.microsoft.com/office/drawing/2014/main" xmlns="" id="{DD4B38E9-328A-47D1-AB0D-27930FC762B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6" name="Text Box 665">
          <a:extLst>
            <a:ext uri="{FF2B5EF4-FFF2-40B4-BE49-F238E27FC236}">
              <a16:creationId xmlns:a16="http://schemas.microsoft.com/office/drawing/2014/main" xmlns="" id="{66A7F7BE-D62B-46C8-900F-615F529558F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7" name="Text Box 666">
          <a:extLst>
            <a:ext uri="{FF2B5EF4-FFF2-40B4-BE49-F238E27FC236}">
              <a16:creationId xmlns:a16="http://schemas.microsoft.com/office/drawing/2014/main" xmlns="" id="{79924AFD-8A5E-4207-8606-17E4B6323A8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8" name="Text Box 667">
          <a:extLst>
            <a:ext uri="{FF2B5EF4-FFF2-40B4-BE49-F238E27FC236}">
              <a16:creationId xmlns:a16="http://schemas.microsoft.com/office/drawing/2014/main" xmlns="" id="{5237971B-0F84-404A-9195-5A9AF2C8F8F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19" name="Text Box 668">
          <a:extLst>
            <a:ext uri="{FF2B5EF4-FFF2-40B4-BE49-F238E27FC236}">
              <a16:creationId xmlns:a16="http://schemas.microsoft.com/office/drawing/2014/main" xmlns="" id="{1EE7C0B2-63ED-4AE0-A891-FF59B859705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0" name="Text Box 669">
          <a:extLst>
            <a:ext uri="{FF2B5EF4-FFF2-40B4-BE49-F238E27FC236}">
              <a16:creationId xmlns:a16="http://schemas.microsoft.com/office/drawing/2014/main" xmlns="" id="{E6ED2C83-E7FA-4DFD-BD1C-6AD675A7532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1" name="Text Box 670">
          <a:extLst>
            <a:ext uri="{FF2B5EF4-FFF2-40B4-BE49-F238E27FC236}">
              <a16:creationId xmlns:a16="http://schemas.microsoft.com/office/drawing/2014/main" xmlns="" id="{889D32FB-FECC-45B6-8A3C-D942184299A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2" name="Text Box 671">
          <a:extLst>
            <a:ext uri="{FF2B5EF4-FFF2-40B4-BE49-F238E27FC236}">
              <a16:creationId xmlns:a16="http://schemas.microsoft.com/office/drawing/2014/main" xmlns="" id="{13615351-7361-4E6E-B636-C40C202591F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3" name="Text Box 672">
          <a:extLst>
            <a:ext uri="{FF2B5EF4-FFF2-40B4-BE49-F238E27FC236}">
              <a16:creationId xmlns:a16="http://schemas.microsoft.com/office/drawing/2014/main" xmlns="" id="{AD8D0031-B69C-48CA-ACD3-0F12268961E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4" name="Text Box 673">
          <a:extLst>
            <a:ext uri="{FF2B5EF4-FFF2-40B4-BE49-F238E27FC236}">
              <a16:creationId xmlns:a16="http://schemas.microsoft.com/office/drawing/2014/main" xmlns="" id="{F99CADE0-BA5B-4989-98F2-CCF468B8A06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5" name="Text Box 674">
          <a:extLst>
            <a:ext uri="{FF2B5EF4-FFF2-40B4-BE49-F238E27FC236}">
              <a16:creationId xmlns:a16="http://schemas.microsoft.com/office/drawing/2014/main" xmlns="" id="{AA80D5B4-016E-460E-B939-99D99427376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6" name="Text Box 675">
          <a:extLst>
            <a:ext uri="{FF2B5EF4-FFF2-40B4-BE49-F238E27FC236}">
              <a16:creationId xmlns:a16="http://schemas.microsoft.com/office/drawing/2014/main" xmlns="" id="{9C0160F7-D9D0-49CA-8B72-1E58D474855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7" name="Text Box 676">
          <a:extLst>
            <a:ext uri="{FF2B5EF4-FFF2-40B4-BE49-F238E27FC236}">
              <a16:creationId xmlns:a16="http://schemas.microsoft.com/office/drawing/2014/main" xmlns="" id="{585E9B57-A76A-44C8-87D5-F31E71F7D1B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8" name="Text Box 677">
          <a:extLst>
            <a:ext uri="{FF2B5EF4-FFF2-40B4-BE49-F238E27FC236}">
              <a16:creationId xmlns:a16="http://schemas.microsoft.com/office/drawing/2014/main" xmlns="" id="{FD23FABF-3C8C-41D9-9D8D-C1613B1ACB54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29" name="Text Box 678">
          <a:extLst>
            <a:ext uri="{FF2B5EF4-FFF2-40B4-BE49-F238E27FC236}">
              <a16:creationId xmlns:a16="http://schemas.microsoft.com/office/drawing/2014/main" xmlns="" id="{EBEDBAD0-9665-4E57-AF52-2CD25D7BC0F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0" name="Text Box 679">
          <a:extLst>
            <a:ext uri="{FF2B5EF4-FFF2-40B4-BE49-F238E27FC236}">
              <a16:creationId xmlns:a16="http://schemas.microsoft.com/office/drawing/2014/main" xmlns="" id="{4DB823C5-8AD6-4A12-BD37-3FAE23A5D0E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1" name="Text Box 680">
          <a:extLst>
            <a:ext uri="{FF2B5EF4-FFF2-40B4-BE49-F238E27FC236}">
              <a16:creationId xmlns:a16="http://schemas.microsoft.com/office/drawing/2014/main" xmlns="" id="{9B45C7CB-8DB0-4A15-8348-8B62A981A73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2" name="Text Box 681">
          <a:extLst>
            <a:ext uri="{FF2B5EF4-FFF2-40B4-BE49-F238E27FC236}">
              <a16:creationId xmlns:a16="http://schemas.microsoft.com/office/drawing/2014/main" xmlns="" id="{377A59F9-3C31-4817-8A64-2917C693671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3" name="Text Box 682">
          <a:extLst>
            <a:ext uri="{FF2B5EF4-FFF2-40B4-BE49-F238E27FC236}">
              <a16:creationId xmlns:a16="http://schemas.microsoft.com/office/drawing/2014/main" xmlns="" id="{F1A93442-3FA2-48D8-8324-6F9B4FC8C704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4" name="Text Box 683">
          <a:extLst>
            <a:ext uri="{FF2B5EF4-FFF2-40B4-BE49-F238E27FC236}">
              <a16:creationId xmlns:a16="http://schemas.microsoft.com/office/drawing/2014/main" xmlns="" id="{1CBA5E35-93D7-4CC6-9B2B-89253DF8563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5" name="Text Box 684">
          <a:extLst>
            <a:ext uri="{FF2B5EF4-FFF2-40B4-BE49-F238E27FC236}">
              <a16:creationId xmlns:a16="http://schemas.microsoft.com/office/drawing/2014/main" xmlns="" id="{0CC74B92-C3B1-402E-A663-FAD35EC174B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6" name="Text Box 685">
          <a:extLst>
            <a:ext uri="{FF2B5EF4-FFF2-40B4-BE49-F238E27FC236}">
              <a16:creationId xmlns:a16="http://schemas.microsoft.com/office/drawing/2014/main" xmlns="" id="{24FAA280-91E9-43CF-A67B-17B86E6F2F5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7" name="Text Box 739">
          <a:extLst>
            <a:ext uri="{FF2B5EF4-FFF2-40B4-BE49-F238E27FC236}">
              <a16:creationId xmlns:a16="http://schemas.microsoft.com/office/drawing/2014/main" xmlns="" id="{AF522EB0-05E6-45F3-A6F5-FD21FEDA290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8" name="Text Box 740">
          <a:extLst>
            <a:ext uri="{FF2B5EF4-FFF2-40B4-BE49-F238E27FC236}">
              <a16:creationId xmlns:a16="http://schemas.microsoft.com/office/drawing/2014/main" xmlns="" id="{EF6C85FC-7DB1-42A3-9D74-694E907AF88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39" name="Text Box 741">
          <a:extLst>
            <a:ext uri="{FF2B5EF4-FFF2-40B4-BE49-F238E27FC236}">
              <a16:creationId xmlns:a16="http://schemas.microsoft.com/office/drawing/2014/main" xmlns="" id="{205B4292-6B02-4BCD-8ECD-700FF2FE76F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40" name="Text Box 742">
          <a:extLst>
            <a:ext uri="{FF2B5EF4-FFF2-40B4-BE49-F238E27FC236}">
              <a16:creationId xmlns:a16="http://schemas.microsoft.com/office/drawing/2014/main" xmlns="" id="{90EDD752-0B37-40B2-9C08-3025085ACFC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41" name="Text Box 743">
          <a:extLst>
            <a:ext uri="{FF2B5EF4-FFF2-40B4-BE49-F238E27FC236}">
              <a16:creationId xmlns:a16="http://schemas.microsoft.com/office/drawing/2014/main" xmlns="" id="{F5857A78-B457-4FDB-89B5-C3E74D1F42B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199572</xdr:rowOff>
    </xdr:to>
    <xdr:sp macro="" textlink="">
      <xdr:nvSpPr>
        <xdr:cNvPr id="142" name="Text Box 744">
          <a:extLst>
            <a:ext uri="{FF2B5EF4-FFF2-40B4-BE49-F238E27FC236}">
              <a16:creationId xmlns:a16="http://schemas.microsoft.com/office/drawing/2014/main" xmlns="" id="{E388667E-1CBE-481C-97FF-C6A95BDAE8A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xmlns="" id="{EB38C221-15CD-40E8-9BE7-47711C57002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44" name="Text Box 4">
          <a:extLst>
            <a:ext uri="{FF2B5EF4-FFF2-40B4-BE49-F238E27FC236}">
              <a16:creationId xmlns:a16="http://schemas.microsoft.com/office/drawing/2014/main" xmlns="" id="{E5567EF7-8AEA-4545-86CF-6BA2387DA68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45" name="Text Box 5">
          <a:extLst>
            <a:ext uri="{FF2B5EF4-FFF2-40B4-BE49-F238E27FC236}">
              <a16:creationId xmlns:a16="http://schemas.microsoft.com/office/drawing/2014/main" xmlns="" id="{B907B3A4-8C1E-4218-A066-5B3F16ACC74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xmlns="" id="{FA64A71B-52D2-446F-8DE0-A070D2CCBFB4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xmlns="" id="{886C4224-E380-442F-BE36-670D9BF9F4F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xmlns="" id="{5C00A73C-880A-42F2-BEF2-27098387233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xmlns="" id="{47AE7757-AB31-4802-9B45-8F0FD55E491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0" name="Text Box 10">
          <a:extLst>
            <a:ext uri="{FF2B5EF4-FFF2-40B4-BE49-F238E27FC236}">
              <a16:creationId xmlns:a16="http://schemas.microsoft.com/office/drawing/2014/main" xmlns="" id="{8FABB947-D741-40C8-ABF4-69CD44386A7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1" name="Text Box 11">
          <a:extLst>
            <a:ext uri="{FF2B5EF4-FFF2-40B4-BE49-F238E27FC236}">
              <a16:creationId xmlns:a16="http://schemas.microsoft.com/office/drawing/2014/main" xmlns="" id="{0BCB5C2E-1452-4DFC-AE09-12D0D30FD24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2" name="Text Box 140">
          <a:extLst>
            <a:ext uri="{FF2B5EF4-FFF2-40B4-BE49-F238E27FC236}">
              <a16:creationId xmlns:a16="http://schemas.microsoft.com/office/drawing/2014/main" xmlns="" id="{2C058410-1AF5-4809-ADBB-013A134E38F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3" name="Text Box 141">
          <a:extLst>
            <a:ext uri="{FF2B5EF4-FFF2-40B4-BE49-F238E27FC236}">
              <a16:creationId xmlns:a16="http://schemas.microsoft.com/office/drawing/2014/main" xmlns="" id="{C7606578-0AC9-402D-A421-95F42711F43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4" name="Text Box 142">
          <a:extLst>
            <a:ext uri="{FF2B5EF4-FFF2-40B4-BE49-F238E27FC236}">
              <a16:creationId xmlns:a16="http://schemas.microsoft.com/office/drawing/2014/main" xmlns="" id="{456C768D-AFE6-49B3-A816-81F31EB61F2D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5" name="Text Box 143">
          <a:extLst>
            <a:ext uri="{FF2B5EF4-FFF2-40B4-BE49-F238E27FC236}">
              <a16:creationId xmlns:a16="http://schemas.microsoft.com/office/drawing/2014/main" xmlns="" id="{42FBAF2E-61DA-4423-9A45-D55FAEA1C17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6" name="Text Box 658">
          <a:extLst>
            <a:ext uri="{FF2B5EF4-FFF2-40B4-BE49-F238E27FC236}">
              <a16:creationId xmlns:a16="http://schemas.microsoft.com/office/drawing/2014/main" xmlns="" id="{DC2BE1C2-ADEA-4E03-BDA4-DB91A53F03E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7" name="Text Box 659">
          <a:extLst>
            <a:ext uri="{FF2B5EF4-FFF2-40B4-BE49-F238E27FC236}">
              <a16:creationId xmlns:a16="http://schemas.microsoft.com/office/drawing/2014/main" xmlns="" id="{C26EEDCA-BCDC-4105-A099-A326C681F3C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8" name="Text Box 660">
          <a:extLst>
            <a:ext uri="{FF2B5EF4-FFF2-40B4-BE49-F238E27FC236}">
              <a16:creationId xmlns:a16="http://schemas.microsoft.com/office/drawing/2014/main" xmlns="" id="{44F0BA94-2EF8-4C58-99B5-19432FAA0A1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59" name="Text Box 661">
          <a:extLst>
            <a:ext uri="{FF2B5EF4-FFF2-40B4-BE49-F238E27FC236}">
              <a16:creationId xmlns:a16="http://schemas.microsoft.com/office/drawing/2014/main" xmlns="" id="{65B185B3-DFAA-4F62-9FD0-0CC4710978BC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0" name="Text Box 662">
          <a:extLst>
            <a:ext uri="{FF2B5EF4-FFF2-40B4-BE49-F238E27FC236}">
              <a16:creationId xmlns:a16="http://schemas.microsoft.com/office/drawing/2014/main" xmlns="" id="{F1F3E773-D259-44D1-8E7E-D9F3F08AC49E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1" name="Text Box 663">
          <a:extLst>
            <a:ext uri="{FF2B5EF4-FFF2-40B4-BE49-F238E27FC236}">
              <a16:creationId xmlns:a16="http://schemas.microsoft.com/office/drawing/2014/main" xmlns="" id="{810A4BA0-A8F1-443B-8B1A-08E85490D08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2" name="Text Box 664">
          <a:extLst>
            <a:ext uri="{FF2B5EF4-FFF2-40B4-BE49-F238E27FC236}">
              <a16:creationId xmlns:a16="http://schemas.microsoft.com/office/drawing/2014/main" xmlns="" id="{2DF66B48-3014-41C8-B57B-1509D05389B0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3" name="Text Box 665">
          <a:extLst>
            <a:ext uri="{FF2B5EF4-FFF2-40B4-BE49-F238E27FC236}">
              <a16:creationId xmlns:a16="http://schemas.microsoft.com/office/drawing/2014/main" xmlns="" id="{5F6C42F6-958A-4CFA-84CA-094AE358CE51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4" name="Text Box 666">
          <a:extLst>
            <a:ext uri="{FF2B5EF4-FFF2-40B4-BE49-F238E27FC236}">
              <a16:creationId xmlns:a16="http://schemas.microsoft.com/office/drawing/2014/main" xmlns="" id="{6182593F-E46F-4480-90FE-08FA5EA8199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5" name="Text Box 667">
          <a:extLst>
            <a:ext uri="{FF2B5EF4-FFF2-40B4-BE49-F238E27FC236}">
              <a16:creationId xmlns:a16="http://schemas.microsoft.com/office/drawing/2014/main" xmlns="" id="{A29D0CBA-4CBB-4372-A6D8-A45AF4D2553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6" name="Text Box 668">
          <a:extLst>
            <a:ext uri="{FF2B5EF4-FFF2-40B4-BE49-F238E27FC236}">
              <a16:creationId xmlns:a16="http://schemas.microsoft.com/office/drawing/2014/main" xmlns="" id="{E410D3FF-D13C-42E9-8FF4-3E326CC5E62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7" name="Text Box 669">
          <a:extLst>
            <a:ext uri="{FF2B5EF4-FFF2-40B4-BE49-F238E27FC236}">
              <a16:creationId xmlns:a16="http://schemas.microsoft.com/office/drawing/2014/main" xmlns="" id="{CF16CC00-A14A-4D7A-8F81-3D10D4DA15D3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8" name="Text Box 670">
          <a:extLst>
            <a:ext uri="{FF2B5EF4-FFF2-40B4-BE49-F238E27FC236}">
              <a16:creationId xmlns:a16="http://schemas.microsoft.com/office/drawing/2014/main" xmlns="" id="{A6BE9DAF-2423-4A08-9AC4-C1FFC464F79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69" name="Text Box 671">
          <a:extLst>
            <a:ext uri="{FF2B5EF4-FFF2-40B4-BE49-F238E27FC236}">
              <a16:creationId xmlns:a16="http://schemas.microsoft.com/office/drawing/2014/main" xmlns="" id="{AEE38B31-1926-4E75-AD2D-0D5E93EB64F7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0" name="Text Box 672">
          <a:extLst>
            <a:ext uri="{FF2B5EF4-FFF2-40B4-BE49-F238E27FC236}">
              <a16:creationId xmlns:a16="http://schemas.microsoft.com/office/drawing/2014/main" xmlns="" id="{726716B1-1CEF-4F7B-9631-8CFDFA1A0A1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1" name="Text Box 673">
          <a:extLst>
            <a:ext uri="{FF2B5EF4-FFF2-40B4-BE49-F238E27FC236}">
              <a16:creationId xmlns:a16="http://schemas.microsoft.com/office/drawing/2014/main" xmlns="" id="{2F4A5D4F-89B9-49F2-A7FC-C0BB979FC92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2" name="Text Box 674">
          <a:extLst>
            <a:ext uri="{FF2B5EF4-FFF2-40B4-BE49-F238E27FC236}">
              <a16:creationId xmlns:a16="http://schemas.microsoft.com/office/drawing/2014/main" xmlns="" id="{1506EC34-9BDF-4EEE-A4AD-D724E3DB76F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3" name="Text Box 675">
          <a:extLst>
            <a:ext uri="{FF2B5EF4-FFF2-40B4-BE49-F238E27FC236}">
              <a16:creationId xmlns:a16="http://schemas.microsoft.com/office/drawing/2014/main" xmlns="" id="{A5EC059C-19B5-4512-AD49-0A1C6B686F7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4" name="Text Box 676">
          <a:extLst>
            <a:ext uri="{FF2B5EF4-FFF2-40B4-BE49-F238E27FC236}">
              <a16:creationId xmlns:a16="http://schemas.microsoft.com/office/drawing/2014/main" xmlns="" id="{FCE75394-F0CD-4D2C-9A33-E733DF0A952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5" name="Text Box 677">
          <a:extLst>
            <a:ext uri="{FF2B5EF4-FFF2-40B4-BE49-F238E27FC236}">
              <a16:creationId xmlns:a16="http://schemas.microsoft.com/office/drawing/2014/main" xmlns="" id="{4E7A7D84-E0BD-487A-899B-8C002F905AA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6" name="Text Box 678">
          <a:extLst>
            <a:ext uri="{FF2B5EF4-FFF2-40B4-BE49-F238E27FC236}">
              <a16:creationId xmlns:a16="http://schemas.microsoft.com/office/drawing/2014/main" xmlns="" id="{CDDD6039-F9C0-411C-93DE-433E74E4583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7" name="Text Box 679">
          <a:extLst>
            <a:ext uri="{FF2B5EF4-FFF2-40B4-BE49-F238E27FC236}">
              <a16:creationId xmlns:a16="http://schemas.microsoft.com/office/drawing/2014/main" xmlns="" id="{09AD0B31-A5B3-4306-8253-24445345A16A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8" name="Text Box 680">
          <a:extLst>
            <a:ext uri="{FF2B5EF4-FFF2-40B4-BE49-F238E27FC236}">
              <a16:creationId xmlns:a16="http://schemas.microsoft.com/office/drawing/2014/main" xmlns="" id="{A6A11E35-6EB9-4C7E-AD74-7E81371FEC78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79" name="Text Box 681">
          <a:extLst>
            <a:ext uri="{FF2B5EF4-FFF2-40B4-BE49-F238E27FC236}">
              <a16:creationId xmlns:a16="http://schemas.microsoft.com/office/drawing/2014/main" xmlns="" id="{B3947C40-009A-4F61-870B-2E66028037D4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0" name="Text Box 682">
          <a:extLst>
            <a:ext uri="{FF2B5EF4-FFF2-40B4-BE49-F238E27FC236}">
              <a16:creationId xmlns:a16="http://schemas.microsoft.com/office/drawing/2014/main" xmlns="" id="{8D244405-B016-4891-9246-38E7EB73C02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1" name="Text Box 683">
          <a:extLst>
            <a:ext uri="{FF2B5EF4-FFF2-40B4-BE49-F238E27FC236}">
              <a16:creationId xmlns:a16="http://schemas.microsoft.com/office/drawing/2014/main" xmlns="" id="{E3143CA5-91A4-42C6-8C6A-F81360601DE6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2" name="Text Box 684">
          <a:extLst>
            <a:ext uri="{FF2B5EF4-FFF2-40B4-BE49-F238E27FC236}">
              <a16:creationId xmlns:a16="http://schemas.microsoft.com/office/drawing/2014/main" xmlns="" id="{3CE27010-D0F5-4A52-8157-930A7E18942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3" name="Text Box 685">
          <a:extLst>
            <a:ext uri="{FF2B5EF4-FFF2-40B4-BE49-F238E27FC236}">
              <a16:creationId xmlns:a16="http://schemas.microsoft.com/office/drawing/2014/main" xmlns="" id="{DE01759C-F334-492D-A7B6-1493A79C33EF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4" name="Text Box 739">
          <a:extLst>
            <a:ext uri="{FF2B5EF4-FFF2-40B4-BE49-F238E27FC236}">
              <a16:creationId xmlns:a16="http://schemas.microsoft.com/office/drawing/2014/main" xmlns="" id="{BC48E671-6A37-4DB2-AC43-18EE968BC31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5" name="Text Box 740">
          <a:extLst>
            <a:ext uri="{FF2B5EF4-FFF2-40B4-BE49-F238E27FC236}">
              <a16:creationId xmlns:a16="http://schemas.microsoft.com/office/drawing/2014/main" xmlns="" id="{35E7E7F5-F943-48F5-97C9-4898F48AE05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6" name="Text Box 741">
          <a:extLst>
            <a:ext uri="{FF2B5EF4-FFF2-40B4-BE49-F238E27FC236}">
              <a16:creationId xmlns:a16="http://schemas.microsoft.com/office/drawing/2014/main" xmlns="" id="{21CE7AF3-5FEF-4892-B5A7-249AB3AC73BB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7" name="Text Box 742">
          <a:extLst>
            <a:ext uri="{FF2B5EF4-FFF2-40B4-BE49-F238E27FC236}">
              <a16:creationId xmlns:a16="http://schemas.microsoft.com/office/drawing/2014/main" xmlns="" id="{CDE67DAB-F7CC-469B-AF92-45E588FE3092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8" name="Text Box 743">
          <a:extLst>
            <a:ext uri="{FF2B5EF4-FFF2-40B4-BE49-F238E27FC236}">
              <a16:creationId xmlns:a16="http://schemas.microsoft.com/office/drawing/2014/main" xmlns="" id="{2A263E12-4813-426A-9A0E-D5996C40CA39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167640</xdr:rowOff>
    </xdr:to>
    <xdr:sp macro="" textlink="">
      <xdr:nvSpPr>
        <xdr:cNvPr id="189" name="Text Box 744">
          <a:extLst>
            <a:ext uri="{FF2B5EF4-FFF2-40B4-BE49-F238E27FC236}">
              <a16:creationId xmlns:a16="http://schemas.microsoft.com/office/drawing/2014/main" xmlns="" id="{6CC75A6F-9961-47B3-AD10-479C2A7302C5}"/>
            </a:ext>
          </a:extLst>
        </xdr:cNvPr>
        <xdr:cNvSpPr txBox="1">
          <a:spLocks noChangeArrowheads="1"/>
        </xdr:cNvSpPr>
      </xdr:nvSpPr>
      <xdr:spPr bwMode="auto">
        <a:xfrm>
          <a:off x="5549900" y="1560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" name="Text Box 686">
          <a:extLst>
            <a:ext uri="{FF2B5EF4-FFF2-40B4-BE49-F238E27FC236}">
              <a16:creationId xmlns:a16="http://schemas.microsoft.com/office/drawing/2014/main" xmlns="" id="{BC418251-F1CD-45AE-96CF-1327F60E868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" name="Text Box 687">
          <a:extLst>
            <a:ext uri="{FF2B5EF4-FFF2-40B4-BE49-F238E27FC236}">
              <a16:creationId xmlns:a16="http://schemas.microsoft.com/office/drawing/2014/main" xmlns="" id="{E021102F-7817-4B91-963A-8B1129E8E0A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" name="Text Box 688">
          <a:extLst>
            <a:ext uri="{FF2B5EF4-FFF2-40B4-BE49-F238E27FC236}">
              <a16:creationId xmlns:a16="http://schemas.microsoft.com/office/drawing/2014/main" xmlns="" id="{0EBF2F26-AFB4-4708-B024-6E7F1500553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" name="Text Box 689">
          <a:extLst>
            <a:ext uri="{FF2B5EF4-FFF2-40B4-BE49-F238E27FC236}">
              <a16:creationId xmlns:a16="http://schemas.microsoft.com/office/drawing/2014/main" xmlns="" id="{36683D9E-2A0A-4462-B1EE-FDDC523C971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" name="Text Box 690">
          <a:extLst>
            <a:ext uri="{FF2B5EF4-FFF2-40B4-BE49-F238E27FC236}">
              <a16:creationId xmlns:a16="http://schemas.microsoft.com/office/drawing/2014/main" xmlns="" id="{625E67FE-EEFE-49B2-A69F-AF3F78DF11D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" name="Text Box 691">
          <a:extLst>
            <a:ext uri="{FF2B5EF4-FFF2-40B4-BE49-F238E27FC236}">
              <a16:creationId xmlns:a16="http://schemas.microsoft.com/office/drawing/2014/main" xmlns="" id="{EDB09047-3120-4193-9C43-28BAE6B8A15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" name="Text Box 692">
          <a:extLst>
            <a:ext uri="{FF2B5EF4-FFF2-40B4-BE49-F238E27FC236}">
              <a16:creationId xmlns:a16="http://schemas.microsoft.com/office/drawing/2014/main" xmlns="" id="{712FE7D3-5C07-4F11-8472-2A6A484A1E1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" name="Text Box 693">
          <a:extLst>
            <a:ext uri="{FF2B5EF4-FFF2-40B4-BE49-F238E27FC236}">
              <a16:creationId xmlns:a16="http://schemas.microsoft.com/office/drawing/2014/main" xmlns="" id="{58F9D70A-1F2B-47E2-ACAC-C0906AFEAF2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" name="Text Box 694">
          <a:extLst>
            <a:ext uri="{FF2B5EF4-FFF2-40B4-BE49-F238E27FC236}">
              <a16:creationId xmlns:a16="http://schemas.microsoft.com/office/drawing/2014/main" xmlns="" id="{46A5F07C-0E64-48E0-9985-A0EA61EE76C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" name="Text Box 695">
          <a:extLst>
            <a:ext uri="{FF2B5EF4-FFF2-40B4-BE49-F238E27FC236}">
              <a16:creationId xmlns:a16="http://schemas.microsoft.com/office/drawing/2014/main" xmlns="" id="{67E9352E-DBE7-4641-8198-3F03407756D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" name="Text Box 696">
          <a:extLst>
            <a:ext uri="{FF2B5EF4-FFF2-40B4-BE49-F238E27FC236}">
              <a16:creationId xmlns:a16="http://schemas.microsoft.com/office/drawing/2014/main" xmlns="" id="{D44300FC-282B-499C-9D55-45586CB6D4B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" name="Text Box 697">
          <a:extLst>
            <a:ext uri="{FF2B5EF4-FFF2-40B4-BE49-F238E27FC236}">
              <a16:creationId xmlns:a16="http://schemas.microsoft.com/office/drawing/2014/main" xmlns="" id="{2F44F9D2-5310-4D7D-9029-6DA7AA600C1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4" name="Text Box 698">
          <a:extLst>
            <a:ext uri="{FF2B5EF4-FFF2-40B4-BE49-F238E27FC236}">
              <a16:creationId xmlns:a16="http://schemas.microsoft.com/office/drawing/2014/main" xmlns="" id="{D72410BE-7472-4C69-8139-25E45E80AA2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5" name="Text Box 699">
          <a:extLst>
            <a:ext uri="{FF2B5EF4-FFF2-40B4-BE49-F238E27FC236}">
              <a16:creationId xmlns:a16="http://schemas.microsoft.com/office/drawing/2014/main" xmlns="" id="{212E03FE-429D-4A3A-8BD6-BE3216853D5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6" name="Text Box 700">
          <a:extLst>
            <a:ext uri="{FF2B5EF4-FFF2-40B4-BE49-F238E27FC236}">
              <a16:creationId xmlns:a16="http://schemas.microsoft.com/office/drawing/2014/main" xmlns="" id="{12A88484-CF49-4D68-BF4F-E69090EAEE3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7" name="Text Box 701">
          <a:extLst>
            <a:ext uri="{FF2B5EF4-FFF2-40B4-BE49-F238E27FC236}">
              <a16:creationId xmlns:a16="http://schemas.microsoft.com/office/drawing/2014/main" xmlns="" id="{7A3E3C85-938A-45F8-9A0E-120716644977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8" name="Text Box 702">
          <a:extLst>
            <a:ext uri="{FF2B5EF4-FFF2-40B4-BE49-F238E27FC236}">
              <a16:creationId xmlns:a16="http://schemas.microsoft.com/office/drawing/2014/main" xmlns="" id="{AEBE798C-1808-46FC-B89D-81F5504886F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9" name="Text Box 703">
          <a:extLst>
            <a:ext uri="{FF2B5EF4-FFF2-40B4-BE49-F238E27FC236}">
              <a16:creationId xmlns:a16="http://schemas.microsoft.com/office/drawing/2014/main" xmlns="" id="{78EA76A2-47F5-4486-AE24-A538B7AC818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0" name="Text Box 704">
          <a:extLst>
            <a:ext uri="{FF2B5EF4-FFF2-40B4-BE49-F238E27FC236}">
              <a16:creationId xmlns:a16="http://schemas.microsoft.com/office/drawing/2014/main" xmlns="" id="{CC20173F-10BE-444B-B83B-05B0B615BBA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1" name="Text Box 705">
          <a:extLst>
            <a:ext uri="{FF2B5EF4-FFF2-40B4-BE49-F238E27FC236}">
              <a16:creationId xmlns:a16="http://schemas.microsoft.com/office/drawing/2014/main" xmlns="" id="{C09368E9-7C1D-4721-8F49-FA4D406F8847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2" name="Text Box 706">
          <a:extLst>
            <a:ext uri="{FF2B5EF4-FFF2-40B4-BE49-F238E27FC236}">
              <a16:creationId xmlns:a16="http://schemas.microsoft.com/office/drawing/2014/main" xmlns="" id="{2C1EE551-A88E-49C9-AD83-712E305C996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3" name="Text Box 707">
          <a:extLst>
            <a:ext uri="{FF2B5EF4-FFF2-40B4-BE49-F238E27FC236}">
              <a16:creationId xmlns:a16="http://schemas.microsoft.com/office/drawing/2014/main" xmlns="" id="{762CAF9E-152D-4573-98C2-717A2B2662C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4" name="Text Box 708">
          <a:extLst>
            <a:ext uri="{FF2B5EF4-FFF2-40B4-BE49-F238E27FC236}">
              <a16:creationId xmlns:a16="http://schemas.microsoft.com/office/drawing/2014/main" xmlns="" id="{8D5BFD97-D6D4-47A9-BBB2-CF29311A359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5" name="Text Box 709">
          <a:extLst>
            <a:ext uri="{FF2B5EF4-FFF2-40B4-BE49-F238E27FC236}">
              <a16:creationId xmlns:a16="http://schemas.microsoft.com/office/drawing/2014/main" xmlns="" id="{5EDE7E1D-E457-41BE-B189-36FAACBCDF6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6" name="Text Box 710">
          <a:extLst>
            <a:ext uri="{FF2B5EF4-FFF2-40B4-BE49-F238E27FC236}">
              <a16:creationId xmlns:a16="http://schemas.microsoft.com/office/drawing/2014/main" xmlns="" id="{1B5F6DEF-7C27-4386-8C38-B44035FD07E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7" name="Text Box 711">
          <a:extLst>
            <a:ext uri="{FF2B5EF4-FFF2-40B4-BE49-F238E27FC236}">
              <a16:creationId xmlns:a16="http://schemas.microsoft.com/office/drawing/2014/main" xmlns="" id="{81D15D19-601E-4A9D-9447-FAB9C649953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8" name="Text Box 712">
          <a:extLst>
            <a:ext uri="{FF2B5EF4-FFF2-40B4-BE49-F238E27FC236}">
              <a16:creationId xmlns:a16="http://schemas.microsoft.com/office/drawing/2014/main" xmlns="" id="{8E72A8FE-C9BA-474B-BE55-5E4EFD223E8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29" name="Text Box 713">
          <a:extLst>
            <a:ext uri="{FF2B5EF4-FFF2-40B4-BE49-F238E27FC236}">
              <a16:creationId xmlns:a16="http://schemas.microsoft.com/office/drawing/2014/main" xmlns="" id="{27CE92E8-F7C1-452A-B541-EB7B8113C90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0" name="Text Box 714">
          <a:extLst>
            <a:ext uri="{FF2B5EF4-FFF2-40B4-BE49-F238E27FC236}">
              <a16:creationId xmlns:a16="http://schemas.microsoft.com/office/drawing/2014/main" xmlns="" id="{F767BCB8-76CA-44AE-9D98-AF7B879726C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1" name="Text Box 715">
          <a:extLst>
            <a:ext uri="{FF2B5EF4-FFF2-40B4-BE49-F238E27FC236}">
              <a16:creationId xmlns:a16="http://schemas.microsoft.com/office/drawing/2014/main" xmlns="" id="{4059CEBE-F0EE-4CA1-8EDA-02C0E4F78E1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2" name="Text Box 716">
          <a:extLst>
            <a:ext uri="{FF2B5EF4-FFF2-40B4-BE49-F238E27FC236}">
              <a16:creationId xmlns:a16="http://schemas.microsoft.com/office/drawing/2014/main" xmlns="" id="{29188FDF-8447-4493-BC2F-2129E47F783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3" name="Text Box 717">
          <a:extLst>
            <a:ext uri="{FF2B5EF4-FFF2-40B4-BE49-F238E27FC236}">
              <a16:creationId xmlns:a16="http://schemas.microsoft.com/office/drawing/2014/main" xmlns="" id="{4EF2E9AA-823E-4326-9EA4-BBC706BBB55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4" name="Text Box 718">
          <a:extLst>
            <a:ext uri="{FF2B5EF4-FFF2-40B4-BE49-F238E27FC236}">
              <a16:creationId xmlns:a16="http://schemas.microsoft.com/office/drawing/2014/main" xmlns="" id="{43A4D56D-3A08-411E-BD20-D0E8D928D11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5" name="Text Box 719">
          <a:extLst>
            <a:ext uri="{FF2B5EF4-FFF2-40B4-BE49-F238E27FC236}">
              <a16:creationId xmlns:a16="http://schemas.microsoft.com/office/drawing/2014/main" xmlns="" id="{ECC0BB66-B27F-47DC-AB36-325F1A3C216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6" name="Text Box 720">
          <a:extLst>
            <a:ext uri="{FF2B5EF4-FFF2-40B4-BE49-F238E27FC236}">
              <a16:creationId xmlns:a16="http://schemas.microsoft.com/office/drawing/2014/main" xmlns="" id="{793F9FF6-4AF6-4A95-8182-F123DE40578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7" name="Text Box 721">
          <a:extLst>
            <a:ext uri="{FF2B5EF4-FFF2-40B4-BE49-F238E27FC236}">
              <a16:creationId xmlns:a16="http://schemas.microsoft.com/office/drawing/2014/main" xmlns="" id="{C75C187D-B0CF-4EC8-8860-D61445582D9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8" name="Text Box 722">
          <a:extLst>
            <a:ext uri="{FF2B5EF4-FFF2-40B4-BE49-F238E27FC236}">
              <a16:creationId xmlns:a16="http://schemas.microsoft.com/office/drawing/2014/main" xmlns="" id="{0CAABF26-8FAE-47CC-812B-60F3352B111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39" name="Text Box 723">
          <a:extLst>
            <a:ext uri="{FF2B5EF4-FFF2-40B4-BE49-F238E27FC236}">
              <a16:creationId xmlns:a16="http://schemas.microsoft.com/office/drawing/2014/main" xmlns="" id="{1CB87E0C-7462-4270-843A-37BA924A74E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0" name="Text Box 724">
          <a:extLst>
            <a:ext uri="{FF2B5EF4-FFF2-40B4-BE49-F238E27FC236}">
              <a16:creationId xmlns:a16="http://schemas.microsoft.com/office/drawing/2014/main" xmlns="" id="{9A0AD790-E613-4597-9353-D3FBDB7DCE5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1" name="Text Box 725">
          <a:extLst>
            <a:ext uri="{FF2B5EF4-FFF2-40B4-BE49-F238E27FC236}">
              <a16:creationId xmlns:a16="http://schemas.microsoft.com/office/drawing/2014/main" xmlns="" id="{981C01B9-9143-4857-B240-967F5828848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2" name="Text Box 726">
          <a:extLst>
            <a:ext uri="{FF2B5EF4-FFF2-40B4-BE49-F238E27FC236}">
              <a16:creationId xmlns:a16="http://schemas.microsoft.com/office/drawing/2014/main" xmlns="" id="{6C142E12-7605-46E1-8047-F59A1277BF8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3" name="Text Box 727">
          <a:extLst>
            <a:ext uri="{FF2B5EF4-FFF2-40B4-BE49-F238E27FC236}">
              <a16:creationId xmlns:a16="http://schemas.microsoft.com/office/drawing/2014/main" xmlns="" id="{21783035-4152-493A-8E1A-AEFE91DB1BF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4" name="Text Box 728">
          <a:extLst>
            <a:ext uri="{FF2B5EF4-FFF2-40B4-BE49-F238E27FC236}">
              <a16:creationId xmlns:a16="http://schemas.microsoft.com/office/drawing/2014/main" xmlns="" id="{27E9E99C-3A0A-47A3-949B-0B945DC7796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5" name="Text Box 729">
          <a:extLst>
            <a:ext uri="{FF2B5EF4-FFF2-40B4-BE49-F238E27FC236}">
              <a16:creationId xmlns:a16="http://schemas.microsoft.com/office/drawing/2014/main" xmlns="" id="{5D6F898E-999D-4ECC-A8A6-3EB887E011C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6" name="Text Box 730">
          <a:extLst>
            <a:ext uri="{FF2B5EF4-FFF2-40B4-BE49-F238E27FC236}">
              <a16:creationId xmlns:a16="http://schemas.microsoft.com/office/drawing/2014/main" xmlns="" id="{3D0858A7-9AD1-48CC-BC37-0EBA7ACB931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7" name="Text Box 731">
          <a:extLst>
            <a:ext uri="{FF2B5EF4-FFF2-40B4-BE49-F238E27FC236}">
              <a16:creationId xmlns:a16="http://schemas.microsoft.com/office/drawing/2014/main" xmlns="" id="{C17A1AA4-7C40-4F3A-BEAB-FD005ED831D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8" name="Text Box 732">
          <a:extLst>
            <a:ext uri="{FF2B5EF4-FFF2-40B4-BE49-F238E27FC236}">
              <a16:creationId xmlns:a16="http://schemas.microsoft.com/office/drawing/2014/main" xmlns="" id="{80BC904A-75D4-4E66-BDE1-327E660988F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49" name="Text Box 733">
          <a:extLst>
            <a:ext uri="{FF2B5EF4-FFF2-40B4-BE49-F238E27FC236}">
              <a16:creationId xmlns:a16="http://schemas.microsoft.com/office/drawing/2014/main" xmlns="" id="{9C5BFE72-D2D3-4CE7-B969-7B5D6FCED4A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0" name="Text Box 734">
          <a:extLst>
            <a:ext uri="{FF2B5EF4-FFF2-40B4-BE49-F238E27FC236}">
              <a16:creationId xmlns:a16="http://schemas.microsoft.com/office/drawing/2014/main" xmlns="" id="{DBC74F7D-C8BF-4808-ACD0-3B11C330593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1" name="Text Box 735">
          <a:extLst>
            <a:ext uri="{FF2B5EF4-FFF2-40B4-BE49-F238E27FC236}">
              <a16:creationId xmlns:a16="http://schemas.microsoft.com/office/drawing/2014/main" xmlns="" id="{1D047DDF-CA49-4B56-B38B-6C1167DB8A2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2" name="Text Box 736">
          <a:extLst>
            <a:ext uri="{FF2B5EF4-FFF2-40B4-BE49-F238E27FC236}">
              <a16:creationId xmlns:a16="http://schemas.microsoft.com/office/drawing/2014/main" xmlns="" id="{092C16B7-432E-4C07-A5B8-76ACE5506A6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3" name="Text Box 737">
          <a:extLst>
            <a:ext uri="{FF2B5EF4-FFF2-40B4-BE49-F238E27FC236}">
              <a16:creationId xmlns:a16="http://schemas.microsoft.com/office/drawing/2014/main" xmlns="" id="{AF62327D-1E0A-4A1D-9E7D-9DE63F85DC8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4" name="Text Box 738">
          <a:extLst>
            <a:ext uri="{FF2B5EF4-FFF2-40B4-BE49-F238E27FC236}">
              <a16:creationId xmlns:a16="http://schemas.microsoft.com/office/drawing/2014/main" xmlns="" id="{56B9DC88-027D-428A-8743-EDF5E2EBC97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5" name="Text Box 874">
          <a:extLst>
            <a:ext uri="{FF2B5EF4-FFF2-40B4-BE49-F238E27FC236}">
              <a16:creationId xmlns:a16="http://schemas.microsoft.com/office/drawing/2014/main" xmlns="" id="{A04900B7-5CF0-4088-8BD9-B1E090D6792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6" name="Text Box 875">
          <a:extLst>
            <a:ext uri="{FF2B5EF4-FFF2-40B4-BE49-F238E27FC236}">
              <a16:creationId xmlns:a16="http://schemas.microsoft.com/office/drawing/2014/main" xmlns="" id="{9B84FDED-BF10-4122-9040-DDE522FBD6F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7" name="Text Box 876">
          <a:extLst>
            <a:ext uri="{FF2B5EF4-FFF2-40B4-BE49-F238E27FC236}">
              <a16:creationId xmlns:a16="http://schemas.microsoft.com/office/drawing/2014/main" xmlns="" id="{D0756CC8-BA66-4854-BF8B-A3048E0578E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8" name="Text Box 877">
          <a:extLst>
            <a:ext uri="{FF2B5EF4-FFF2-40B4-BE49-F238E27FC236}">
              <a16:creationId xmlns:a16="http://schemas.microsoft.com/office/drawing/2014/main" xmlns="" id="{E9FC05E5-38FC-4143-970C-14601A96EC6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59" name="Text Box 878">
          <a:extLst>
            <a:ext uri="{FF2B5EF4-FFF2-40B4-BE49-F238E27FC236}">
              <a16:creationId xmlns:a16="http://schemas.microsoft.com/office/drawing/2014/main" xmlns="" id="{22F80EC8-DE3B-41BA-BD8B-CBE55133DB9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0" name="Text Box 879">
          <a:extLst>
            <a:ext uri="{FF2B5EF4-FFF2-40B4-BE49-F238E27FC236}">
              <a16:creationId xmlns:a16="http://schemas.microsoft.com/office/drawing/2014/main" xmlns="" id="{49CBBBC0-23C6-4BE6-A01D-8A0C58655EE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1" name="Text Box 880">
          <a:extLst>
            <a:ext uri="{FF2B5EF4-FFF2-40B4-BE49-F238E27FC236}">
              <a16:creationId xmlns:a16="http://schemas.microsoft.com/office/drawing/2014/main" xmlns="" id="{708BF9DB-749E-46A4-9228-46724A8ADFD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2" name="Text Box 881">
          <a:extLst>
            <a:ext uri="{FF2B5EF4-FFF2-40B4-BE49-F238E27FC236}">
              <a16:creationId xmlns:a16="http://schemas.microsoft.com/office/drawing/2014/main" xmlns="" id="{C44B231F-426A-42BB-B124-263E6971C05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3" name="Text Box 882">
          <a:extLst>
            <a:ext uri="{FF2B5EF4-FFF2-40B4-BE49-F238E27FC236}">
              <a16:creationId xmlns:a16="http://schemas.microsoft.com/office/drawing/2014/main" xmlns="" id="{CC2C9D61-514E-4FFA-9E22-7C2AFC6AEF1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4" name="Text Box 883">
          <a:extLst>
            <a:ext uri="{FF2B5EF4-FFF2-40B4-BE49-F238E27FC236}">
              <a16:creationId xmlns:a16="http://schemas.microsoft.com/office/drawing/2014/main" xmlns="" id="{BBD92416-F561-4AD4-9A64-A84C1F25151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5" name="Text Box 884">
          <a:extLst>
            <a:ext uri="{FF2B5EF4-FFF2-40B4-BE49-F238E27FC236}">
              <a16:creationId xmlns:a16="http://schemas.microsoft.com/office/drawing/2014/main" xmlns="" id="{A7E4ABF9-2FC0-45B9-B764-AF4F5C1373D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6" name="Text Box 885">
          <a:extLst>
            <a:ext uri="{FF2B5EF4-FFF2-40B4-BE49-F238E27FC236}">
              <a16:creationId xmlns:a16="http://schemas.microsoft.com/office/drawing/2014/main" xmlns="" id="{8CDF15C4-0C25-400B-9A14-EDC4C262A27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7" name="Text Box 886">
          <a:extLst>
            <a:ext uri="{FF2B5EF4-FFF2-40B4-BE49-F238E27FC236}">
              <a16:creationId xmlns:a16="http://schemas.microsoft.com/office/drawing/2014/main" xmlns="" id="{9BB48C54-5133-41B4-B2A2-0F5BC4535C3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8" name="Text Box 887">
          <a:extLst>
            <a:ext uri="{FF2B5EF4-FFF2-40B4-BE49-F238E27FC236}">
              <a16:creationId xmlns:a16="http://schemas.microsoft.com/office/drawing/2014/main" xmlns="" id="{98B69392-7F8A-4AD7-9DC5-520D0D4667E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69" name="Text Box 888">
          <a:extLst>
            <a:ext uri="{FF2B5EF4-FFF2-40B4-BE49-F238E27FC236}">
              <a16:creationId xmlns:a16="http://schemas.microsoft.com/office/drawing/2014/main" xmlns="" id="{AF881A34-C25C-4980-AB34-55E90D2E1FF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0" name="Text Box 889">
          <a:extLst>
            <a:ext uri="{FF2B5EF4-FFF2-40B4-BE49-F238E27FC236}">
              <a16:creationId xmlns:a16="http://schemas.microsoft.com/office/drawing/2014/main" xmlns="" id="{4D42AA00-B891-42F6-8039-ECAA48F5E5E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1" name="Text Box 890">
          <a:extLst>
            <a:ext uri="{FF2B5EF4-FFF2-40B4-BE49-F238E27FC236}">
              <a16:creationId xmlns:a16="http://schemas.microsoft.com/office/drawing/2014/main" xmlns="" id="{4D6C547A-8549-490B-8E9A-D8C0196298C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2" name="Text Box 891">
          <a:extLst>
            <a:ext uri="{FF2B5EF4-FFF2-40B4-BE49-F238E27FC236}">
              <a16:creationId xmlns:a16="http://schemas.microsoft.com/office/drawing/2014/main" xmlns="" id="{B4343A37-3685-40CF-8990-2FD243B75F1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3" name="Text Box 892">
          <a:extLst>
            <a:ext uri="{FF2B5EF4-FFF2-40B4-BE49-F238E27FC236}">
              <a16:creationId xmlns:a16="http://schemas.microsoft.com/office/drawing/2014/main" xmlns="" id="{C7A996DE-2F9A-49F3-9F31-757282DBC4D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4" name="Text Box 893">
          <a:extLst>
            <a:ext uri="{FF2B5EF4-FFF2-40B4-BE49-F238E27FC236}">
              <a16:creationId xmlns:a16="http://schemas.microsoft.com/office/drawing/2014/main" xmlns="" id="{5D30518A-4F12-4E6C-829A-11150C3335B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5" name="Text Box 894">
          <a:extLst>
            <a:ext uri="{FF2B5EF4-FFF2-40B4-BE49-F238E27FC236}">
              <a16:creationId xmlns:a16="http://schemas.microsoft.com/office/drawing/2014/main" xmlns="" id="{4FD62DCD-3744-4B1F-B89A-B1083D06734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6" name="Text Box 895">
          <a:extLst>
            <a:ext uri="{FF2B5EF4-FFF2-40B4-BE49-F238E27FC236}">
              <a16:creationId xmlns:a16="http://schemas.microsoft.com/office/drawing/2014/main" xmlns="" id="{59F39301-C6F5-4C47-A4D3-B7D3EEC1C5C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7" name="Text Box 896">
          <a:extLst>
            <a:ext uri="{FF2B5EF4-FFF2-40B4-BE49-F238E27FC236}">
              <a16:creationId xmlns:a16="http://schemas.microsoft.com/office/drawing/2014/main" xmlns="" id="{C816AA8B-44B0-4F6A-AEFF-3D28C697C80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8" name="Text Box 897">
          <a:extLst>
            <a:ext uri="{FF2B5EF4-FFF2-40B4-BE49-F238E27FC236}">
              <a16:creationId xmlns:a16="http://schemas.microsoft.com/office/drawing/2014/main" xmlns="" id="{CF7265E2-E93C-4598-9B90-ACA5538BC3C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79" name="Text Box 898">
          <a:extLst>
            <a:ext uri="{FF2B5EF4-FFF2-40B4-BE49-F238E27FC236}">
              <a16:creationId xmlns:a16="http://schemas.microsoft.com/office/drawing/2014/main" xmlns="" id="{FE1F9146-92C2-4FCC-BE5F-BB3F631A90D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0" name="Text Box 899">
          <a:extLst>
            <a:ext uri="{FF2B5EF4-FFF2-40B4-BE49-F238E27FC236}">
              <a16:creationId xmlns:a16="http://schemas.microsoft.com/office/drawing/2014/main" xmlns="" id="{EF962EC2-8A26-4D3D-BCD1-FF3D8D20F15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1" name="Text Box 900">
          <a:extLst>
            <a:ext uri="{FF2B5EF4-FFF2-40B4-BE49-F238E27FC236}">
              <a16:creationId xmlns:a16="http://schemas.microsoft.com/office/drawing/2014/main" xmlns="" id="{38F48A07-01A5-4FA8-ABAB-7732F55B762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2" name="Text Box 901">
          <a:extLst>
            <a:ext uri="{FF2B5EF4-FFF2-40B4-BE49-F238E27FC236}">
              <a16:creationId xmlns:a16="http://schemas.microsoft.com/office/drawing/2014/main" xmlns="" id="{C93C16C5-9586-44C2-81D5-BDDBAA00743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3" name="Text Box 902">
          <a:extLst>
            <a:ext uri="{FF2B5EF4-FFF2-40B4-BE49-F238E27FC236}">
              <a16:creationId xmlns:a16="http://schemas.microsoft.com/office/drawing/2014/main" xmlns="" id="{FEE68677-A8CB-4EAF-92BC-476D56AF6A2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4" name="Text Box 903">
          <a:extLst>
            <a:ext uri="{FF2B5EF4-FFF2-40B4-BE49-F238E27FC236}">
              <a16:creationId xmlns:a16="http://schemas.microsoft.com/office/drawing/2014/main" xmlns="" id="{F234CB2F-8F14-426E-8745-E1542BA39C4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5" name="Text Box 904">
          <a:extLst>
            <a:ext uri="{FF2B5EF4-FFF2-40B4-BE49-F238E27FC236}">
              <a16:creationId xmlns:a16="http://schemas.microsoft.com/office/drawing/2014/main" xmlns="" id="{E85A23CE-4524-4E5B-B713-D024B4193B5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6" name="Text Box 905">
          <a:extLst>
            <a:ext uri="{FF2B5EF4-FFF2-40B4-BE49-F238E27FC236}">
              <a16:creationId xmlns:a16="http://schemas.microsoft.com/office/drawing/2014/main" xmlns="" id="{4D2586E2-9F44-4231-8089-BAC2746F3B6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7" name="Text Box 906">
          <a:extLst>
            <a:ext uri="{FF2B5EF4-FFF2-40B4-BE49-F238E27FC236}">
              <a16:creationId xmlns:a16="http://schemas.microsoft.com/office/drawing/2014/main" xmlns="" id="{B1AE8ADB-E26D-4DBB-96C5-7C8BE273383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8" name="Text Box 907">
          <a:extLst>
            <a:ext uri="{FF2B5EF4-FFF2-40B4-BE49-F238E27FC236}">
              <a16:creationId xmlns:a16="http://schemas.microsoft.com/office/drawing/2014/main" xmlns="" id="{F7CFB91A-06C9-4E91-A09F-5B9B6755FA77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89" name="Text Box 908">
          <a:extLst>
            <a:ext uri="{FF2B5EF4-FFF2-40B4-BE49-F238E27FC236}">
              <a16:creationId xmlns:a16="http://schemas.microsoft.com/office/drawing/2014/main" xmlns="" id="{D22F5E35-7059-4749-AA0A-EAF676F5772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0" name="Text Box 909">
          <a:extLst>
            <a:ext uri="{FF2B5EF4-FFF2-40B4-BE49-F238E27FC236}">
              <a16:creationId xmlns:a16="http://schemas.microsoft.com/office/drawing/2014/main" xmlns="" id="{46C47904-0CA4-437E-8115-17F1A9F59ED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1" name="Text Box 910">
          <a:extLst>
            <a:ext uri="{FF2B5EF4-FFF2-40B4-BE49-F238E27FC236}">
              <a16:creationId xmlns:a16="http://schemas.microsoft.com/office/drawing/2014/main" xmlns="" id="{AAE64366-690F-4465-8B60-D6116B0AE2D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2" name="Text Box 911">
          <a:extLst>
            <a:ext uri="{FF2B5EF4-FFF2-40B4-BE49-F238E27FC236}">
              <a16:creationId xmlns:a16="http://schemas.microsoft.com/office/drawing/2014/main" xmlns="" id="{044E18BE-EBE7-44FD-B3F9-4BEC97B9294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3" name="Text Box 912">
          <a:extLst>
            <a:ext uri="{FF2B5EF4-FFF2-40B4-BE49-F238E27FC236}">
              <a16:creationId xmlns:a16="http://schemas.microsoft.com/office/drawing/2014/main" xmlns="" id="{F0019D4D-BB75-46F7-86E0-A0872FF63CA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4" name="Text Box 913">
          <a:extLst>
            <a:ext uri="{FF2B5EF4-FFF2-40B4-BE49-F238E27FC236}">
              <a16:creationId xmlns:a16="http://schemas.microsoft.com/office/drawing/2014/main" xmlns="" id="{82998D6D-E0F2-4C03-B75D-5DE13B239F5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5" name="Text Box 914">
          <a:extLst>
            <a:ext uri="{FF2B5EF4-FFF2-40B4-BE49-F238E27FC236}">
              <a16:creationId xmlns:a16="http://schemas.microsoft.com/office/drawing/2014/main" xmlns="" id="{3B9D6ECE-72FE-4D08-87AB-5BA6678D07B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7D7667B6-F520-47C9-A47A-9F87494F573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7" name="Text Box 4">
          <a:extLst>
            <a:ext uri="{FF2B5EF4-FFF2-40B4-BE49-F238E27FC236}">
              <a16:creationId xmlns:a16="http://schemas.microsoft.com/office/drawing/2014/main" xmlns="" id="{77D5024B-1670-4338-9878-711D4A0DCC7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8" name="Text Box 5">
          <a:extLst>
            <a:ext uri="{FF2B5EF4-FFF2-40B4-BE49-F238E27FC236}">
              <a16:creationId xmlns:a16="http://schemas.microsoft.com/office/drawing/2014/main" xmlns="" id="{F81C399D-C352-4A83-8778-FDB6BBC1D2C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99" name="Text Box 6">
          <a:extLst>
            <a:ext uri="{FF2B5EF4-FFF2-40B4-BE49-F238E27FC236}">
              <a16:creationId xmlns:a16="http://schemas.microsoft.com/office/drawing/2014/main" xmlns="" id="{25E32A58-CB38-4B17-8DFA-017340F4223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0" name="Text Box 7">
          <a:extLst>
            <a:ext uri="{FF2B5EF4-FFF2-40B4-BE49-F238E27FC236}">
              <a16:creationId xmlns:a16="http://schemas.microsoft.com/office/drawing/2014/main" xmlns="" id="{FC34DBD4-E4C0-4094-85A2-DD089DED988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1" name="Text Box 8">
          <a:extLst>
            <a:ext uri="{FF2B5EF4-FFF2-40B4-BE49-F238E27FC236}">
              <a16:creationId xmlns:a16="http://schemas.microsoft.com/office/drawing/2014/main" xmlns="" id="{27A37F7C-3E25-4A75-96AD-34BB862B963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2" name="Text Box 9">
          <a:extLst>
            <a:ext uri="{FF2B5EF4-FFF2-40B4-BE49-F238E27FC236}">
              <a16:creationId xmlns:a16="http://schemas.microsoft.com/office/drawing/2014/main" xmlns="" id="{CE45A3D1-DCB8-4D75-9778-388484C50E8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3" name="Text Box 10">
          <a:extLst>
            <a:ext uri="{FF2B5EF4-FFF2-40B4-BE49-F238E27FC236}">
              <a16:creationId xmlns:a16="http://schemas.microsoft.com/office/drawing/2014/main" xmlns="" id="{0AA99423-AF6E-4D4C-AF5F-3F15007A24E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4" name="Text Box 11">
          <a:extLst>
            <a:ext uri="{FF2B5EF4-FFF2-40B4-BE49-F238E27FC236}">
              <a16:creationId xmlns:a16="http://schemas.microsoft.com/office/drawing/2014/main" xmlns="" id="{B4569E90-AADA-4C12-BCFF-B09B8A1E8EB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5" name="Text Box 140">
          <a:extLst>
            <a:ext uri="{FF2B5EF4-FFF2-40B4-BE49-F238E27FC236}">
              <a16:creationId xmlns:a16="http://schemas.microsoft.com/office/drawing/2014/main" xmlns="" id="{06306869-DD4C-4BF1-AE96-F2FDD6DCA2F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6" name="Text Box 141">
          <a:extLst>
            <a:ext uri="{FF2B5EF4-FFF2-40B4-BE49-F238E27FC236}">
              <a16:creationId xmlns:a16="http://schemas.microsoft.com/office/drawing/2014/main" xmlns="" id="{56104771-1515-4D0F-9FE1-FCB5622D2C0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7" name="Text Box 142">
          <a:extLst>
            <a:ext uri="{FF2B5EF4-FFF2-40B4-BE49-F238E27FC236}">
              <a16:creationId xmlns:a16="http://schemas.microsoft.com/office/drawing/2014/main" xmlns="" id="{5D1C4864-7A3F-4976-884D-2B1F9D71185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8" name="Text Box 143">
          <a:extLst>
            <a:ext uri="{FF2B5EF4-FFF2-40B4-BE49-F238E27FC236}">
              <a16:creationId xmlns:a16="http://schemas.microsoft.com/office/drawing/2014/main" xmlns="" id="{8FD16817-1040-4AD9-B94E-BE444982CD9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09" name="Text Box 658">
          <a:extLst>
            <a:ext uri="{FF2B5EF4-FFF2-40B4-BE49-F238E27FC236}">
              <a16:creationId xmlns:a16="http://schemas.microsoft.com/office/drawing/2014/main" xmlns="" id="{1905FAEA-4915-49E5-8E78-1388EE0BBAD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0" name="Text Box 659">
          <a:extLst>
            <a:ext uri="{FF2B5EF4-FFF2-40B4-BE49-F238E27FC236}">
              <a16:creationId xmlns:a16="http://schemas.microsoft.com/office/drawing/2014/main" xmlns="" id="{C4D817A6-7606-434F-AC50-F57F8F31ED5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1" name="Text Box 660">
          <a:extLst>
            <a:ext uri="{FF2B5EF4-FFF2-40B4-BE49-F238E27FC236}">
              <a16:creationId xmlns:a16="http://schemas.microsoft.com/office/drawing/2014/main" xmlns="" id="{348FC60F-AA03-48B6-9545-D14652346CB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2" name="Text Box 661">
          <a:extLst>
            <a:ext uri="{FF2B5EF4-FFF2-40B4-BE49-F238E27FC236}">
              <a16:creationId xmlns:a16="http://schemas.microsoft.com/office/drawing/2014/main" xmlns="" id="{692D95A0-4F29-46E8-ACFD-E3C618CAE37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3" name="Text Box 662">
          <a:extLst>
            <a:ext uri="{FF2B5EF4-FFF2-40B4-BE49-F238E27FC236}">
              <a16:creationId xmlns:a16="http://schemas.microsoft.com/office/drawing/2014/main" xmlns="" id="{89323B0B-FF66-42EE-8A44-4A33D932066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4" name="Text Box 663">
          <a:extLst>
            <a:ext uri="{FF2B5EF4-FFF2-40B4-BE49-F238E27FC236}">
              <a16:creationId xmlns:a16="http://schemas.microsoft.com/office/drawing/2014/main" xmlns="" id="{3334BD04-F787-4667-A420-C4063451116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5" name="Text Box 664">
          <a:extLst>
            <a:ext uri="{FF2B5EF4-FFF2-40B4-BE49-F238E27FC236}">
              <a16:creationId xmlns:a16="http://schemas.microsoft.com/office/drawing/2014/main" xmlns="" id="{091C5934-EAC3-47F8-A688-149F6AB464A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6" name="Text Box 665">
          <a:extLst>
            <a:ext uri="{FF2B5EF4-FFF2-40B4-BE49-F238E27FC236}">
              <a16:creationId xmlns:a16="http://schemas.microsoft.com/office/drawing/2014/main" xmlns="" id="{147C9FCD-C12B-4462-AD42-5880C7AD569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7" name="Text Box 666">
          <a:extLst>
            <a:ext uri="{FF2B5EF4-FFF2-40B4-BE49-F238E27FC236}">
              <a16:creationId xmlns:a16="http://schemas.microsoft.com/office/drawing/2014/main" xmlns="" id="{1A7EA6DC-4988-4507-9697-6361EC2B979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8" name="Text Box 667">
          <a:extLst>
            <a:ext uri="{FF2B5EF4-FFF2-40B4-BE49-F238E27FC236}">
              <a16:creationId xmlns:a16="http://schemas.microsoft.com/office/drawing/2014/main" xmlns="" id="{BD8F0B1E-A90E-44A8-A1BB-110E6373B05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19" name="Text Box 668">
          <a:extLst>
            <a:ext uri="{FF2B5EF4-FFF2-40B4-BE49-F238E27FC236}">
              <a16:creationId xmlns:a16="http://schemas.microsoft.com/office/drawing/2014/main" xmlns="" id="{8BB2B620-2296-4598-97DC-D1F85423B0A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0" name="Text Box 669">
          <a:extLst>
            <a:ext uri="{FF2B5EF4-FFF2-40B4-BE49-F238E27FC236}">
              <a16:creationId xmlns:a16="http://schemas.microsoft.com/office/drawing/2014/main" xmlns="" id="{ED2DDBC3-2C72-45CA-80ED-DE34D908E1F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1" name="Text Box 670">
          <a:extLst>
            <a:ext uri="{FF2B5EF4-FFF2-40B4-BE49-F238E27FC236}">
              <a16:creationId xmlns:a16="http://schemas.microsoft.com/office/drawing/2014/main" xmlns="" id="{C7509291-8B1C-4664-A27A-C8A5189CD71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2" name="Text Box 671">
          <a:extLst>
            <a:ext uri="{FF2B5EF4-FFF2-40B4-BE49-F238E27FC236}">
              <a16:creationId xmlns:a16="http://schemas.microsoft.com/office/drawing/2014/main" xmlns="" id="{4B4E8AF3-6E4C-46FF-990A-0B9D4B7E756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3" name="Text Box 672">
          <a:extLst>
            <a:ext uri="{FF2B5EF4-FFF2-40B4-BE49-F238E27FC236}">
              <a16:creationId xmlns:a16="http://schemas.microsoft.com/office/drawing/2014/main" xmlns="" id="{A4E3D4D5-5DE8-4CCE-9C61-E74CAFFB3C8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4" name="Text Box 673">
          <a:extLst>
            <a:ext uri="{FF2B5EF4-FFF2-40B4-BE49-F238E27FC236}">
              <a16:creationId xmlns:a16="http://schemas.microsoft.com/office/drawing/2014/main" xmlns="" id="{A5B005BB-FD4B-4BCD-B3CB-2A66FE612FD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5" name="Text Box 674">
          <a:extLst>
            <a:ext uri="{FF2B5EF4-FFF2-40B4-BE49-F238E27FC236}">
              <a16:creationId xmlns:a16="http://schemas.microsoft.com/office/drawing/2014/main" xmlns="" id="{D1FE4F5A-50E5-4130-9351-E70BEE97605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6" name="Text Box 675">
          <a:extLst>
            <a:ext uri="{FF2B5EF4-FFF2-40B4-BE49-F238E27FC236}">
              <a16:creationId xmlns:a16="http://schemas.microsoft.com/office/drawing/2014/main" xmlns="" id="{D5A8DC61-1378-4F0C-99FB-E7FE7D34B91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7" name="Text Box 676">
          <a:extLst>
            <a:ext uri="{FF2B5EF4-FFF2-40B4-BE49-F238E27FC236}">
              <a16:creationId xmlns:a16="http://schemas.microsoft.com/office/drawing/2014/main" xmlns="" id="{7D962184-D305-41EF-BDEE-FD065F4586B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8" name="Text Box 677">
          <a:extLst>
            <a:ext uri="{FF2B5EF4-FFF2-40B4-BE49-F238E27FC236}">
              <a16:creationId xmlns:a16="http://schemas.microsoft.com/office/drawing/2014/main" xmlns="" id="{73AF72C9-0F86-4824-9B64-F7F9CE1CEEB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29" name="Text Box 678">
          <a:extLst>
            <a:ext uri="{FF2B5EF4-FFF2-40B4-BE49-F238E27FC236}">
              <a16:creationId xmlns:a16="http://schemas.microsoft.com/office/drawing/2014/main" xmlns="" id="{59E15258-01BF-47CA-899E-80FAD446B6F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0" name="Text Box 679">
          <a:extLst>
            <a:ext uri="{FF2B5EF4-FFF2-40B4-BE49-F238E27FC236}">
              <a16:creationId xmlns:a16="http://schemas.microsoft.com/office/drawing/2014/main" xmlns="" id="{B8AA45F4-BD6F-406C-96A0-1417B65AF58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1" name="Text Box 680">
          <a:extLst>
            <a:ext uri="{FF2B5EF4-FFF2-40B4-BE49-F238E27FC236}">
              <a16:creationId xmlns:a16="http://schemas.microsoft.com/office/drawing/2014/main" xmlns="" id="{EC19E935-D2E7-4A69-820F-02904A1E2C6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2" name="Text Box 681">
          <a:extLst>
            <a:ext uri="{FF2B5EF4-FFF2-40B4-BE49-F238E27FC236}">
              <a16:creationId xmlns:a16="http://schemas.microsoft.com/office/drawing/2014/main" xmlns="" id="{F1C64E99-F909-4341-9B90-6EC98FAAAD2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3" name="Text Box 682">
          <a:extLst>
            <a:ext uri="{FF2B5EF4-FFF2-40B4-BE49-F238E27FC236}">
              <a16:creationId xmlns:a16="http://schemas.microsoft.com/office/drawing/2014/main" xmlns="" id="{5460F8EC-DCA6-4CCA-BA6A-325EC19E42E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4" name="Text Box 683">
          <a:extLst>
            <a:ext uri="{FF2B5EF4-FFF2-40B4-BE49-F238E27FC236}">
              <a16:creationId xmlns:a16="http://schemas.microsoft.com/office/drawing/2014/main" xmlns="" id="{92C2FD54-5B63-4669-BEE3-341BBAD3493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5" name="Text Box 684">
          <a:extLst>
            <a:ext uri="{FF2B5EF4-FFF2-40B4-BE49-F238E27FC236}">
              <a16:creationId xmlns:a16="http://schemas.microsoft.com/office/drawing/2014/main" xmlns="" id="{511E86D4-4E8B-4B53-968E-4468A3661D1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6" name="Text Box 685">
          <a:extLst>
            <a:ext uri="{FF2B5EF4-FFF2-40B4-BE49-F238E27FC236}">
              <a16:creationId xmlns:a16="http://schemas.microsoft.com/office/drawing/2014/main" xmlns="" id="{34C93AB9-DF9C-4898-B884-2849CFC45B24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7" name="Text Box 739">
          <a:extLst>
            <a:ext uri="{FF2B5EF4-FFF2-40B4-BE49-F238E27FC236}">
              <a16:creationId xmlns:a16="http://schemas.microsoft.com/office/drawing/2014/main" xmlns="" id="{52C1CD75-99EF-4C01-B475-1FFDAD81D4C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8" name="Text Box 740">
          <a:extLst>
            <a:ext uri="{FF2B5EF4-FFF2-40B4-BE49-F238E27FC236}">
              <a16:creationId xmlns:a16="http://schemas.microsoft.com/office/drawing/2014/main" xmlns="" id="{B1CBFEFD-AF15-4DD2-885E-A78CCB80F09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39" name="Text Box 741">
          <a:extLst>
            <a:ext uri="{FF2B5EF4-FFF2-40B4-BE49-F238E27FC236}">
              <a16:creationId xmlns:a16="http://schemas.microsoft.com/office/drawing/2014/main" xmlns="" id="{6D311D22-454D-450D-9E1C-CFE215F39D0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40" name="Text Box 742">
          <a:extLst>
            <a:ext uri="{FF2B5EF4-FFF2-40B4-BE49-F238E27FC236}">
              <a16:creationId xmlns:a16="http://schemas.microsoft.com/office/drawing/2014/main" xmlns="" id="{D145C73F-288E-4DBC-B77A-19679A2E31B7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41" name="Text Box 743">
          <a:extLst>
            <a:ext uri="{FF2B5EF4-FFF2-40B4-BE49-F238E27FC236}">
              <a16:creationId xmlns:a16="http://schemas.microsoft.com/office/drawing/2014/main" xmlns="" id="{4FC41D0C-B382-400F-9239-DC77CD0CE81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199572</xdr:rowOff>
    </xdr:to>
    <xdr:sp macro="" textlink="">
      <xdr:nvSpPr>
        <xdr:cNvPr id="142" name="Text Box 744">
          <a:extLst>
            <a:ext uri="{FF2B5EF4-FFF2-40B4-BE49-F238E27FC236}">
              <a16:creationId xmlns:a16="http://schemas.microsoft.com/office/drawing/2014/main" xmlns="" id="{CAA93F81-2E16-4194-8E00-1C83A057637A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99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xmlns="" id="{5F8F89FE-0FDC-4E62-86D3-BF077494DF37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44" name="Text Box 4">
          <a:extLst>
            <a:ext uri="{FF2B5EF4-FFF2-40B4-BE49-F238E27FC236}">
              <a16:creationId xmlns:a16="http://schemas.microsoft.com/office/drawing/2014/main" xmlns="" id="{828C5F09-71B3-4070-93B2-53D125B8986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45" name="Text Box 5">
          <a:extLst>
            <a:ext uri="{FF2B5EF4-FFF2-40B4-BE49-F238E27FC236}">
              <a16:creationId xmlns:a16="http://schemas.microsoft.com/office/drawing/2014/main" xmlns="" id="{787161B1-D73A-4FA8-A695-50477E4F463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xmlns="" id="{D86B9C31-66BD-45F9-BD6C-1681A7FBF7D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xmlns="" id="{E75A5BDF-A46A-47BA-A734-EFB75C71800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xmlns="" id="{D3897782-819E-4BDD-8F96-B96AED887B4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xmlns="" id="{A8ADF440-1BBC-446C-9D10-7263437632B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0" name="Text Box 10">
          <a:extLst>
            <a:ext uri="{FF2B5EF4-FFF2-40B4-BE49-F238E27FC236}">
              <a16:creationId xmlns:a16="http://schemas.microsoft.com/office/drawing/2014/main" xmlns="" id="{3A1A09EF-2CBE-4643-B209-D8BAC5F15DC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1" name="Text Box 11">
          <a:extLst>
            <a:ext uri="{FF2B5EF4-FFF2-40B4-BE49-F238E27FC236}">
              <a16:creationId xmlns:a16="http://schemas.microsoft.com/office/drawing/2014/main" xmlns="" id="{C8900A01-93ED-4A0D-8606-312F1754404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2" name="Text Box 140">
          <a:extLst>
            <a:ext uri="{FF2B5EF4-FFF2-40B4-BE49-F238E27FC236}">
              <a16:creationId xmlns:a16="http://schemas.microsoft.com/office/drawing/2014/main" xmlns="" id="{E4BDF86D-1D67-48DD-86BA-22F7B2D9780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3" name="Text Box 141">
          <a:extLst>
            <a:ext uri="{FF2B5EF4-FFF2-40B4-BE49-F238E27FC236}">
              <a16:creationId xmlns:a16="http://schemas.microsoft.com/office/drawing/2014/main" xmlns="" id="{6D1A599F-8521-493D-86BC-C9319BD5F28C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4" name="Text Box 142">
          <a:extLst>
            <a:ext uri="{FF2B5EF4-FFF2-40B4-BE49-F238E27FC236}">
              <a16:creationId xmlns:a16="http://schemas.microsoft.com/office/drawing/2014/main" xmlns="" id="{94EE7F99-5E6D-454E-BF48-DB27117706B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5" name="Text Box 143">
          <a:extLst>
            <a:ext uri="{FF2B5EF4-FFF2-40B4-BE49-F238E27FC236}">
              <a16:creationId xmlns:a16="http://schemas.microsoft.com/office/drawing/2014/main" xmlns="" id="{56498EB0-2128-4463-AB12-BD7E2581390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6" name="Text Box 658">
          <a:extLst>
            <a:ext uri="{FF2B5EF4-FFF2-40B4-BE49-F238E27FC236}">
              <a16:creationId xmlns:a16="http://schemas.microsoft.com/office/drawing/2014/main" xmlns="" id="{5B3B9773-EC0F-4C1E-BF6C-F52E0FDC959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7" name="Text Box 659">
          <a:extLst>
            <a:ext uri="{FF2B5EF4-FFF2-40B4-BE49-F238E27FC236}">
              <a16:creationId xmlns:a16="http://schemas.microsoft.com/office/drawing/2014/main" xmlns="" id="{E6399E0E-9C07-4DBE-AD47-06B4EF1A4B8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8" name="Text Box 660">
          <a:extLst>
            <a:ext uri="{FF2B5EF4-FFF2-40B4-BE49-F238E27FC236}">
              <a16:creationId xmlns:a16="http://schemas.microsoft.com/office/drawing/2014/main" xmlns="" id="{5EB4B06C-3F36-4DE4-8E37-DB6CE208BC2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59" name="Text Box 661">
          <a:extLst>
            <a:ext uri="{FF2B5EF4-FFF2-40B4-BE49-F238E27FC236}">
              <a16:creationId xmlns:a16="http://schemas.microsoft.com/office/drawing/2014/main" xmlns="" id="{904B7938-3BF4-49E1-BC7D-1656CAB11B8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0" name="Text Box 662">
          <a:extLst>
            <a:ext uri="{FF2B5EF4-FFF2-40B4-BE49-F238E27FC236}">
              <a16:creationId xmlns:a16="http://schemas.microsoft.com/office/drawing/2014/main" xmlns="" id="{40BD5120-E69D-4DBE-8CF3-42AECCEF99E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1" name="Text Box 663">
          <a:extLst>
            <a:ext uri="{FF2B5EF4-FFF2-40B4-BE49-F238E27FC236}">
              <a16:creationId xmlns:a16="http://schemas.microsoft.com/office/drawing/2014/main" xmlns="" id="{FE68ED45-A7A7-4C48-99BE-FAA8479D8BF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2" name="Text Box 664">
          <a:extLst>
            <a:ext uri="{FF2B5EF4-FFF2-40B4-BE49-F238E27FC236}">
              <a16:creationId xmlns:a16="http://schemas.microsoft.com/office/drawing/2014/main" xmlns="" id="{B665F292-8BCE-417A-86F0-E0F8882645F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3" name="Text Box 665">
          <a:extLst>
            <a:ext uri="{FF2B5EF4-FFF2-40B4-BE49-F238E27FC236}">
              <a16:creationId xmlns:a16="http://schemas.microsoft.com/office/drawing/2014/main" xmlns="" id="{18766295-06D0-4933-B3E3-34414DC715F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4" name="Text Box 666">
          <a:extLst>
            <a:ext uri="{FF2B5EF4-FFF2-40B4-BE49-F238E27FC236}">
              <a16:creationId xmlns:a16="http://schemas.microsoft.com/office/drawing/2014/main" xmlns="" id="{DFE0636F-7991-4243-A3F4-58983527996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5" name="Text Box 667">
          <a:extLst>
            <a:ext uri="{FF2B5EF4-FFF2-40B4-BE49-F238E27FC236}">
              <a16:creationId xmlns:a16="http://schemas.microsoft.com/office/drawing/2014/main" xmlns="" id="{7D834E71-4620-436D-810A-F9CED5695F8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6" name="Text Box 668">
          <a:extLst>
            <a:ext uri="{FF2B5EF4-FFF2-40B4-BE49-F238E27FC236}">
              <a16:creationId xmlns:a16="http://schemas.microsoft.com/office/drawing/2014/main" xmlns="" id="{601E23D5-7A63-414D-8685-E13FA819A237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7" name="Text Box 669">
          <a:extLst>
            <a:ext uri="{FF2B5EF4-FFF2-40B4-BE49-F238E27FC236}">
              <a16:creationId xmlns:a16="http://schemas.microsoft.com/office/drawing/2014/main" xmlns="" id="{EF4F4C1A-B40B-4ABE-BD3E-F04133812C18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8" name="Text Box 670">
          <a:extLst>
            <a:ext uri="{FF2B5EF4-FFF2-40B4-BE49-F238E27FC236}">
              <a16:creationId xmlns:a16="http://schemas.microsoft.com/office/drawing/2014/main" xmlns="" id="{2D31D877-7233-45BD-9808-58F87FE75F0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69" name="Text Box 671">
          <a:extLst>
            <a:ext uri="{FF2B5EF4-FFF2-40B4-BE49-F238E27FC236}">
              <a16:creationId xmlns:a16="http://schemas.microsoft.com/office/drawing/2014/main" xmlns="" id="{FA985E59-1B15-4C4A-9CF8-33BED931659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0" name="Text Box 672">
          <a:extLst>
            <a:ext uri="{FF2B5EF4-FFF2-40B4-BE49-F238E27FC236}">
              <a16:creationId xmlns:a16="http://schemas.microsoft.com/office/drawing/2014/main" xmlns="" id="{95178021-5A7D-40A2-AFE5-E0ED075F0BE2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1" name="Text Box 673">
          <a:extLst>
            <a:ext uri="{FF2B5EF4-FFF2-40B4-BE49-F238E27FC236}">
              <a16:creationId xmlns:a16="http://schemas.microsoft.com/office/drawing/2014/main" xmlns="" id="{4F250D0F-39F8-4725-A47C-7A1A9331E7D0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2" name="Text Box 674">
          <a:extLst>
            <a:ext uri="{FF2B5EF4-FFF2-40B4-BE49-F238E27FC236}">
              <a16:creationId xmlns:a16="http://schemas.microsoft.com/office/drawing/2014/main" xmlns="" id="{640AA56D-BD09-4E84-B351-F88EEE2A2CD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3" name="Text Box 675">
          <a:extLst>
            <a:ext uri="{FF2B5EF4-FFF2-40B4-BE49-F238E27FC236}">
              <a16:creationId xmlns:a16="http://schemas.microsoft.com/office/drawing/2014/main" xmlns="" id="{2F80C66B-1BE4-4395-9AAC-FF4BF47A3B0D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4" name="Text Box 676">
          <a:extLst>
            <a:ext uri="{FF2B5EF4-FFF2-40B4-BE49-F238E27FC236}">
              <a16:creationId xmlns:a16="http://schemas.microsoft.com/office/drawing/2014/main" xmlns="" id="{9CE8D2E4-A3F5-4120-B9FE-C26E2BCDC11E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5" name="Text Box 677">
          <a:extLst>
            <a:ext uri="{FF2B5EF4-FFF2-40B4-BE49-F238E27FC236}">
              <a16:creationId xmlns:a16="http://schemas.microsoft.com/office/drawing/2014/main" xmlns="" id="{9DAB7867-6B41-435E-A34C-CA6B61BCE485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6" name="Text Box 678">
          <a:extLst>
            <a:ext uri="{FF2B5EF4-FFF2-40B4-BE49-F238E27FC236}">
              <a16:creationId xmlns:a16="http://schemas.microsoft.com/office/drawing/2014/main" xmlns="" id="{9692A2E7-BB79-4EB8-8DAE-161C9AFEC7C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7" name="Text Box 679">
          <a:extLst>
            <a:ext uri="{FF2B5EF4-FFF2-40B4-BE49-F238E27FC236}">
              <a16:creationId xmlns:a16="http://schemas.microsoft.com/office/drawing/2014/main" xmlns="" id="{B2F190AA-BD4F-461C-97C0-13E48E77E477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8" name="Text Box 680">
          <a:extLst>
            <a:ext uri="{FF2B5EF4-FFF2-40B4-BE49-F238E27FC236}">
              <a16:creationId xmlns:a16="http://schemas.microsoft.com/office/drawing/2014/main" xmlns="" id="{9122DD34-4604-42C8-AFF7-40DF0B8F832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79" name="Text Box 681">
          <a:extLst>
            <a:ext uri="{FF2B5EF4-FFF2-40B4-BE49-F238E27FC236}">
              <a16:creationId xmlns:a16="http://schemas.microsoft.com/office/drawing/2014/main" xmlns="" id="{23DB3621-2CB1-42F7-AC80-524EC145303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0" name="Text Box 682">
          <a:extLst>
            <a:ext uri="{FF2B5EF4-FFF2-40B4-BE49-F238E27FC236}">
              <a16:creationId xmlns:a16="http://schemas.microsoft.com/office/drawing/2014/main" xmlns="" id="{381E8637-22D3-4286-ADD0-2830C47A7D1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1" name="Text Box 683">
          <a:extLst>
            <a:ext uri="{FF2B5EF4-FFF2-40B4-BE49-F238E27FC236}">
              <a16:creationId xmlns:a16="http://schemas.microsoft.com/office/drawing/2014/main" xmlns="" id="{1C443A7C-CAEB-498F-9655-9C27DCE3536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2" name="Text Box 684">
          <a:extLst>
            <a:ext uri="{FF2B5EF4-FFF2-40B4-BE49-F238E27FC236}">
              <a16:creationId xmlns:a16="http://schemas.microsoft.com/office/drawing/2014/main" xmlns="" id="{94E09C19-461E-4C6F-B579-E7367AD3D44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3" name="Text Box 685">
          <a:extLst>
            <a:ext uri="{FF2B5EF4-FFF2-40B4-BE49-F238E27FC236}">
              <a16:creationId xmlns:a16="http://schemas.microsoft.com/office/drawing/2014/main" xmlns="" id="{34344A9B-8141-48BC-89B1-8EE6A09F2D9B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4" name="Text Box 739">
          <a:extLst>
            <a:ext uri="{FF2B5EF4-FFF2-40B4-BE49-F238E27FC236}">
              <a16:creationId xmlns:a16="http://schemas.microsoft.com/office/drawing/2014/main" xmlns="" id="{F49D1C54-A1C0-4988-9D0B-B4641595F306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5" name="Text Box 740">
          <a:extLst>
            <a:ext uri="{FF2B5EF4-FFF2-40B4-BE49-F238E27FC236}">
              <a16:creationId xmlns:a16="http://schemas.microsoft.com/office/drawing/2014/main" xmlns="" id="{F87D6ADB-05F8-4685-903D-EF216CF1F981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6" name="Text Box 741">
          <a:extLst>
            <a:ext uri="{FF2B5EF4-FFF2-40B4-BE49-F238E27FC236}">
              <a16:creationId xmlns:a16="http://schemas.microsoft.com/office/drawing/2014/main" xmlns="" id="{654AF8F5-259B-4802-BDBA-BC6CF8B2F56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7" name="Text Box 742">
          <a:extLst>
            <a:ext uri="{FF2B5EF4-FFF2-40B4-BE49-F238E27FC236}">
              <a16:creationId xmlns:a16="http://schemas.microsoft.com/office/drawing/2014/main" xmlns="" id="{30AAC152-A260-4AD9-A49B-53CDA0C4C159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8" name="Text Box 743">
          <a:extLst>
            <a:ext uri="{FF2B5EF4-FFF2-40B4-BE49-F238E27FC236}">
              <a16:creationId xmlns:a16="http://schemas.microsoft.com/office/drawing/2014/main" xmlns="" id="{C6647046-FB04-4BEC-8B38-F038AAD4943F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76200</xdr:colOff>
      <xdr:row>14</xdr:row>
      <xdr:rowOff>167640</xdr:rowOff>
    </xdr:to>
    <xdr:sp macro="" textlink="">
      <xdr:nvSpPr>
        <xdr:cNvPr id="189" name="Text Box 744">
          <a:extLst>
            <a:ext uri="{FF2B5EF4-FFF2-40B4-BE49-F238E27FC236}">
              <a16:creationId xmlns:a16="http://schemas.microsoft.com/office/drawing/2014/main" xmlns="" id="{0D7554D3-D844-4EE5-B633-71FD33910713}"/>
            </a:ext>
          </a:extLst>
        </xdr:cNvPr>
        <xdr:cNvSpPr txBox="1">
          <a:spLocks noChangeArrowheads="1"/>
        </xdr:cNvSpPr>
      </xdr:nvSpPr>
      <xdr:spPr bwMode="auto">
        <a:xfrm>
          <a:off x="5549900" y="330835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6D39596D-5173-4144-9464-15BE6CEAA70D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xmlns="" id="{3ABDD103-092C-4972-9553-86BAEA5047BA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xmlns="" id="{2AE3F4AA-1AE9-432B-B639-22CF610C49F7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xmlns="" id="{AD7057A8-9205-4B09-8237-4D4EA24E5B7D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xmlns="" id="{3A3C9B9D-A7E5-4631-BBF1-A4B7E42B1EEF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B0E1FC94-ADB8-4E62-885C-84999C423C63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6B2B9BA0-3EDE-44BE-83CB-441B69626C05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xmlns="" id="{594F38A9-2AF4-4095-BC2C-9303F009DD8A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xmlns="" id="{D43E28E5-0E06-4AA7-81A6-F6E52DB56632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1" name="Text Box 140">
          <a:extLst>
            <a:ext uri="{FF2B5EF4-FFF2-40B4-BE49-F238E27FC236}">
              <a16:creationId xmlns:a16="http://schemas.microsoft.com/office/drawing/2014/main" xmlns="" id="{5A5B3B94-DCB3-4A36-9182-C3A385A90C30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2" name="Text Box 141">
          <a:extLst>
            <a:ext uri="{FF2B5EF4-FFF2-40B4-BE49-F238E27FC236}">
              <a16:creationId xmlns:a16="http://schemas.microsoft.com/office/drawing/2014/main" xmlns="" id="{72ECDB0E-2FEB-47DD-89EC-CB60585B5CC1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3" name="Text Box 142">
          <a:extLst>
            <a:ext uri="{FF2B5EF4-FFF2-40B4-BE49-F238E27FC236}">
              <a16:creationId xmlns:a16="http://schemas.microsoft.com/office/drawing/2014/main" xmlns="" id="{0A6085CB-F775-4B2B-83B0-94D875B39F62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4" name="Text Box 143">
          <a:extLst>
            <a:ext uri="{FF2B5EF4-FFF2-40B4-BE49-F238E27FC236}">
              <a16:creationId xmlns:a16="http://schemas.microsoft.com/office/drawing/2014/main" xmlns="" id="{056E8E88-7E11-49EF-89D0-D5397E908C5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5" name="Text Box 658">
          <a:extLst>
            <a:ext uri="{FF2B5EF4-FFF2-40B4-BE49-F238E27FC236}">
              <a16:creationId xmlns:a16="http://schemas.microsoft.com/office/drawing/2014/main" xmlns="" id="{90CE889D-F27A-470D-871C-61583C01BA3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6" name="Text Box 659">
          <a:extLst>
            <a:ext uri="{FF2B5EF4-FFF2-40B4-BE49-F238E27FC236}">
              <a16:creationId xmlns:a16="http://schemas.microsoft.com/office/drawing/2014/main" xmlns="" id="{601E3CF3-2AC6-4D4C-815A-5F8B95AE90B9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7" name="Text Box 660">
          <a:extLst>
            <a:ext uri="{FF2B5EF4-FFF2-40B4-BE49-F238E27FC236}">
              <a16:creationId xmlns:a16="http://schemas.microsoft.com/office/drawing/2014/main" xmlns="" id="{6BC79755-C08F-4473-B3E8-0A647835D877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8" name="Text Box 661">
          <a:extLst>
            <a:ext uri="{FF2B5EF4-FFF2-40B4-BE49-F238E27FC236}">
              <a16:creationId xmlns:a16="http://schemas.microsoft.com/office/drawing/2014/main" xmlns="" id="{371A779C-8571-4799-8CF7-C6AEBC032F3D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9" name="Text Box 662">
          <a:extLst>
            <a:ext uri="{FF2B5EF4-FFF2-40B4-BE49-F238E27FC236}">
              <a16:creationId xmlns:a16="http://schemas.microsoft.com/office/drawing/2014/main" xmlns="" id="{ACBA18A3-236C-4326-9BAF-FB61CD00379A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0" name="Text Box 663">
          <a:extLst>
            <a:ext uri="{FF2B5EF4-FFF2-40B4-BE49-F238E27FC236}">
              <a16:creationId xmlns:a16="http://schemas.microsoft.com/office/drawing/2014/main" xmlns="" id="{3B044769-F387-465E-A19B-74A0845EF5E8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1" name="Text Box 664">
          <a:extLst>
            <a:ext uri="{FF2B5EF4-FFF2-40B4-BE49-F238E27FC236}">
              <a16:creationId xmlns:a16="http://schemas.microsoft.com/office/drawing/2014/main" xmlns="" id="{1CBC3628-C4D7-451E-B114-EDA2FB03543B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2" name="Text Box 665">
          <a:extLst>
            <a:ext uri="{FF2B5EF4-FFF2-40B4-BE49-F238E27FC236}">
              <a16:creationId xmlns:a16="http://schemas.microsoft.com/office/drawing/2014/main" xmlns="" id="{0D78A26D-FC02-42C3-8D3D-DF19BB890198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3" name="Text Box 666">
          <a:extLst>
            <a:ext uri="{FF2B5EF4-FFF2-40B4-BE49-F238E27FC236}">
              <a16:creationId xmlns:a16="http://schemas.microsoft.com/office/drawing/2014/main" xmlns="" id="{40FC2EAB-9636-4DAA-8EFC-9E39BC0A17E0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4" name="Text Box 667">
          <a:extLst>
            <a:ext uri="{FF2B5EF4-FFF2-40B4-BE49-F238E27FC236}">
              <a16:creationId xmlns:a16="http://schemas.microsoft.com/office/drawing/2014/main" xmlns="" id="{2E089931-D3C2-4115-85BA-F6D405C06E6F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5" name="Text Box 668">
          <a:extLst>
            <a:ext uri="{FF2B5EF4-FFF2-40B4-BE49-F238E27FC236}">
              <a16:creationId xmlns:a16="http://schemas.microsoft.com/office/drawing/2014/main" xmlns="" id="{45461B82-6E7A-447B-A7BD-36921AF78075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6" name="Text Box 669">
          <a:extLst>
            <a:ext uri="{FF2B5EF4-FFF2-40B4-BE49-F238E27FC236}">
              <a16:creationId xmlns:a16="http://schemas.microsoft.com/office/drawing/2014/main" xmlns="" id="{AC0A193D-13AC-4B08-A95C-2562D6649A84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7" name="Text Box 670">
          <a:extLst>
            <a:ext uri="{FF2B5EF4-FFF2-40B4-BE49-F238E27FC236}">
              <a16:creationId xmlns:a16="http://schemas.microsoft.com/office/drawing/2014/main" xmlns="" id="{2D8F7738-3F49-4ED4-94FA-F00844BBBB0D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8" name="Text Box 671">
          <a:extLst>
            <a:ext uri="{FF2B5EF4-FFF2-40B4-BE49-F238E27FC236}">
              <a16:creationId xmlns:a16="http://schemas.microsoft.com/office/drawing/2014/main" xmlns="" id="{9F034124-0FED-4E14-8017-2ABD7B8D252C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29" name="Text Box 672">
          <a:extLst>
            <a:ext uri="{FF2B5EF4-FFF2-40B4-BE49-F238E27FC236}">
              <a16:creationId xmlns:a16="http://schemas.microsoft.com/office/drawing/2014/main" xmlns="" id="{E2996ACA-DD49-48A4-B48B-975F44CF00FF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0" name="Text Box 673">
          <a:extLst>
            <a:ext uri="{FF2B5EF4-FFF2-40B4-BE49-F238E27FC236}">
              <a16:creationId xmlns:a16="http://schemas.microsoft.com/office/drawing/2014/main" xmlns="" id="{8986A10C-D26C-44FF-99B2-E2505F2B9A50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1" name="Text Box 674">
          <a:extLst>
            <a:ext uri="{FF2B5EF4-FFF2-40B4-BE49-F238E27FC236}">
              <a16:creationId xmlns:a16="http://schemas.microsoft.com/office/drawing/2014/main" xmlns="" id="{B932ECB1-D18F-4FAD-AA99-F8ABB5E50C1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2" name="Text Box 675">
          <a:extLst>
            <a:ext uri="{FF2B5EF4-FFF2-40B4-BE49-F238E27FC236}">
              <a16:creationId xmlns:a16="http://schemas.microsoft.com/office/drawing/2014/main" xmlns="" id="{C7DCEFC0-A6E7-4767-9983-9AD66949406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3" name="Text Box 676">
          <a:extLst>
            <a:ext uri="{FF2B5EF4-FFF2-40B4-BE49-F238E27FC236}">
              <a16:creationId xmlns:a16="http://schemas.microsoft.com/office/drawing/2014/main" xmlns="" id="{C49CD6F3-2C64-4906-B366-2E8FC93085C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4" name="Text Box 677">
          <a:extLst>
            <a:ext uri="{FF2B5EF4-FFF2-40B4-BE49-F238E27FC236}">
              <a16:creationId xmlns:a16="http://schemas.microsoft.com/office/drawing/2014/main" xmlns="" id="{B8586D51-3D8F-4D1E-A449-73D9436FC2D1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5" name="Text Box 678">
          <a:extLst>
            <a:ext uri="{FF2B5EF4-FFF2-40B4-BE49-F238E27FC236}">
              <a16:creationId xmlns:a16="http://schemas.microsoft.com/office/drawing/2014/main" xmlns="" id="{75C829E5-91C9-41B6-B227-1116663CC42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6" name="Text Box 679">
          <a:extLst>
            <a:ext uri="{FF2B5EF4-FFF2-40B4-BE49-F238E27FC236}">
              <a16:creationId xmlns:a16="http://schemas.microsoft.com/office/drawing/2014/main" xmlns="" id="{99363FDF-F796-4137-8C1B-7AFD50D59CA4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7" name="Text Box 680">
          <a:extLst>
            <a:ext uri="{FF2B5EF4-FFF2-40B4-BE49-F238E27FC236}">
              <a16:creationId xmlns:a16="http://schemas.microsoft.com/office/drawing/2014/main" xmlns="" id="{193B3BB9-2FF9-4B03-B820-0EFFE2FF0E5C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8" name="Text Box 681">
          <a:extLst>
            <a:ext uri="{FF2B5EF4-FFF2-40B4-BE49-F238E27FC236}">
              <a16:creationId xmlns:a16="http://schemas.microsoft.com/office/drawing/2014/main" xmlns="" id="{D485EF51-4D31-4D1D-A0CC-87549B43C84B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39" name="Text Box 682">
          <a:extLst>
            <a:ext uri="{FF2B5EF4-FFF2-40B4-BE49-F238E27FC236}">
              <a16:creationId xmlns:a16="http://schemas.microsoft.com/office/drawing/2014/main" xmlns="" id="{28D64C1B-0ED2-4E62-BE21-04771A5DF5B9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40" name="Text Box 683">
          <a:extLst>
            <a:ext uri="{FF2B5EF4-FFF2-40B4-BE49-F238E27FC236}">
              <a16:creationId xmlns:a16="http://schemas.microsoft.com/office/drawing/2014/main" xmlns="" id="{3A051C71-FEC5-4541-B36D-6C13ABD9C1E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41" name="Text Box 684">
          <a:extLst>
            <a:ext uri="{FF2B5EF4-FFF2-40B4-BE49-F238E27FC236}">
              <a16:creationId xmlns:a16="http://schemas.microsoft.com/office/drawing/2014/main" xmlns="" id="{59343E0F-E745-48BB-994C-85989E18B09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42" name="Text Box 685">
          <a:extLst>
            <a:ext uri="{FF2B5EF4-FFF2-40B4-BE49-F238E27FC236}">
              <a16:creationId xmlns:a16="http://schemas.microsoft.com/office/drawing/2014/main" xmlns="" id="{0F3AB195-F59F-4D84-828E-D08018122701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43" name="Text Box 686">
          <a:extLst>
            <a:ext uri="{FF2B5EF4-FFF2-40B4-BE49-F238E27FC236}">
              <a16:creationId xmlns:a16="http://schemas.microsoft.com/office/drawing/2014/main" xmlns="" id="{8548F2D2-F2F6-41CC-BE9F-608F334DC29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44" name="Text Box 687">
          <a:extLst>
            <a:ext uri="{FF2B5EF4-FFF2-40B4-BE49-F238E27FC236}">
              <a16:creationId xmlns:a16="http://schemas.microsoft.com/office/drawing/2014/main" xmlns="" id="{25272850-4779-4659-BBEE-1044112ACC0E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45" name="Text Box 688">
          <a:extLst>
            <a:ext uri="{FF2B5EF4-FFF2-40B4-BE49-F238E27FC236}">
              <a16:creationId xmlns:a16="http://schemas.microsoft.com/office/drawing/2014/main" xmlns="" id="{9D5AD59B-04FF-4626-96A4-F76C7CFDC1F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46" name="Text Box 689">
          <a:extLst>
            <a:ext uri="{FF2B5EF4-FFF2-40B4-BE49-F238E27FC236}">
              <a16:creationId xmlns:a16="http://schemas.microsoft.com/office/drawing/2014/main" xmlns="" id="{DC936C84-631E-40B0-AC5C-A4C85C40C55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47" name="Text Box 690">
          <a:extLst>
            <a:ext uri="{FF2B5EF4-FFF2-40B4-BE49-F238E27FC236}">
              <a16:creationId xmlns:a16="http://schemas.microsoft.com/office/drawing/2014/main" xmlns="" id="{C2C67505-04FC-461F-9958-60F816C1668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48" name="Text Box 691">
          <a:extLst>
            <a:ext uri="{FF2B5EF4-FFF2-40B4-BE49-F238E27FC236}">
              <a16:creationId xmlns:a16="http://schemas.microsoft.com/office/drawing/2014/main" xmlns="" id="{4DCCEF2E-67ED-476A-A981-1D7ED031F78E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49" name="Text Box 692">
          <a:extLst>
            <a:ext uri="{FF2B5EF4-FFF2-40B4-BE49-F238E27FC236}">
              <a16:creationId xmlns:a16="http://schemas.microsoft.com/office/drawing/2014/main" xmlns="" id="{3784B349-A8B5-4023-9A94-9F4972DFC62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0" name="Text Box 693">
          <a:extLst>
            <a:ext uri="{FF2B5EF4-FFF2-40B4-BE49-F238E27FC236}">
              <a16:creationId xmlns:a16="http://schemas.microsoft.com/office/drawing/2014/main" xmlns="" id="{9D3C563B-516F-4C85-B51C-0D1464B2325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1" name="Text Box 694">
          <a:extLst>
            <a:ext uri="{FF2B5EF4-FFF2-40B4-BE49-F238E27FC236}">
              <a16:creationId xmlns:a16="http://schemas.microsoft.com/office/drawing/2014/main" xmlns="" id="{5E5CD779-4156-4ED9-98BF-BCC23B43A9E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2" name="Text Box 695">
          <a:extLst>
            <a:ext uri="{FF2B5EF4-FFF2-40B4-BE49-F238E27FC236}">
              <a16:creationId xmlns:a16="http://schemas.microsoft.com/office/drawing/2014/main" xmlns="" id="{DCC816EB-EABB-4724-A942-CFB27063071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3" name="Text Box 696">
          <a:extLst>
            <a:ext uri="{FF2B5EF4-FFF2-40B4-BE49-F238E27FC236}">
              <a16:creationId xmlns:a16="http://schemas.microsoft.com/office/drawing/2014/main" xmlns="" id="{6D2DA338-51A9-47FB-82F2-22F54FF22EC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4" name="Text Box 697">
          <a:extLst>
            <a:ext uri="{FF2B5EF4-FFF2-40B4-BE49-F238E27FC236}">
              <a16:creationId xmlns:a16="http://schemas.microsoft.com/office/drawing/2014/main" xmlns="" id="{9DFFF635-4083-4E7B-8AFA-65856DAE151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5" name="Text Box 698">
          <a:extLst>
            <a:ext uri="{FF2B5EF4-FFF2-40B4-BE49-F238E27FC236}">
              <a16:creationId xmlns:a16="http://schemas.microsoft.com/office/drawing/2014/main" xmlns="" id="{EF3D2D5C-16EE-42E8-89E4-1F7BE46A4A2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6" name="Text Box 699">
          <a:extLst>
            <a:ext uri="{FF2B5EF4-FFF2-40B4-BE49-F238E27FC236}">
              <a16:creationId xmlns:a16="http://schemas.microsoft.com/office/drawing/2014/main" xmlns="" id="{BE575513-F3A4-4068-923F-5877EAD5FD5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7" name="Text Box 700">
          <a:extLst>
            <a:ext uri="{FF2B5EF4-FFF2-40B4-BE49-F238E27FC236}">
              <a16:creationId xmlns:a16="http://schemas.microsoft.com/office/drawing/2014/main" xmlns="" id="{9260FF6B-4450-4D36-A5DF-BC88DD850D0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8" name="Text Box 701">
          <a:extLst>
            <a:ext uri="{FF2B5EF4-FFF2-40B4-BE49-F238E27FC236}">
              <a16:creationId xmlns:a16="http://schemas.microsoft.com/office/drawing/2014/main" xmlns="" id="{F483FD7D-BE71-4D41-9EE2-CFD6A49B8486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59" name="Text Box 702">
          <a:extLst>
            <a:ext uri="{FF2B5EF4-FFF2-40B4-BE49-F238E27FC236}">
              <a16:creationId xmlns:a16="http://schemas.microsoft.com/office/drawing/2014/main" xmlns="" id="{5006812C-2086-48AF-986B-A03F0D872B4F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0" name="Text Box 703">
          <a:extLst>
            <a:ext uri="{FF2B5EF4-FFF2-40B4-BE49-F238E27FC236}">
              <a16:creationId xmlns:a16="http://schemas.microsoft.com/office/drawing/2014/main" xmlns="" id="{7AF19718-2E14-4FBF-92E4-321DFF358BD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1" name="Text Box 704">
          <a:extLst>
            <a:ext uri="{FF2B5EF4-FFF2-40B4-BE49-F238E27FC236}">
              <a16:creationId xmlns:a16="http://schemas.microsoft.com/office/drawing/2014/main" xmlns="" id="{AC770BE2-A6B6-4705-AAA3-40206E400FE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2" name="Text Box 705">
          <a:extLst>
            <a:ext uri="{FF2B5EF4-FFF2-40B4-BE49-F238E27FC236}">
              <a16:creationId xmlns:a16="http://schemas.microsoft.com/office/drawing/2014/main" xmlns="" id="{D8C4E07E-AD15-4C34-B526-BF20107E910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3" name="Text Box 706">
          <a:extLst>
            <a:ext uri="{FF2B5EF4-FFF2-40B4-BE49-F238E27FC236}">
              <a16:creationId xmlns:a16="http://schemas.microsoft.com/office/drawing/2014/main" xmlns="" id="{533781D2-5C05-4F35-8139-A277A1F4123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4" name="Text Box 707">
          <a:extLst>
            <a:ext uri="{FF2B5EF4-FFF2-40B4-BE49-F238E27FC236}">
              <a16:creationId xmlns:a16="http://schemas.microsoft.com/office/drawing/2014/main" xmlns="" id="{9A676372-0046-4F58-9A09-7D8B9EFB04DF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5" name="Text Box 708">
          <a:extLst>
            <a:ext uri="{FF2B5EF4-FFF2-40B4-BE49-F238E27FC236}">
              <a16:creationId xmlns:a16="http://schemas.microsoft.com/office/drawing/2014/main" xmlns="" id="{FFD424C3-6886-48AD-BA20-EDCC554AEE3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6" name="Text Box 709">
          <a:extLst>
            <a:ext uri="{FF2B5EF4-FFF2-40B4-BE49-F238E27FC236}">
              <a16:creationId xmlns:a16="http://schemas.microsoft.com/office/drawing/2014/main" xmlns="" id="{F14983FF-828E-4352-81C7-FB259D3E24C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7" name="Text Box 710">
          <a:extLst>
            <a:ext uri="{FF2B5EF4-FFF2-40B4-BE49-F238E27FC236}">
              <a16:creationId xmlns:a16="http://schemas.microsoft.com/office/drawing/2014/main" xmlns="" id="{5A5DBFD5-83A3-427C-BDB5-5EC5E229488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8" name="Text Box 711">
          <a:extLst>
            <a:ext uri="{FF2B5EF4-FFF2-40B4-BE49-F238E27FC236}">
              <a16:creationId xmlns:a16="http://schemas.microsoft.com/office/drawing/2014/main" xmlns="" id="{B9622E11-7157-468F-9868-8AD9FE072325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69" name="Text Box 712">
          <a:extLst>
            <a:ext uri="{FF2B5EF4-FFF2-40B4-BE49-F238E27FC236}">
              <a16:creationId xmlns:a16="http://schemas.microsoft.com/office/drawing/2014/main" xmlns="" id="{FE016227-4BE8-404A-B671-376E710BCFB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0" name="Text Box 713">
          <a:extLst>
            <a:ext uri="{FF2B5EF4-FFF2-40B4-BE49-F238E27FC236}">
              <a16:creationId xmlns:a16="http://schemas.microsoft.com/office/drawing/2014/main" xmlns="" id="{D59FF52C-F4E9-485E-B19C-58BA5B266B3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1" name="Text Box 714">
          <a:extLst>
            <a:ext uri="{FF2B5EF4-FFF2-40B4-BE49-F238E27FC236}">
              <a16:creationId xmlns:a16="http://schemas.microsoft.com/office/drawing/2014/main" xmlns="" id="{0DC0C5F3-FCA2-4A96-A10E-9F2D71414D35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2" name="Text Box 715">
          <a:extLst>
            <a:ext uri="{FF2B5EF4-FFF2-40B4-BE49-F238E27FC236}">
              <a16:creationId xmlns:a16="http://schemas.microsoft.com/office/drawing/2014/main" xmlns="" id="{894DB50F-0895-4072-8D00-C9D2CE6142A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3" name="Text Box 716">
          <a:extLst>
            <a:ext uri="{FF2B5EF4-FFF2-40B4-BE49-F238E27FC236}">
              <a16:creationId xmlns:a16="http://schemas.microsoft.com/office/drawing/2014/main" xmlns="" id="{B840AC25-0C3E-464F-AECE-B7EF181E46C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4" name="Text Box 717">
          <a:extLst>
            <a:ext uri="{FF2B5EF4-FFF2-40B4-BE49-F238E27FC236}">
              <a16:creationId xmlns:a16="http://schemas.microsoft.com/office/drawing/2014/main" xmlns="" id="{637FF047-0C6F-40FF-92A6-7FAB1E9A5FE6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5" name="Text Box 718">
          <a:extLst>
            <a:ext uri="{FF2B5EF4-FFF2-40B4-BE49-F238E27FC236}">
              <a16:creationId xmlns:a16="http://schemas.microsoft.com/office/drawing/2014/main" xmlns="" id="{4B4960D0-E553-4631-BDFC-F6901A44F06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6" name="Text Box 719">
          <a:extLst>
            <a:ext uri="{FF2B5EF4-FFF2-40B4-BE49-F238E27FC236}">
              <a16:creationId xmlns:a16="http://schemas.microsoft.com/office/drawing/2014/main" xmlns="" id="{35813F07-75F8-471B-B1AE-354CE709F37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7" name="Text Box 720">
          <a:extLst>
            <a:ext uri="{FF2B5EF4-FFF2-40B4-BE49-F238E27FC236}">
              <a16:creationId xmlns:a16="http://schemas.microsoft.com/office/drawing/2014/main" xmlns="" id="{8CD46B63-FFAE-4E73-B16A-DA2918F8054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8" name="Text Box 721">
          <a:extLst>
            <a:ext uri="{FF2B5EF4-FFF2-40B4-BE49-F238E27FC236}">
              <a16:creationId xmlns:a16="http://schemas.microsoft.com/office/drawing/2014/main" xmlns="" id="{FB2EE401-5C04-4A3C-92AA-96EAAB836E59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79" name="Text Box 722">
          <a:extLst>
            <a:ext uri="{FF2B5EF4-FFF2-40B4-BE49-F238E27FC236}">
              <a16:creationId xmlns:a16="http://schemas.microsoft.com/office/drawing/2014/main" xmlns="" id="{94AB280C-B7D4-4A19-8068-6AD45AFCFCA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0" name="Text Box 723">
          <a:extLst>
            <a:ext uri="{FF2B5EF4-FFF2-40B4-BE49-F238E27FC236}">
              <a16:creationId xmlns:a16="http://schemas.microsoft.com/office/drawing/2014/main" xmlns="" id="{1B78E5C0-0DF0-462A-86C7-8A89B1E1DB8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1" name="Text Box 724">
          <a:extLst>
            <a:ext uri="{FF2B5EF4-FFF2-40B4-BE49-F238E27FC236}">
              <a16:creationId xmlns:a16="http://schemas.microsoft.com/office/drawing/2014/main" xmlns="" id="{F6D5CC50-9B17-4634-8DAD-7FD50C48D59D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2" name="Text Box 725">
          <a:extLst>
            <a:ext uri="{FF2B5EF4-FFF2-40B4-BE49-F238E27FC236}">
              <a16:creationId xmlns:a16="http://schemas.microsoft.com/office/drawing/2014/main" xmlns="" id="{6D20B867-2F3F-4F84-94AE-71B080D7453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3" name="Text Box 726">
          <a:extLst>
            <a:ext uri="{FF2B5EF4-FFF2-40B4-BE49-F238E27FC236}">
              <a16:creationId xmlns:a16="http://schemas.microsoft.com/office/drawing/2014/main" xmlns="" id="{EDE9FF01-5897-44C6-83D6-A66AC18BA8E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4" name="Text Box 727">
          <a:extLst>
            <a:ext uri="{FF2B5EF4-FFF2-40B4-BE49-F238E27FC236}">
              <a16:creationId xmlns:a16="http://schemas.microsoft.com/office/drawing/2014/main" xmlns="" id="{2422DF59-070D-4EA1-A85B-B3829169BAE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5" name="Text Box 728">
          <a:extLst>
            <a:ext uri="{FF2B5EF4-FFF2-40B4-BE49-F238E27FC236}">
              <a16:creationId xmlns:a16="http://schemas.microsoft.com/office/drawing/2014/main" xmlns="" id="{32841047-AB9B-4ECC-9507-B6E5F8E6C519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6" name="Text Box 729">
          <a:extLst>
            <a:ext uri="{FF2B5EF4-FFF2-40B4-BE49-F238E27FC236}">
              <a16:creationId xmlns:a16="http://schemas.microsoft.com/office/drawing/2014/main" xmlns="" id="{84095C23-D818-4384-9D7B-097161E484ED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7" name="Text Box 730">
          <a:extLst>
            <a:ext uri="{FF2B5EF4-FFF2-40B4-BE49-F238E27FC236}">
              <a16:creationId xmlns:a16="http://schemas.microsoft.com/office/drawing/2014/main" xmlns="" id="{75A4F6B6-18EF-40DC-853F-4336AC81D8C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8" name="Text Box 731">
          <a:extLst>
            <a:ext uri="{FF2B5EF4-FFF2-40B4-BE49-F238E27FC236}">
              <a16:creationId xmlns:a16="http://schemas.microsoft.com/office/drawing/2014/main" xmlns="" id="{D6CCC80C-2A72-4B02-AB43-40015ED0329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89" name="Text Box 732">
          <a:extLst>
            <a:ext uri="{FF2B5EF4-FFF2-40B4-BE49-F238E27FC236}">
              <a16:creationId xmlns:a16="http://schemas.microsoft.com/office/drawing/2014/main" xmlns="" id="{24159DEB-BAAF-4D3B-A554-D72CF0F48515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90" name="Text Box 733">
          <a:extLst>
            <a:ext uri="{FF2B5EF4-FFF2-40B4-BE49-F238E27FC236}">
              <a16:creationId xmlns:a16="http://schemas.microsoft.com/office/drawing/2014/main" xmlns="" id="{DBB9AD40-FD92-4A83-BC67-6E3AA9937A4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91" name="Text Box 734">
          <a:extLst>
            <a:ext uri="{FF2B5EF4-FFF2-40B4-BE49-F238E27FC236}">
              <a16:creationId xmlns:a16="http://schemas.microsoft.com/office/drawing/2014/main" xmlns="" id="{B6AB5C1E-CADE-45B1-B9E8-672CCD27DD1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92" name="Text Box 735">
          <a:extLst>
            <a:ext uri="{FF2B5EF4-FFF2-40B4-BE49-F238E27FC236}">
              <a16:creationId xmlns:a16="http://schemas.microsoft.com/office/drawing/2014/main" xmlns="" id="{1E2B4FA1-01B8-4F84-A865-E6FE4CF7F1B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93" name="Text Box 736">
          <a:extLst>
            <a:ext uri="{FF2B5EF4-FFF2-40B4-BE49-F238E27FC236}">
              <a16:creationId xmlns:a16="http://schemas.microsoft.com/office/drawing/2014/main" xmlns="" id="{4813CAA5-D019-469F-89F4-AD7B70176B96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94" name="Text Box 737">
          <a:extLst>
            <a:ext uri="{FF2B5EF4-FFF2-40B4-BE49-F238E27FC236}">
              <a16:creationId xmlns:a16="http://schemas.microsoft.com/office/drawing/2014/main" xmlns="" id="{CD7CDD32-6312-43AB-AC3B-C2BF8875FD7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95" name="Text Box 738">
          <a:extLst>
            <a:ext uri="{FF2B5EF4-FFF2-40B4-BE49-F238E27FC236}">
              <a16:creationId xmlns:a16="http://schemas.microsoft.com/office/drawing/2014/main" xmlns="" id="{38BF5DC4-F2F2-492D-836A-F6DFDB6ABE6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96" name="Text Box 739">
          <a:extLst>
            <a:ext uri="{FF2B5EF4-FFF2-40B4-BE49-F238E27FC236}">
              <a16:creationId xmlns:a16="http://schemas.microsoft.com/office/drawing/2014/main" xmlns="" id="{AFDAB5B0-1D70-4B6D-9208-73680452D8DA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97" name="Text Box 740">
          <a:extLst>
            <a:ext uri="{FF2B5EF4-FFF2-40B4-BE49-F238E27FC236}">
              <a16:creationId xmlns:a16="http://schemas.microsoft.com/office/drawing/2014/main" xmlns="" id="{5447E61A-7E67-4EF8-9FB5-CA31F82F1276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98" name="Text Box 741">
          <a:extLst>
            <a:ext uri="{FF2B5EF4-FFF2-40B4-BE49-F238E27FC236}">
              <a16:creationId xmlns:a16="http://schemas.microsoft.com/office/drawing/2014/main" xmlns="" id="{E518FCCE-1F63-4553-9BF0-707ECB0BD90A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99" name="Text Box 742">
          <a:extLst>
            <a:ext uri="{FF2B5EF4-FFF2-40B4-BE49-F238E27FC236}">
              <a16:creationId xmlns:a16="http://schemas.microsoft.com/office/drawing/2014/main" xmlns="" id="{675F6AE1-4478-44C0-953D-74AE481DD4D2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00" name="Text Box 743">
          <a:extLst>
            <a:ext uri="{FF2B5EF4-FFF2-40B4-BE49-F238E27FC236}">
              <a16:creationId xmlns:a16="http://schemas.microsoft.com/office/drawing/2014/main" xmlns="" id="{9F1955A5-916D-4230-9F9E-F89A51BC5F48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76200</xdr:colOff>
      <xdr:row>33</xdr:row>
      <xdr:rowOff>198120</xdr:rowOff>
    </xdr:to>
    <xdr:sp macro="" textlink="">
      <xdr:nvSpPr>
        <xdr:cNvPr id="101" name="Text Box 744">
          <a:extLst>
            <a:ext uri="{FF2B5EF4-FFF2-40B4-BE49-F238E27FC236}">
              <a16:creationId xmlns:a16="http://schemas.microsoft.com/office/drawing/2014/main" xmlns="" id="{230CA6E2-BD7B-4351-8107-3A89AAC84CBA}"/>
            </a:ext>
          </a:extLst>
        </xdr:cNvPr>
        <xdr:cNvSpPr txBox="1">
          <a:spLocks noChangeArrowheads="1"/>
        </xdr:cNvSpPr>
      </xdr:nvSpPr>
      <xdr:spPr bwMode="auto">
        <a:xfrm>
          <a:off x="5448300" y="8420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2" name="Text Box 874">
          <a:extLst>
            <a:ext uri="{FF2B5EF4-FFF2-40B4-BE49-F238E27FC236}">
              <a16:creationId xmlns:a16="http://schemas.microsoft.com/office/drawing/2014/main" xmlns="" id="{8FA756D5-7B2B-4AAC-925D-2F4B03539B3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3" name="Text Box 875">
          <a:extLst>
            <a:ext uri="{FF2B5EF4-FFF2-40B4-BE49-F238E27FC236}">
              <a16:creationId xmlns:a16="http://schemas.microsoft.com/office/drawing/2014/main" xmlns="" id="{2BB7A110-2ED4-4527-8929-49FBCAA26F0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4" name="Text Box 876">
          <a:extLst>
            <a:ext uri="{FF2B5EF4-FFF2-40B4-BE49-F238E27FC236}">
              <a16:creationId xmlns:a16="http://schemas.microsoft.com/office/drawing/2014/main" xmlns="" id="{28890A4F-7BEA-4D0C-AE9D-9AD3F8EE52C5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5" name="Text Box 877">
          <a:extLst>
            <a:ext uri="{FF2B5EF4-FFF2-40B4-BE49-F238E27FC236}">
              <a16:creationId xmlns:a16="http://schemas.microsoft.com/office/drawing/2014/main" xmlns="" id="{3A7E1EEF-0B76-4A7A-9CF6-C42D44795C8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6" name="Text Box 878">
          <a:extLst>
            <a:ext uri="{FF2B5EF4-FFF2-40B4-BE49-F238E27FC236}">
              <a16:creationId xmlns:a16="http://schemas.microsoft.com/office/drawing/2014/main" xmlns="" id="{5A5D0464-261A-421A-A4DD-8F75C4D667A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7" name="Text Box 879">
          <a:extLst>
            <a:ext uri="{FF2B5EF4-FFF2-40B4-BE49-F238E27FC236}">
              <a16:creationId xmlns:a16="http://schemas.microsoft.com/office/drawing/2014/main" xmlns="" id="{D18A36A9-FA7D-4910-BC1D-4CD15981F8A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8" name="Text Box 880">
          <a:extLst>
            <a:ext uri="{FF2B5EF4-FFF2-40B4-BE49-F238E27FC236}">
              <a16:creationId xmlns:a16="http://schemas.microsoft.com/office/drawing/2014/main" xmlns="" id="{F3362C2E-626B-4A0E-9168-75A1A5CF16B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09" name="Text Box 881">
          <a:extLst>
            <a:ext uri="{FF2B5EF4-FFF2-40B4-BE49-F238E27FC236}">
              <a16:creationId xmlns:a16="http://schemas.microsoft.com/office/drawing/2014/main" xmlns="" id="{A454983D-37E4-4CC8-87B6-C13C5BB4675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0" name="Text Box 882">
          <a:extLst>
            <a:ext uri="{FF2B5EF4-FFF2-40B4-BE49-F238E27FC236}">
              <a16:creationId xmlns:a16="http://schemas.microsoft.com/office/drawing/2014/main" xmlns="" id="{7A737C2B-0EE5-4391-963F-802DD5D964F9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1" name="Text Box 883">
          <a:extLst>
            <a:ext uri="{FF2B5EF4-FFF2-40B4-BE49-F238E27FC236}">
              <a16:creationId xmlns:a16="http://schemas.microsoft.com/office/drawing/2014/main" xmlns="" id="{4A5810F5-6854-401E-A112-428B221D9D4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2" name="Text Box 884">
          <a:extLst>
            <a:ext uri="{FF2B5EF4-FFF2-40B4-BE49-F238E27FC236}">
              <a16:creationId xmlns:a16="http://schemas.microsoft.com/office/drawing/2014/main" xmlns="" id="{D3CF5450-8EB8-4554-BF4E-36DC53B0177F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3" name="Text Box 885">
          <a:extLst>
            <a:ext uri="{FF2B5EF4-FFF2-40B4-BE49-F238E27FC236}">
              <a16:creationId xmlns:a16="http://schemas.microsoft.com/office/drawing/2014/main" xmlns="" id="{48AEE160-5790-4006-9E6F-7C86B7FE5F9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4" name="Text Box 886">
          <a:extLst>
            <a:ext uri="{FF2B5EF4-FFF2-40B4-BE49-F238E27FC236}">
              <a16:creationId xmlns:a16="http://schemas.microsoft.com/office/drawing/2014/main" xmlns="" id="{6671B698-0F62-4D02-BC76-4DBBA366162E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5" name="Text Box 887">
          <a:extLst>
            <a:ext uri="{FF2B5EF4-FFF2-40B4-BE49-F238E27FC236}">
              <a16:creationId xmlns:a16="http://schemas.microsoft.com/office/drawing/2014/main" xmlns="" id="{79E86841-D0D0-4A88-9C56-8752B7BDE9E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6" name="Text Box 888">
          <a:extLst>
            <a:ext uri="{FF2B5EF4-FFF2-40B4-BE49-F238E27FC236}">
              <a16:creationId xmlns:a16="http://schemas.microsoft.com/office/drawing/2014/main" xmlns="" id="{74B84AB7-55C1-4FC4-96EC-2F503B9825C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7" name="Text Box 889">
          <a:extLst>
            <a:ext uri="{FF2B5EF4-FFF2-40B4-BE49-F238E27FC236}">
              <a16:creationId xmlns:a16="http://schemas.microsoft.com/office/drawing/2014/main" xmlns="" id="{D64053BC-7886-4B20-AA95-BEFF0B999E1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8" name="Text Box 890">
          <a:extLst>
            <a:ext uri="{FF2B5EF4-FFF2-40B4-BE49-F238E27FC236}">
              <a16:creationId xmlns:a16="http://schemas.microsoft.com/office/drawing/2014/main" xmlns="" id="{2C1B7B98-45FB-4302-82FC-A17FC80BD7E5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19" name="Text Box 891">
          <a:extLst>
            <a:ext uri="{FF2B5EF4-FFF2-40B4-BE49-F238E27FC236}">
              <a16:creationId xmlns:a16="http://schemas.microsoft.com/office/drawing/2014/main" xmlns="" id="{FCD7AC30-8141-4BBC-9930-2A75BC209CE5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0" name="Text Box 892">
          <a:extLst>
            <a:ext uri="{FF2B5EF4-FFF2-40B4-BE49-F238E27FC236}">
              <a16:creationId xmlns:a16="http://schemas.microsoft.com/office/drawing/2014/main" xmlns="" id="{1CCEABD3-4BDB-4504-9F4B-90B5EB33B639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1" name="Text Box 893">
          <a:extLst>
            <a:ext uri="{FF2B5EF4-FFF2-40B4-BE49-F238E27FC236}">
              <a16:creationId xmlns:a16="http://schemas.microsoft.com/office/drawing/2014/main" xmlns="" id="{D18F8D94-803B-412E-B739-E387AC9D4CA6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2" name="Text Box 894">
          <a:extLst>
            <a:ext uri="{FF2B5EF4-FFF2-40B4-BE49-F238E27FC236}">
              <a16:creationId xmlns:a16="http://schemas.microsoft.com/office/drawing/2014/main" xmlns="" id="{A68A0D24-2A35-449A-AA03-E5DEB1CA43D8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3" name="Text Box 895">
          <a:extLst>
            <a:ext uri="{FF2B5EF4-FFF2-40B4-BE49-F238E27FC236}">
              <a16:creationId xmlns:a16="http://schemas.microsoft.com/office/drawing/2014/main" xmlns="" id="{AE89BA96-D11E-4259-8C1C-6EA17F72C02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4" name="Text Box 896">
          <a:extLst>
            <a:ext uri="{FF2B5EF4-FFF2-40B4-BE49-F238E27FC236}">
              <a16:creationId xmlns:a16="http://schemas.microsoft.com/office/drawing/2014/main" xmlns="" id="{FA661E9E-360B-4D08-973D-36919033859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5" name="Text Box 897">
          <a:extLst>
            <a:ext uri="{FF2B5EF4-FFF2-40B4-BE49-F238E27FC236}">
              <a16:creationId xmlns:a16="http://schemas.microsoft.com/office/drawing/2014/main" xmlns="" id="{724B3662-B7CE-4C2E-864C-54F1D03B86F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6" name="Text Box 898">
          <a:extLst>
            <a:ext uri="{FF2B5EF4-FFF2-40B4-BE49-F238E27FC236}">
              <a16:creationId xmlns:a16="http://schemas.microsoft.com/office/drawing/2014/main" xmlns="" id="{6A89A0F1-24E2-4851-A444-B9316AC5EC1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7" name="Text Box 899">
          <a:extLst>
            <a:ext uri="{FF2B5EF4-FFF2-40B4-BE49-F238E27FC236}">
              <a16:creationId xmlns:a16="http://schemas.microsoft.com/office/drawing/2014/main" xmlns="" id="{0C97D41F-3165-47ED-A06B-5E9BE9EC753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8" name="Text Box 900">
          <a:extLst>
            <a:ext uri="{FF2B5EF4-FFF2-40B4-BE49-F238E27FC236}">
              <a16:creationId xmlns:a16="http://schemas.microsoft.com/office/drawing/2014/main" xmlns="" id="{CCEC67DA-0F4D-4B67-B1F7-F39E5B1FA8B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29" name="Text Box 901">
          <a:extLst>
            <a:ext uri="{FF2B5EF4-FFF2-40B4-BE49-F238E27FC236}">
              <a16:creationId xmlns:a16="http://schemas.microsoft.com/office/drawing/2014/main" xmlns="" id="{7D8B9F29-FD52-4424-8B5D-DE6D480801E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0" name="Text Box 902">
          <a:extLst>
            <a:ext uri="{FF2B5EF4-FFF2-40B4-BE49-F238E27FC236}">
              <a16:creationId xmlns:a16="http://schemas.microsoft.com/office/drawing/2014/main" xmlns="" id="{3D8CE471-4B27-4287-AB81-BBBBA3267E9F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1" name="Text Box 903">
          <a:extLst>
            <a:ext uri="{FF2B5EF4-FFF2-40B4-BE49-F238E27FC236}">
              <a16:creationId xmlns:a16="http://schemas.microsoft.com/office/drawing/2014/main" xmlns="" id="{109DFECB-C55C-4F0E-B28B-29D4D98B7FCD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2" name="Text Box 904">
          <a:extLst>
            <a:ext uri="{FF2B5EF4-FFF2-40B4-BE49-F238E27FC236}">
              <a16:creationId xmlns:a16="http://schemas.microsoft.com/office/drawing/2014/main" xmlns="" id="{F9C1BCDC-C4DF-4FB2-969B-7FEB72A2F3C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3" name="Text Box 905">
          <a:extLst>
            <a:ext uri="{FF2B5EF4-FFF2-40B4-BE49-F238E27FC236}">
              <a16:creationId xmlns:a16="http://schemas.microsoft.com/office/drawing/2014/main" xmlns="" id="{F73D21F8-34C8-459A-A14F-B3A5805EB1D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4" name="Text Box 906">
          <a:extLst>
            <a:ext uri="{FF2B5EF4-FFF2-40B4-BE49-F238E27FC236}">
              <a16:creationId xmlns:a16="http://schemas.microsoft.com/office/drawing/2014/main" xmlns="" id="{64EDD27C-E6B1-4E45-AC3F-EC8A4207CED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5" name="Text Box 907">
          <a:extLst>
            <a:ext uri="{FF2B5EF4-FFF2-40B4-BE49-F238E27FC236}">
              <a16:creationId xmlns:a16="http://schemas.microsoft.com/office/drawing/2014/main" xmlns="" id="{FF012E7A-4B1A-407B-81F2-D1460F007B4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6" name="Text Box 908">
          <a:extLst>
            <a:ext uri="{FF2B5EF4-FFF2-40B4-BE49-F238E27FC236}">
              <a16:creationId xmlns:a16="http://schemas.microsoft.com/office/drawing/2014/main" xmlns="" id="{112620D3-5F0A-4846-AAB7-15C31C7860A8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7" name="Text Box 909">
          <a:extLst>
            <a:ext uri="{FF2B5EF4-FFF2-40B4-BE49-F238E27FC236}">
              <a16:creationId xmlns:a16="http://schemas.microsoft.com/office/drawing/2014/main" xmlns="" id="{DCEEC564-B79B-42CE-8071-6B73E6D79D2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8" name="Text Box 910">
          <a:extLst>
            <a:ext uri="{FF2B5EF4-FFF2-40B4-BE49-F238E27FC236}">
              <a16:creationId xmlns:a16="http://schemas.microsoft.com/office/drawing/2014/main" xmlns="" id="{5CC3C239-92A2-4626-AF09-9EC3E8B98DB8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39" name="Text Box 911">
          <a:extLst>
            <a:ext uri="{FF2B5EF4-FFF2-40B4-BE49-F238E27FC236}">
              <a16:creationId xmlns:a16="http://schemas.microsoft.com/office/drawing/2014/main" xmlns="" id="{8532BF74-309E-4792-BB58-7A7D1A5B3F9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40" name="Text Box 912">
          <a:extLst>
            <a:ext uri="{FF2B5EF4-FFF2-40B4-BE49-F238E27FC236}">
              <a16:creationId xmlns:a16="http://schemas.microsoft.com/office/drawing/2014/main" xmlns="" id="{5FB24F2A-EBA7-4903-A2E1-B8666CB8D43D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41" name="Text Box 913">
          <a:extLst>
            <a:ext uri="{FF2B5EF4-FFF2-40B4-BE49-F238E27FC236}">
              <a16:creationId xmlns:a16="http://schemas.microsoft.com/office/drawing/2014/main" xmlns="" id="{E0A289A0-0B2B-4899-A10A-B64082E6744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38</xdr:row>
      <xdr:rowOff>0</xdr:rowOff>
    </xdr:to>
    <xdr:sp macro="" textlink="">
      <xdr:nvSpPr>
        <xdr:cNvPr id="142" name="Text Box 914">
          <a:extLst>
            <a:ext uri="{FF2B5EF4-FFF2-40B4-BE49-F238E27FC236}">
              <a16:creationId xmlns:a16="http://schemas.microsoft.com/office/drawing/2014/main" xmlns="" id="{8F717FF5-372A-4892-B7A9-FB1B3EA9047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xmlns="" id="{936AE8BE-56B7-4567-BECB-8900A93D836D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44" name="Text Box 4">
          <a:extLst>
            <a:ext uri="{FF2B5EF4-FFF2-40B4-BE49-F238E27FC236}">
              <a16:creationId xmlns:a16="http://schemas.microsoft.com/office/drawing/2014/main" xmlns="" id="{9B0C8E26-3BC8-46E7-9831-5BA165F56BA2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45" name="Text Box 5">
          <a:extLst>
            <a:ext uri="{FF2B5EF4-FFF2-40B4-BE49-F238E27FC236}">
              <a16:creationId xmlns:a16="http://schemas.microsoft.com/office/drawing/2014/main" xmlns="" id="{BD2035E2-4906-41C1-AA16-B8C769B8FB76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xmlns="" id="{50E1A6BC-0F0C-46D4-B5A5-064BAE327460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xmlns="" id="{2C90C4D8-2BF7-4F3B-A735-C9BD7D24E2EF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xmlns="" id="{DC276233-3B04-492C-952B-088C360FAFBD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xmlns="" id="{39CBFF42-AACE-4587-81CA-9620628376C0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0" name="Text Box 10">
          <a:extLst>
            <a:ext uri="{FF2B5EF4-FFF2-40B4-BE49-F238E27FC236}">
              <a16:creationId xmlns:a16="http://schemas.microsoft.com/office/drawing/2014/main" xmlns="" id="{249FEDB5-6A58-460E-A1FD-CB367616375D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1" name="Text Box 11">
          <a:extLst>
            <a:ext uri="{FF2B5EF4-FFF2-40B4-BE49-F238E27FC236}">
              <a16:creationId xmlns:a16="http://schemas.microsoft.com/office/drawing/2014/main" xmlns="" id="{AFEA38B6-534F-4FE6-A6A0-26088E002F58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2" name="Text Box 140">
          <a:extLst>
            <a:ext uri="{FF2B5EF4-FFF2-40B4-BE49-F238E27FC236}">
              <a16:creationId xmlns:a16="http://schemas.microsoft.com/office/drawing/2014/main" xmlns="" id="{28D5299A-4183-4FB6-965C-F51AF7154C77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3" name="Text Box 141">
          <a:extLst>
            <a:ext uri="{FF2B5EF4-FFF2-40B4-BE49-F238E27FC236}">
              <a16:creationId xmlns:a16="http://schemas.microsoft.com/office/drawing/2014/main" xmlns="" id="{F15911D2-C1A9-45DC-9CA9-759B75DA29CE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4" name="Text Box 142">
          <a:extLst>
            <a:ext uri="{FF2B5EF4-FFF2-40B4-BE49-F238E27FC236}">
              <a16:creationId xmlns:a16="http://schemas.microsoft.com/office/drawing/2014/main" xmlns="" id="{DC8A99E2-955A-4175-9499-7590A9DA552E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5" name="Text Box 143">
          <a:extLst>
            <a:ext uri="{FF2B5EF4-FFF2-40B4-BE49-F238E27FC236}">
              <a16:creationId xmlns:a16="http://schemas.microsoft.com/office/drawing/2014/main" xmlns="" id="{D29244E3-4CB0-4356-B9A8-E96219D46A2A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6" name="Text Box 658">
          <a:extLst>
            <a:ext uri="{FF2B5EF4-FFF2-40B4-BE49-F238E27FC236}">
              <a16:creationId xmlns:a16="http://schemas.microsoft.com/office/drawing/2014/main" xmlns="" id="{881B3678-603B-4F12-826A-4594623F4037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7" name="Text Box 659">
          <a:extLst>
            <a:ext uri="{FF2B5EF4-FFF2-40B4-BE49-F238E27FC236}">
              <a16:creationId xmlns:a16="http://schemas.microsoft.com/office/drawing/2014/main" xmlns="" id="{44F02B34-5EF1-456E-B298-297B23C65139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8" name="Text Box 660">
          <a:extLst>
            <a:ext uri="{FF2B5EF4-FFF2-40B4-BE49-F238E27FC236}">
              <a16:creationId xmlns:a16="http://schemas.microsoft.com/office/drawing/2014/main" xmlns="" id="{745619F6-3091-408F-A04D-6E904FCCF9C3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59" name="Text Box 661">
          <a:extLst>
            <a:ext uri="{FF2B5EF4-FFF2-40B4-BE49-F238E27FC236}">
              <a16:creationId xmlns:a16="http://schemas.microsoft.com/office/drawing/2014/main" xmlns="" id="{2CB03BAF-76B3-4479-980D-774D4F7F0343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0" name="Text Box 662">
          <a:extLst>
            <a:ext uri="{FF2B5EF4-FFF2-40B4-BE49-F238E27FC236}">
              <a16:creationId xmlns:a16="http://schemas.microsoft.com/office/drawing/2014/main" xmlns="" id="{FF4FD6E8-4899-4FC8-BE12-EB8754ECB8E1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1" name="Text Box 663">
          <a:extLst>
            <a:ext uri="{FF2B5EF4-FFF2-40B4-BE49-F238E27FC236}">
              <a16:creationId xmlns:a16="http://schemas.microsoft.com/office/drawing/2014/main" xmlns="" id="{0A9F13BB-7ACA-449E-8F67-12B9EB775306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2" name="Text Box 664">
          <a:extLst>
            <a:ext uri="{FF2B5EF4-FFF2-40B4-BE49-F238E27FC236}">
              <a16:creationId xmlns:a16="http://schemas.microsoft.com/office/drawing/2014/main" xmlns="" id="{DA447A59-6BF4-46B9-B432-2EC63B6E6827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3" name="Text Box 665">
          <a:extLst>
            <a:ext uri="{FF2B5EF4-FFF2-40B4-BE49-F238E27FC236}">
              <a16:creationId xmlns:a16="http://schemas.microsoft.com/office/drawing/2014/main" xmlns="" id="{616817A2-C995-4179-93C1-E3543E436C5E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4" name="Text Box 666">
          <a:extLst>
            <a:ext uri="{FF2B5EF4-FFF2-40B4-BE49-F238E27FC236}">
              <a16:creationId xmlns:a16="http://schemas.microsoft.com/office/drawing/2014/main" xmlns="" id="{69F2C56B-670A-4A69-8B15-C8CA510CA380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5" name="Text Box 667">
          <a:extLst>
            <a:ext uri="{FF2B5EF4-FFF2-40B4-BE49-F238E27FC236}">
              <a16:creationId xmlns:a16="http://schemas.microsoft.com/office/drawing/2014/main" xmlns="" id="{74BABA58-E7D0-4739-830D-71AA10C653CC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6" name="Text Box 668">
          <a:extLst>
            <a:ext uri="{FF2B5EF4-FFF2-40B4-BE49-F238E27FC236}">
              <a16:creationId xmlns:a16="http://schemas.microsoft.com/office/drawing/2014/main" xmlns="" id="{D0FFCA70-F9D1-4AF4-BFCA-856EE068E42B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7" name="Text Box 669">
          <a:extLst>
            <a:ext uri="{FF2B5EF4-FFF2-40B4-BE49-F238E27FC236}">
              <a16:creationId xmlns:a16="http://schemas.microsoft.com/office/drawing/2014/main" xmlns="" id="{911AE055-9742-4AD9-910A-C245CBCE8545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8" name="Text Box 670">
          <a:extLst>
            <a:ext uri="{FF2B5EF4-FFF2-40B4-BE49-F238E27FC236}">
              <a16:creationId xmlns:a16="http://schemas.microsoft.com/office/drawing/2014/main" xmlns="" id="{503F7C38-3CF0-4A19-870E-341953881C6E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69" name="Text Box 671">
          <a:extLst>
            <a:ext uri="{FF2B5EF4-FFF2-40B4-BE49-F238E27FC236}">
              <a16:creationId xmlns:a16="http://schemas.microsoft.com/office/drawing/2014/main" xmlns="" id="{4202394F-3936-4B5F-9B01-843A722B721E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0" name="Text Box 672">
          <a:extLst>
            <a:ext uri="{FF2B5EF4-FFF2-40B4-BE49-F238E27FC236}">
              <a16:creationId xmlns:a16="http://schemas.microsoft.com/office/drawing/2014/main" xmlns="" id="{78E5C29A-5BB3-428D-BC92-D41BF10E3CFE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1" name="Text Box 673">
          <a:extLst>
            <a:ext uri="{FF2B5EF4-FFF2-40B4-BE49-F238E27FC236}">
              <a16:creationId xmlns:a16="http://schemas.microsoft.com/office/drawing/2014/main" xmlns="" id="{0C69F58A-3C61-4A4A-BEFB-4DEBB7C11A61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2" name="Text Box 674">
          <a:extLst>
            <a:ext uri="{FF2B5EF4-FFF2-40B4-BE49-F238E27FC236}">
              <a16:creationId xmlns:a16="http://schemas.microsoft.com/office/drawing/2014/main" xmlns="" id="{6A545BB9-5319-4FC7-97EE-CD585C30C1BD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3" name="Text Box 675">
          <a:extLst>
            <a:ext uri="{FF2B5EF4-FFF2-40B4-BE49-F238E27FC236}">
              <a16:creationId xmlns:a16="http://schemas.microsoft.com/office/drawing/2014/main" xmlns="" id="{BB7AB9EB-2064-4E6C-82AE-F0FB8999BFD8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4" name="Text Box 676">
          <a:extLst>
            <a:ext uri="{FF2B5EF4-FFF2-40B4-BE49-F238E27FC236}">
              <a16:creationId xmlns:a16="http://schemas.microsoft.com/office/drawing/2014/main" xmlns="" id="{814C16F1-B011-4B3A-9802-7395ACE0B8D5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5" name="Text Box 677">
          <a:extLst>
            <a:ext uri="{FF2B5EF4-FFF2-40B4-BE49-F238E27FC236}">
              <a16:creationId xmlns:a16="http://schemas.microsoft.com/office/drawing/2014/main" xmlns="" id="{AEA64279-2298-4269-94EA-A065626D4B4B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6" name="Text Box 678">
          <a:extLst>
            <a:ext uri="{FF2B5EF4-FFF2-40B4-BE49-F238E27FC236}">
              <a16:creationId xmlns:a16="http://schemas.microsoft.com/office/drawing/2014/main" xmlns="" id="{906F48B7-CA34-43BE-87D4-EC025E5E46BD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7" name="Text Box 679">
          <a:extLst>
            <a:ext uri="{FF2B5EF4-FFF2-40B4-BE49-F238E27FC236}">
              <a16:creationId xmlns:a16="http://schemas.microsoft.com/office/drawing/2014/main" xmlns="" id="{64822E09-98F4-4DE5-A724-D0824122DDE8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8" name="Text Box 680">
          <a:extLst>
            <a:ext uri="{FF2B5EF4-FFF2-40B4-BE49-F238E27FC236}">
              <a16:creationId xmlns:a16="http://schemas.microsoft.com/office/drawing/2014/main" xmlns="" id="{C2FA99A4-1FE5-4AA4-B02A-6BA8A5205F35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79" name="Text Box 681">
          <a:extLst>
            <a:ext uri="{FF2B5EF4-FFF2-40B4-BE49-F238E27FC236}">
              <a16:creationId xmlns:a16="http://schemas.microsoft.com/office/drawing/2014/main" xmlns="" id="{6DED6983-486E-4E6F-A961-116228824424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0" name="Text Box 682">
          <a:extLst>
            <a:ext uri="{FF2B5EF4-FFF2-40B4-BE49-F238E27FC236}">
              <a16:creationId xmlns:a16="http://schemas.microsoft.com/office/drawing/2014/main" xmlns="" id="{E09ED19D-9460-4819-8596-8F2068D69BFC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1" name="Text Box 683">
          <a:extLst>
            <a:ext uri="{FF2B5EF4-FFF2-40B4-BE49-F238E27FC236}">
              <a16:creationId xmlns:a16="http://schemas.microsoft.com/office/drawing/2014/main" xmlns="" id="{39F02141-A31F-436F-8CD1-3F63C5194D61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2" name="Text Box 684">
          <a:extLst>
            <a:ext uri="{FF2B5EF4-FFF2-40B4-BE49-F238E27FC236}">
              <a16:creationId xmlns:a16="http://schemas.microsoft.com/office/drawing/2014/main" xmlns="" id="{5FDAF49E-408E-4F79-83BB-72FAE5517044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3" name="Text Box 685">
          <a:extLst>
            <a:ext uri="{FF2B5EF4-FFF2-40B4-BE49-F238E27FC236}">
              <a16:creationId xmlns:a16="http://schemas.microsoft.com/office/drawing/2014/main" xmlns="" id="{525059A4-8A0F-422E-B0C4-C1E7EE2E315E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4" name="Text Box 739">
          <a:extLst>
            <a:ext uri="{FF2B5EF4-FFF2-40B4-BE49-F238E27FC236}">
              <a16:creationId xmlns:a16="http://schemas.microsoft.com/office/drawing/2014/main" xmlns="" id="{759DA76B-0DE6-4965-8014-7823E258EC97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5" name="Text Box 740">
          <a:extLst>
            <a:ext uri="{FF2B5EF4-FFF2-40B4-BE49-F238E27FC236}">
              <a16:creationId xmlns:a16="http://schemas.microsoft.com/office/drawing/2014/main" xmlns="" id="{6A3D5BE4-3D0D-4B0E-B7A8-35A479772D88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6" name="Text Box 741">
          <a:extLst>
            <a:ext uri="{FF2B5EF4-FFF2-40B4-BE49-F238E27FC236}">
              <a16:creationId xmlns:a16="http://schemas.microsoft.com/office/drawing/2014/main" xmlns="" id="{6435BD83-B08C-4C6C-BC5B-41550D8D3B72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7" name="Text Box 742">
          <a:extLst>
            <a:ext uri="{FF2B5EF4-FFF2-40B4-BE49-F238E27FC236}">
              <a16:creationId xmlns:a16="http://schemas.microsoft.com/office/drawing/2014/main" xmlns="" id="{4ECE7E14-E543-4484-8400-6E696AD3BC42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8" name="Text Box 743">
          <a:extLst>
            <a:ext uri="{FF2B5EF4-FFF2-40B4-BE49-F238E27FC236}">
              <a16:creationId xmlns:a16="http://schemas.microsoft.com/office/drawing/2014/main" xmlns="" id="{6E8D1B68-F455-4061-B608-B1EFEDF2E8D1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76200</xdr:colOff>
      <xdr:row>34</xdr:row>
      <xdr:rowOff>167640</xdr:rowOff>
    </xdr:to>
    <xdr:sp macro="" textlink="">
      <xdr:nvSpPr>
        <xdr:cNvPr id="189" name="Text Box 744">
          <a:extLst>
            <a:ext uri="{FF2B5EF4-FFF2-40B4-BE49-F238E27FC236}">
              <a16:creationId xmlns:a16="http://schemas.microsoft.com/office/drawing/2014/main" xmlns="" id="{A9A19F43-8208-4D64-AB93-15580AD4606A}"/>
            </a:ext>
          </a:extLst>
        </xdr:cNvPr>
        <xdr:cNvSpPr txBox="1">
          <a:spLocks noChangeArrowheads="1"/>
        </xdr:cNvSpPr>
      </xdr:nvSpPr>
      <xdr:spPr bwMode="auto">
        <a:xfrm>
          <a:off x="5448300" y="8656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xmlns="" id="{239CCB57-1F71-436C-B02A-354FFE5B93B8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1" name="Text Box 4">
          <a:extLst>
            <a:ext uri="{FF2B5EF4-FFF2-40B4-BE49-F238E27FC236}">
              <a16:creationId xmlns:a16="http://schemas.microsoft.com/office/drawing/2014/main" xmlns="" id="{4C2B3799-0114-46ED-B433-8516E0223F1F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2" name="Text Box 5">
          <a:extLst>
            <a:ext uri="{FF2B5EF4-FFF2-40B4-BE49-F238E27FC236}">
              <a16:creationId xmlns:a16="http://schemas.microsoft.com/office/drawing/2014/main" xmlns="" id="{7722BDDC-4D08-4952-BB75-6078BCC7E961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3" name="Text Box 6">
          <a:extLst>
            <a:ext uri="{FF2B5EF4-FFF2-40B4-BE49-F238E27FC236}">
              <a16:creationId xmlns:a16="http://schemas.microsoft.com/office/drawing/2014/main" xmlns="" id="{17D9128A-4265-41CC-A573-51F4721F7C99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4" name="Text Box 7">
          <a:extLst>
            <a:ext uri="{FF2B5EF4-FFF2-40B4-BE49-F238E27FC236}">
              <a16:creationId xmlns:a16="http://schemas.microsoft.com/office/drawing/2014/main" xmlns="" id="{128AB472-DC3D-4229-AA37-92BD755CA37E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5" name="Text Box 8">
          <a:extLst>
            <a:ext uri="{FF2B5EF4-FFF2-40B4-BE49-F238E27FC236}">
              <a16:creationId xmlns:a16="http://schemas.microsoft.com/office/drawing/2014/main" xmlns="" id="{C058C29F-7C8D-4CA2-802D-DA4E81E848D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6" name="Text Box 9">
          <a:extLst>
            <a:ext uri="{FF2B5EF4-FFF2-40B4-BE49-F238E27FC236}">
              <a16:creationId xmlns:a16="http://schemas.microsoft.com/office/drawing/2014/main" xmlns="" id="{EA4BF397-5955-4BFE-9606-5EF8000DCF8A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7" name="Text Box 10">
          <a:extLst>
            <a:ext uri="{FF2B5EF4-FFF2-40B4-BE49-F238E27FC236}">
              <a16:creationId xmlns:a16="http://schemas.microsoft.com/office/drawing/2014/main" xmlns="" id="{65EBD26B-E96C-49A8-B3C1-32FF20412D72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8" name="Text Box 11">
          <a:extLst>
            <a:ext uri="{FF2B5EF4-FFF2-40B4-BE49-F238E27FC236}">
              <a16:creationId xmlns:a16="http://schemas.microsoft.com/office/drawing/2014/main" xmlns="" id="{91AE1CD8-B603-4B30-B071-7D16218AE2CB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199" name="Text Box 140">
          <a:extLst>
            <a:ext uri="{FF2B5EF4-FFF2-40B4-BE49-F238E27FC236}">
              <a16:creationId xmlns:a16="http://schemas.microsoft.com/office/drawing/2014/main" xmlns="" id="{8F823F6F-E6CF-4BBB-8972-6E7D52EDB9D6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0" name="Text Box 141">
          <a:extLst>
            <a:ext uri="{FF2B5EF4-FFF2-40B4-BE49-F238E27FC236}">
              <a16:creationId xmlns:a16="http://schemas.microsoft.com/office/drawing/2014/main" xmlns="" id="{26730B65-99D4-47B1-91EF-4438C191AA84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1" name="Text Box 142">
          <a:extLst>
            <a:ext uri="{FF2B5EF4-FFF2-40B4-BE49-F238E27FC236}">
              <a16:creationId xmlns:a16="http://schemas.microsoft.com/office/drawing/2014/main" xmlns="" id="{D122734F-85A0-422A-8AAB-B2BB276921BD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2" name="Text Box 143">
          <a:extLst>
            <a:ext uri="{FF2B5EF4-FFF2-40B4-BE49-F238E27FC236}">
              <a16:creationId xmlns:a16="http://schemas.microsoft.com/office/drawing/2014/main" xmlns="" id="{D90290E6-3AF1-4877-A9A7-D6F84F4B692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3" name="Text Box 658">
          <a:extLst>
            <a:ext uri="{FF2B5EF4-FFF2-40B4-BE49-F238E27FC236}">
              <a16:creationId xmlns:a16="http://schemas.microsoft.com/office/drawing/2014/main" xmlns="" id="{032B3DD0-6E69-4BFF-B072-A6C63DF00DB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4" name="Text Box 659">
          <a:extLst>
            <a:ext uri="{FF2B5EF4-FFF2-40B4-BE49-F238E27FC236}">
              <a16:creationId xmlns:a16="http://schemas.microsoft.com/office/drawing/2014/main" xmlns="" id="{78D0EF87-5886-4927-AA3F-C5E231422C2F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5" name="Text Box 660">
          <a:extLst>
            <a:ext uri="{FF2B5EF4-FFF2-40B4-BE49-F238E27FC236}">
              <a16:creationId xmlns:a16="http://schemas.microsoft.com/office/drawing/2014/main" xmlns="" id="{48819A48-03E7-4B4C-97EA-C8D6F703D7DB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6" name="Text Box 661">
          <a:extLst>
            <a:ext uri="{FF2B5EF4-FFF2-40B4-BE49-F238E27FC236}">
              <a16:creationId xmlns:a16="http://schemas.microsoft.com/office/drawing/2014/main" xmlns="" id="{F5D791C0-4647-4A02-A2FA-8AF8D78B3C90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7" name="Text Box 662">
          <a:extLst>
            <a:ext uri="{FF2B5EF4-FFF2-40B4-BE49-F238E27FC236}">
              <a16:creationId xmlns:a16="http://schemas.microsoft.com/office/drawing/2014/main" xmlns="" id="{F07B0F76-6226-4DA1-84FB-B921E8F33584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8" name="Text Box 663">
          <a:extLst>
            <a:ext uri="{FF2B5EF4-FFF2-40B4-BE49-F238E27FC236}">
              <a16:creationId xmlns:a16="http://schemas.microsoft.com/office/drawing/2014/main" xmlns="" id="{9F85DFBB-5E3C-4B4B-A953-FC511F89F8D2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09" name="Text Box 664">
          <a:extLst>
            <a:ext uri="{FF2B5EF4-FFF2-40B4-BE49-F238E27FC236}">
              <a16:creationId xmlns:a16="http://schemas.microsoft.com/office/drawing/2014/main" xmlns="" id="{E60AFAE2-2E69-4E1A-AF31-F23645075D17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0" name="Text Box 665">
          <a:extLst>
            <a:ext uri="{FF2B5EF4-FFF2-40B4-BE49-F238E27FC236}">
              <a16:creationId xmlns:a16="http://schemas.microsoft.com/office/drawing/2014/main" xmlns="" id="{C4C2F880-C3FC-437B-86BA-0C99B11F0412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1" name="Text Box 666">
          <a:extLst>
            <a:ext uri="{FF2B5EF4-FFF2-40B4-BE49-F238E27FC236}">
              <a16:creationId xmlns:a16="http://schemas.microsoft.com/office/drawing/2014/main" xmlns="" id="{F1DA5422-2249-4218-9C41-0CF648A3B05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2" name="Text Box 667">
          <a:extLst>
            <a:ext uri="{FF2B5EF4-FFF2-40B4-BE49-F238E27FC236}">
              <a16:creationId xmlns:a16="http://schemas.microsoft.com/office/drawing/2014/main" xmlns="" id="{05879A25-569A-4E50-B92D-B3DD83210C70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3" name="Text Box 668">
          <a:extLst>
            <a:ext uri="{FF2B5EF4-FFF2-40B4-BE49-F238E27FC236}">
              <a16:creationId xmlns:a16="http://schemas.microsoft.com/office/drawing/2014/main" xmlns="" id="{6ADF4CC8-4926-4070-8D4C-3EA4B4DDD4A9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4" name="Text Box 669">
          <a:extLst>
            <a:ext uri="{FF2B5EF4-FFF2-40B4-BE49-F238E27FC236}">
              <a16:creationId xmlns:a16="http://schemas.microsoft.com/office/drawing/2014/main" xmlns="" id="{CC9712F2-30EE-49DB-ADB5-E1E541821056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5" name="Text Box 670">
          <a:extLst>
            <a:ext uri="{FF2B5EF4-FFF2-40B4-BE49-F238E27FC236}">
              <a16:creationId xmlns:a16="http://schemas.microsoft.com/office/drawing/2014/main" xmlns="" id="{764ECF24-9ADE-4953-9373-5E3BEB1624B4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6" name="Text Box 671">
          <a:extLst>
            <a:ext uri="{FF2B5EF4-FFF2-40B4-BE49-F238E27FC236}">
              <a16:creationId xmlns:a16="http://schemas.microsoft.com/office/drawing/2014/main" xmlns="" id="{4F77F5F6-6D25-4E2D-ABD1-01D059BF9A45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7" name="Text Box 672">
          <a:extLst>
            <a:ext uri="{FF2B5EF4-FFF2-40B4-BE49-F238E27FC236}">
              <a16:creationId xmlns:a16="http://schemas.microsoft.com/office/drawing/2014/main" xmlns="" id="{7C047D08-78F7-4A71-AD15-8FEC63E08A1D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8" name="Text Box 673">
          <a:extLst>
            <a:ext uri="{FF2B5EF4-FFF2-40B4-BE49-F238E27FC236}">
              <a16:creationId xmlns:a16="http://schemas.microsoft.com/office/drawing/2014/main" xmlns="" id="{E6DEE202-9713-4C49-A3B3-5470E9706139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19" name="Text Box 674">
          <a:extLst>
            <a:ext uri="{FF2B5EF4-FFF2-40B4-BE49-F238E27FC236}">
              <a16:creationId xmlns:a16="http://schemas.microsoft.com/office/drawing/2014/main" xmlns="" id="{A640AD71-F8DB-4511-A44A-A0647C545AC2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0" name="Text Box 675">
          <a:extLst>
            <a:ext uri="{FF2B5EF4-FFF2-40B4-BE49-F238E27FC236}">
              <a16:creationId xmlns:a16="http://schemas.microsoft.com/office/drawing/2014/main" xmlns="" id="{9A9F8D21-93DF-4436-BE22-F0781BB030ED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1" name="Text Box 676">
          <a:extLst>
            <a:ext uri="{FF2B5EF4-FFF2-40B4-BE49-F238E27FC236}">
              <a16:creationId xmlns:a16="http://schemas.microsoft.com/office/drawing/2014/main" xmlns="" id="{8B12C5F3-DE59-49FB-B0A8-8A944219D0C1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2" name="Text Box 677">
          <a:extLst>
            <a:ext uri="{FF2B5EF4-FFF2-40B4-BE49-F238E27FC236}">
              <a16:creationId xmlns:a16="http://schemas.microsoft.com/office/drawing/2014/main" xmlns="" id="{B108B741-90CA-44BF-B088-DBAA4395C392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3" name="Text Box 678">
          <a:extLst>
            <a:ext uri="{FF2B5EF4-FFF2-40B4-BE49-F238E27FC236}">
              <a16:creationId xmlns:a16="http://schemas.microsoft.com/office/drawing/2014/main" xmlns="" id="{CF31834F-4E53-4BC5-B8CE-28091F793D4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4" name="Text Box 679">
          <a:extLst>
            <a:ext uri="{FF2B5EF4-FFF2-40B4-BE49-F238E27FC236}">
              <a16:creationId xmlns:a16="http://schemas.microsoft.com/office/drawing/2014/main" xmlns="" id="{6439AE4D-0AE1-4C4F-8724-8226038985F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5" name="Text Box 680">
          <a:extLst>
            <a:ext uri="{FF2B5EF4-FFF2-40B4-BE49-F238E27FC236}">
              <a16:creationId xmlns:a16="http://schemas.microsoft.com/office/drawing/2014/main" xmlns="" id="{55134C78-0E57-4679-9263-BAAE73107627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6" name="Text Box 681">
          <a:extLst>
            <a:ext uri="{FF2B5EF4-FFF2-40B4-BE49-F238E27FC236}">
              <a16:creationId xmlns:a16="http://schemas.microsoft.com/office/drawing/2014/main" xmlns="" id="{15892DE0-544F-44BA-84C0-671CCFBC4F9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7" name="Text Box 682">
          <a:extLst>
            <a:ext uri="{FF2B5EF4-FFF2-40B4-BE49-F238E27FC236}">
              <a16:creationId xmlns:a16="http://schemas.microsoft.com/office/drawing/2014/main" xmlns="" id="{EE7DE031-D8CA-4DF0-A234-8E701C72A161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8" name="Text Box 683">
          <a:extLst>
            <a:ext uri="{FF2B5EF4-FFF2-40B4-BE49-F238E27FC236}">
              <a16:creationId xmlns:a16="http://schemas.microsoft.com/office/drawing/2014/main" xmlns="" id="{868197FE-94D6-47A7-B5D7-F6701CB0AEB5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29" name="Text Box 684">
          <a:extLst>
            <a:ext uri="{FF2B5EF4-FFF2-40B4-BE49-F238E27FC236}">
              <a16:creationId xmlns:a16="http://schemas.microsoft.com/office/drawing/2014/main" xmlns="" id="{E21C79C9-8464-4297-AB78-642BCC727CB4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30" name="Text Box 685">
          <a:extLst>
            <a:ext uri="{FF2B5EF4-FFF2-40B4-BE49-F238E27FC236}">
              <a16:creationId xmlns:a16="http://schemas.microsoft.com/office/drawing/2014/main" xmlns="" id="{08E63EC9-28FB-4A03-9DB5-0D1CA90B1ECD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31" name="Text Box 739">
          <a:extLst>
            <a:ext uri="{FF2B5EF4-FFF2-40B4-BE49-F238E27FC236}">
              <a16:creationId xmlns:a16="http://schemas.microsoft.com/office/drawing/2014/main" xmlns="" id="{EE051BC1-83B3-44A5-A36E-6CEEC43DCB5D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32" name="Text Box 740">
          <a:extLst>
            <a:ext uri="{FF2B5EF4-FFF2-40B4-BE49-F238E27FC236}">
              <a16:creationId xmlns:a16="http://schemas.microsoft.com/office/drawing/2014/main" xmlns="" id="{D46F49DA-DC5F-4D35-89D7-A0EB5F2B1F63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33" name="Text Box 741">
          <a:extLst>
            <a:ext uri="{FF2B5EF4-FFF2-40B4-BE49-F238E27FC236}">
              <a16:creationId xmlns:a16="http://schemas.microsoft.com/office/drawing/2014/main" xmlns="" id="{0658859F-DBEF-407D-AF6E-D92CE2D58624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34" name="Text Box 742">
          <a:extLst>
            <a:ext uri="{FF2B5EF4-FFF2-40B4-BE49-F238E27FC236}">
              <a16:creationId xmlns:a16="http://schemas.microsoft.com/office/drawing/2014/main" xmlns="" id="{73C9F02F-0BA2-40FC-B1BB-B9DF2C86A8CC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35" name="Text Box 743">
          <a:extLst>
            <a:ext uri="{FF2B5EF4-FFF2-40B4-BE49-F238E27FC236}">
              <a16:creationId xmlns:a16="http://schemas.microsoft.com/office/drawing/2014/main" xmlns="" id="{A5CECC4D-487B-4369-9C29-565F5A97014F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76200</xdr:colOff>
      <xdr:row>35</xdr:row>
      <xdr:rowOff>167640</xdr:rowOff>
    </xdr:to>
    <xdr:sp macro="" textlink="">
      <xdr:nvSpPr>
        <xdr:cNvPr id="236" name="Text Box 744">
          <a:extLst>
            <a:ext uri="{FF2B5EF4-FFF2-40B4-BE49-F238E27FC236}">
              <a16:creationId xmlns:a16="http://schemas.microsoft.com/office/drawing/2014/main" xmlns="" id="{EEDFF59C-775C-4E72-882C-1BE972C3D92B}"/>
            </a:ext>
          </a:extLst>
        </xdr:cNvPr>
        <xdr:cNvSpPr txBox="1">
          <a:spLocks noChangeArrowheads="1"/>
        </xdr:cNvSpPr>
      </xdr:nvSpPr>
      <xdr:spPr bwMode="auto">
        <a:xfrm>
          <a:off x="5448300" y="8862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xmlns="" id="{C96C8815-E1BD-46B9-AB22-741F0CFDBCF1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xmlns="" id="{CE8A47CF-BF20-44B4-A3E6-E90FE0719937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xmlns="" id="{0B037325-3FD5-4BD7-B72D-EF671789609C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0" name="Text Box 6">
          <a:extLst>
            <a:ext uri="{FF2B5EF4-FFF2-40B4-BE49-F238E27FC236}">
              <a16:creationId xmlns:a16="http://schemas.microsoft.com/office/drawing/2014/main" xmlns="" id="{0BB85920-553A-4A9C-BA9E-C00E7F854671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1" name="Text Box 7">
          <a:extLst>
            <a:ext uri="{FF2B5EF4-FFF2-40B4-BE49-F238E27FC236}">
              <a16:creationId xmlns:a16="http://schemas.microsoft.com/office/drawing/2014/main" xmlns="" id="{1678A590-C972-452E-95D4-1183FE617840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2" name="Text Box 8">
          <a:extLst>
            <a:ext uri="{FF2B5EF4-FFF2-40B4-BE49-F238E27FC236}">
              <a16:creationId xmlns:a16="http://schemas.microsoft.com/office/drawing/2014/main" xmlns="" id="{FAE6E5AC-5E80-4BC7-9416-B675F33CAAC5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3" name="Text Box 9">
          <a:extLst>
            <a:ext uri="{FF2B5EF4-FFF2-40B4-BE49-F238E27FC236}">
              <a16:creationId xmlns:a16="http://schemas.microsoft.com/office/drawing/2014/main" xmlns="" id="{2BE69B99-0D93-407A-84CC-8A433BE0730B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4" name="Text Box 10">
          <a:extLst>
            <a:ext uri="{FF2B5EF4-FFF2-40B4-BE49-F238E27FC236}">
              <a16:creationId xmlns:a16="http://schemas.microsoft.com/office/drawing/2014/main" xmlns="" id="{78B538C0-1719-4AC9-92DC-7471DD9F8BAE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5" name="Text Box 11">
          <a:extLst>
            <a:ext uri="{FF2B5EF4-FFF2-40B4-BE49-F238E27FC236}">
              <a16:creationId xmlns:a16="http://schemas.microsoft.com/office/drawing/2014/main" xmlns="" id="{F1B047F4-BEA1-48A0-924B-51D2135B6FEF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6" name="Text Box 140">
          <a:extLst>
            <a:ext uri="{FF2B5EF4-FFF2-40B4-BE49-F238E27FC236}">
              <a16:creationId xmlns:a16="http://schemas.microsoft.com/office/drawing/2014/main" xmlns="" id="{07431F0A-61EC-4486-BF25-07AC15A7FB64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7" name="Text Box 141">
          <a:extLst>
            <a:ext uri="{FF2B5EF4-FFF2-40B4-BE49-F238E27FC236}">
              <a16:creationId xmlns:a16="http://schemas.microsoft.com/office/drawing/2014/main" xmlns="" id="{7278B3DD-6A52-4543-BBFC-7AAACAA12606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8" name="Text Box 142">
          <a:extLst>
            <a:ext uri="{FF2B5EF4-FFF2-40B4-BE49-F238E27FC236}">
              <a16:creationId xmlns:a16="http://schemas.microsoft.com/office/drawing/2014/main" xmlns="" id="{879EE1B2-C74B-4D58-AE22-B581D8B774F6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49" name="Text Box 143">
          <a:extLst>
            <a:ext uri="{FF2B5EF4-FFF2-40B4-BE49-F238E27FC236}">
              <a16:creationId xmlns:a16="http://schemas.microsoft.com/office/drawing/2014/main" xmlns="" id="{617266BE-98D4-40A8-99D9-479D4E95D362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0" name="Text Box 658">
          <a:extLst>
            <a:ext uri="{FF2B5EF4-FFF2-40B4-BE49-F238E27FC236}">
              <a16:creationId xmlns:a16="http://schemas.microsoft.com/office/drawing/2014/main" xmlns="" id="{21C37E9B-F6FB-46C7-B0E7-8972AA659CC9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1" name="Text Box 659">
          <a:extLst>
            <a:ext uri="{FF2B5EF4-FFF2-40B4-BE49-F238E27FC236}">
              <a16:creationId xmlns:a16="http://schemas.microsoft.com/office/drawing/2014/main" xmlns="" id="{113E371F-5935-46A8-80A3-9B137173DC76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2" name="Text Box 660">
          <a:extLst>
            <a:ext uri="{FF2B5EF4-FFF2-40B4-BE49-F238E27FC236}">
              <a16:creationId xmlns:a16="http://schemas.microsoft.com/office/drawing/2014/main" xmlns="" id="{8CE7C431-30AA-4B1C-A829-24FCA1E9B344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3" name="Text Box 661">
          <a:extLst>
            <a:ext uri="{FF2B5EF4-FFF2-40B4-BE49-F238E27FC236}">
              <a16:creationId xmlns:a16="http://schemas.microsoft.com/office/drawing/2014/main" xmlns="" id="{BD207924-DEDA-4F6A-9FCF-BEF500BD8C35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4" name="Text Box 662">
          <a:extLst>
            <a:ext uri="{FF2B5EF4-FFF2-40B4-BE49-F238E27FC236}">
              <a16:creationId xmlns:a16="http://schemas.microsoft.com/office/drawing/2014/main" xmlns="" id="{1F03DE7A-826F-4AA4-AF0B-3B56E175A39C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5" name="Text Box 663">
          <a:extLst>
            <a:ext uri="{FF2B5EF4-FFF2-40B4-BE49-F238E27FC236}">
              <a16:creationId xmlns:a16="http://schemas.microsoft.com/office/drawing/2014/main" xmlns="" id="{5A798727-E45C-457C-AAB8-A786EA1B38F5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6" name="Text Box 664">
          <a:extLst>
            <a:ext uri="{FF2B5EF4-FFF2-40B4-BE49-F238E27FC236}">
              <a16:creationId xmlns:a16="http://schemas.microsoft.com/office/drawing/2014/main" xmlns="" id="{FCC4D736-8F1B-44ED-BD19-12F483C512A2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7" name="Text Box 665">
          <a:extLst>
            <a:ext uri="{FF2B5EF4-FFF2-40B4-BE49-F238E27FC236}">
              <a16:creationId xmlns:a16="http://schemas.microsoft.com/office/drawing/2014/main" xmlns="" id="{CB475CE0-2A1F-4478-B920-4EE4FFAC7FE8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8" name="Text Box 666">
          <a:extLst>
            <a:ext uri="{FF2B5EF4-FFF2-40B4-BE49-F238E27FC236}">
              <a16:creationId xmlns:a16="http://schemas.microsoft.com/office/drawing/2014/main" xmlns="" id="{096ED6F1-70EC-41C9-8385-140E0D26E347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59" name="Text Box 667">
          <a:extLst>
            <a:ext uri="{FF2B5EF4-FFF2-40B4-BE49-F238E27FC236}">
              <a16:creationId xmlns:a16="http://schemas.microsoft.com/office/drawing/2014/main" xmlns="" id="{D648D26B-B14B-40D3-A3A5-ADE35D043FAC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0" name="Text Box 668">
          <a:extLst>
            <a:ext uri="{FF2B5EF4-FFF2-40B4-BE49-F238E27FC236}">
              <a16:creationId xmlns:a16="http://schemas.microsoft.com/office/drawing/2014/main" xmlns="" id="{FC4D23F9-2675-4A8D-8642-1FADB643DBBD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1" name="Text Box 669">
          <a:extLst>
            <a:ext uri="{FF2B5EF4-FFF2-40B4-BE49-F238E27FC236}">
              <a16:creationId xmlns:a16="http://schemas.microsoft.com/office/drawing/2014/main" xmlns="" id="{57117580-2ADA-4696-BC9E-ED7BA0E08CFF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2" name="Text Box 670">
          <a:extLst>
            <a:ext uri="{FF2B5EF4-FFF2-40B4-BE49-F238E27FC236}">
              <a16:creationId xmlns:a16="http://schemas.microsoft.com/office/drawing/2014/main" xmlns="" id="{0008DD1B-FC8A-4F10-9F34-6A87DED0B5F9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3" name="Text Box 671">
          <a:extLst>
            <a:ext uri="{FF2B5EF4-FFF2-40B4-BE49-F238E27FC236}">
              <a16:creationId xmlns:a16="http://schemas.microsoft.com/office/drawing/2014/main" xmlns="" id="{76FD29E8-C60C-43B9-81D7-513AD4BADD86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4" name="Text Box 672">
          <a:extLst>
            <a:ext uri="{FF2B5EF4-FFF2-40B4-BE49-F238E27FC236}">
              <a16:creationId xmlns:a16="http://schemas.microsoft.com/office/drawing/2014/main" xmlns="" id="{8D76E58A-63CE-4EBD-AE8A-19E37EB12CF6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5" name="Text Box 673">
          <a:extLst>
            <a:ext uri="{FF2B5EF4-FFF2-40B4-BE49-F238E27FC236}">
              <a16:creationId xmlns:a16="http://schemas.microsoft.com/office/drawing/2014/main" xmlns="" id="{38FF61D4-90D5-41BF-81F2-9EED36A96E32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6" name="Text Box 674">
          <a:extLst>
            <a:ext uri="{FF2B5EF4-FFF2-40B4-BE49-F238E27FC236}">
              <a16:creationId xmlns:a16="http://schemas.microsoft.com/office/drawing/2014/main" xmlns="" id="{BE79ED26-54E4-436B-8980-80C129550DEE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7" name="Text Box 675">
          <a:extLst>
            <a:ext uri="{FF2B5EF4-FFF2-40B4-BE49-F238E27FC236}">
              <a16:creationId xmlns:a16="http://schemas.microsoft.com/office/drawing/2014/main" xmlns="" id="{9C95C531-E981-4F9A-A130-58C0CD93F092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8" name="Text Box 676">
          <a:extLst>
            <a:ext uri="{FF2B5EF4-FFF2-40B4-BE49-F238E27FC236}">
              <a16:creationId xmlns:a16="http://schemas.microsoft.com/office/drawing/2014/main" xmlns="" id="{32F40F24-FF36-4BB9-9F6A-891E6E1B62AB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69" name="Text Box 677">
          <a:extLst>
            <a:ext uri="{FF2B5EF4-FFF2-40B4-BE49-F238E27FC236}">
              <a16:creationId xmlns:a16="http://schemas.microsoft.com/office/drawing/2014/main" xmlns="" id="{803814C8-1D77-40CC-8DC2-DB63279EB7A2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0" name="Text Box 678">
          <a:extLst>
            <a:ext uri="{FF2B5EF4-FFF2-40B4-BE49-F238E27FC236}">
              <a16:creationId xmlns:a16="http://schemas.microsoft.com/office/drawing/2014/main" xmlns="" id="{32B3FCA6-3F75-4862-BB83-6A342F3E5933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1" name="Text Box 679">
          <a:extLst>
            <a:ext uri="{FF2B5EF4-FFF2-40B4-BE49-F238E27FC236}">
              <a16:creationId xmlns:a16="http://schemas.microsoft.com/office/drawing/2014/main" xmlns="" id="{25133481-8D95-4B77-8610-AE280C4326BC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2" name="Text Box 680">
          <a:extLst>
            <a:ext uri="{FF2B5EF4-FFF2-40B4-BE49-F238E27FC236}">
              <a16:creationId xmlns:a16="http://schemas.microsoft.com/office/drawing/2014/main" xmlns="" id="{27AE8DB2-24BC-4EF9-AE9F-48EC98044886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3" name="Text Box 681">
          <a:extLst>
            <a:ext uri="{FF2B5EF4-FFF2-40B4-BE49-F238E27FC236}">
              <a16:creationId xmlns:a16="http://schemas.microsoft.com/office/drawing/2014/main" xmlns="" id="{0759FEF6-882E-4EA5-86A4-5A9D2DADDE82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4" name="Text Box 682">
          <a:extLst>
            <a:ext uri="{FF2B5EF4-FFF2-40B4-BE49-F238E27FC236}">
              <a16:creationId xmlns:a16="http://schemas.microsoft.com/office/drawing/2014/main" xmlns="" id="{248651AC-79D3-4F61-B862-88DE7241901B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5" name="Text Box 683">
          <a:extLst>
            <a:ext uri="{FF2B5EF4-FFF2-40B4-BE49-F238E27FC236}">
              <a16:creationId xmlns:a16="http://schemas.microsoft.com/office/drawing/2014/main" xmlns="" id="{B5D8827D-8AB2-4A27-AFD2-5843D10BACE7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6" name="Text Box 684">
          <a:extLst>
            <a:ext uri="{FF2B5EF4-FFF2-40B4-BE49-F238E27FC236}">
              <a16:creationId xmlns:a16="http://schemas.microsoft.com/office/drawing/2014/main" xmlns="" id="{2F0E2751-D133-42E3-9951-687EE5C72D09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7" name="Text Box 685">
          <a:extLst>
            <a:ext uri="{FF2B5EF4-FFF2-40B4-BE49-F238E27FC236}">
              <a16:creationId xmlns:a16="http://schemas.microsoft.com/office/drawing/2014/main" xmlns="" id="{03581E1F-B2E5-4503-9ED7-13861E13D00D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8" name="Text Box 739">
          <a:extLst>
            <a:ext uri="{FF2B5EF4-FFF2-40B4-BE49-F238E27FC236}">
              <a16:creationId xmlns:a16="http://schemas.microsoft.com/office/drawing/2014/main" xmlns="" id="{01D3C714-79AF-497B-B4D2-44C64A7A4885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79" name="Text Box 740">
          <a:extLst>
            <a:ext uri="{FF2B5EF4-FFF2-40B4-BE49-F238E27FC236}">
              <a16:creationId xmlns:a16="http://schemas.microsoft.com/office/drawing/2014/main" xmlns="" id="{B811F38D-2322-46FC-B668-5FB5952AD9E2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80" name="Text Box 741">
          <a:extLst>
            <a:ext uri="{FF2B5EF4-FFF2-40B4-BE49-F238E27FC236}">
              <a16:creationId xmlns:a16="http://schemas.microsoft.com/office/drawing/2014/main" xmlns="" id="{CFF58BAB-14EE-41E0-8907-7BD21D00E041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81" name="Text Box 742">
          <a:extLst>
            <a:ext uri="{FF2B5EF4-FFF2-40B4-BE49-F238E27FC236}">
              <a16:creationId xmlns:a16="http://schemas.microsoft.com/office/drawing/2014/main" xmlns="" id="{C7DDDDF0-4012-4499-BB2E-4366D911B9AA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82" name="Text Box 743">
          <a:extLst>
            <a:ext uri="{FF2B5EF4-FFF2-40B4-BE49-F238E27FC236}">
              <a16:creationId xmlns:a16="http://schemas.microsoft.com/office/drawing/2014/main" xmlns="" id="{991A98E9-62EC-459E-927E-79BC6F1DD4A6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37</xdr:row>
      <xdr:rowOff>0</xdr:rowOff>
    </xdr:to>
    <xdr:sp macro="" textlink="">
      <xdr:nvSpPr>
        <xdr:cNvPr id="283" name="Text Box 744">
          <a:extLst>
            <a:ext uri="{FF2B5EF4-FFF2-40B4-BE49-F238E27FC236}">
              <a16:creationId xmlns:a16="http://schemas.microsoft.com/office/drawing/2014/main" xmlns="" id="{1ED9A146-295F-407F-9E1C-7E972ADB4FC3}"/>
            </a:ext>
          </a:extLst>
        </xdr:cNvPr>
        <xdr:cNvSpPr txBox="1">
          <a:spLocks noChangeArrowheads="1"/>
        </xdr:cNvSpPr>
      </xdr:nvSpPr>
      <xdr:spPr bwMode="auto">
        <a:xfrm>
          <a:off x="5448300" y="90601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xmlns="" id="{3A114101-5945-488D-BECA-991ED3ECC12D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xmlns="" id="{A59F0E1E-0687-4AF8-B0A5-5F953597FBF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xmlns="" id="{BD1C9964-6A37-4680-9BCB-C943C594638F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xmlns="" id="{D5A0E359-6983-4F2A-BA03-A515248C0DD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xmlns="" id="{CA0C3C7E-EE6F-47F0-9983-72D8DEAC05F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xmlns="" id="{DC2AAD87-FBBC-44E7-9E75-283C869B110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xmlns="" id="{D044439B-A6A7-4ACF-BAD1-E37E2F62179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xmlns="" id="{855C17F1-CA1E-471F-A97F-3A1749870D2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xmlns="" id="{AA20DB30-1D0F-4908-A9C3-8422459C1D9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3" name="Text Box 140">
          <a:extLst>
            <a:ext uri="{FF2B5EF4-FFF2-40B4-BE49-F238E27FC236}">
              <a16:creationId xmlns:a16="http://schemas.microsoft.com/office/drawing/2014/main" xmlns="" id="{12DBF96A-1AB8-4EF0-B9D9-B4A00B199068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4" name="Text Box 141">
          <a:extLst>
            <a:ext uri="{FF2B5EF4-FFF2-40B4-BE49-F238E27FC236}">
              <a16:creationId xmlns:a16="http://schemas.microsoft.com/office/drawing/2014/main" xmlns="" id="{E541FAAC-D950-4697-BF8C-8A3F3CD5305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5" name="Text Box 142">
          <a:extLst>
            <a:ext uri="{FF2B5EF4-FFF2-40B4-BE49-F238E27FC236}">
              <a16:creationId xmlns:a16="http://schemas.microsoft.com/office/drawing/2014/main" xmlns="" id="{CE2E3C79-273C-4FAD-AB43-B05D1190DA5D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6" name="Text Box 143">
          <a:extLst>
            <a:ext uri="{FF2B5EF4-FFF2-40B4-BE49-F238E27FC236}">
              <a16:creationId xmlns:a16="http://schemas.microsoft.com/office/drawing/2014/main" xmlns="" id="{C5B3E133-2753-4600-AFCD-27E769FC527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7" name="Text Box 658">
          <a:extLst>
            <a:ext uri="{FF2B5EF4-FFF2-40B4-BE49-F238E27FC236}">
              <a16:creationId xmlns:a16="http://schemas.microsoft.com/office/drawing/2014/main" xmlns="" id="{330F2996-4B6B-4795-B1FA-609AF42473A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8" name="Text Box 659">
          <a:extLst>
            <a:ext uri="{FF2B5EF4-FFF2-40B4-BE49-F238E27FC236}">
              <a16:creationId xmlns:a16="http://schemas.microsoft.com/office/drawing/2014/main" xmlns="" id="{A027CC7A-2822-40C3-B3F4-8BBC701475F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299" name="Text Box 660">
          <a:extLst>
            <a:ext uri="{FF2B5EF4-FFF2-40B4-BE49-F238E27FC236}">
              <a16:creationId xmlns:a16="http://schemas.microsoft.com/office/drawing/2014/main" xmlns="" id="{7E7A3DC8-538C-4B19-B7E1-9F60BE876A53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0" name="Text Box 661">
          <a:extLst>
            <a:ext uri="{FF2B5EF4-FFF2-40B4-BE49-F238E27FC236}">
              <a16:creationId xmlns:a16="http://schemas.microsoft.com/office/drawing/2014/main" xmlns="" id="{5C261BD0-5B6B-4053-A6F5-7203928E9CC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1" name="Text Box 662">
          <a:extLst>
            <a:ext uri="{FF2B5EF4-FFF2-40B4-BE49-F238E27FC236}">
              <a16:creationId xmlns:a16="http://schemas.microsoft.com/office/drawing/2014/main" xmlns="" id="{5EFE5E14-540D-480B-BACB-BD8A7B0F056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2" name="Text Box 663">
          <a:extLst>
            <a:ext uri="{FF2B5EF4-FFF2-40B4-BE49-F238E27FC236}">
              <a16:creationId xmlns:a16="http://schemas.microsoft.com/office/drawing/2014/main" xmlns="" id="{DDC498A4-C953-4D20-972E-FDE5F161CA7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3" name="Text Box 664">
          <a:extLst>
            <a:ext uri="{FF2B5EF4-FFF2-40B4-BE49-F238E27FC236}">
              <a16:creationId xmlns:a16="http://schemas.microsoft.com/office/drawing/2014/main" xmlns="" id="{2314AD21-A738-44E3-B356-04AE90B2ABA5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4" name="Text Box 665">
          <a:extLst>
            <a:ext uri="{FF2B5EF4-FFF2-40B4-BE49-F238E27FC236}">
              <a16:creationId xmlns:a16="http://schemas.microsoft.com/office/drawing/2014/main" xmlns="" id="{485B437A-885C-4E2B-9FF0-A28EB7C7AFA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5" name="Text Box 666">
          <a:extLst>
            <a:ext uri="{FF2B5EF4-FFF2-40B4-BE49-F238E27FC236}">
              <a16:creationId xmlns:a16="http://schemas.microsoft.com/office/drawing/2014/main" xmlns="" id="{62F9F838-3990-40EB-BEA3-73BAD4B6ECB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6" name="Text Box 667">
          <a:extLst>
            <a:ext uri="{FF2B5EF4-FFF2-40B4-BE49-F238E27FC236}">
              <a16:creationId xmlns:a16="http://schemas.microsoft.com/office/drawing/2014/main" xmlns="" id="{BC88564B-59E0-4DCB-A602-0C7622F1706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7" name="Text Box 668">
          <a:extLst>
            <a:ext uri="{FF2B5EF4-FFF2-40B4-BE49-F238E27FC236}">
              <a16:creationId xmlns:a16="http://schemas.microsoft.com/office/drawing/2014/main" xmlns="" id="{14270705-7A8A-4B97-863D-C02C375D5128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8" name="Text Box 669">
          <a:extLst>
            <a:ext uri="{FF2B5EF4-FFF2-40B4-BE49-F238E27FC236}">
              <a16:creationId xmlns:a16="http://schemas.microsoft.com/office/drawing/2014/main" xmlns="" id="{698072D9-E759-4544-86CA-BD0AA6D56DCA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09" name="Text Box 670">
          <a:extLst>
            <a:ext uri="{FF2B5EF4-FFF2-40B4-BE49-F238E27FC236}">
              <a16:creationId xmlns:a16="http://schemas.microsoft.com/office/drawing/2014/main" xmlns="" id="{04651F9F-5D27-47FA-987E-4A9873B92D59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0" name="Text Box 671">
          <a:extLst>
            <a:ext uri="{FF2B5EF4-FFF2-40B4-BE49-F238E27FC236}">
              <a16:creationId xmlns:a16="http://schemas.microsoft.com/office/drawing/2014/main" xmlns="" id="{2AE6564E-F210-4FEA-8478-D7E857A878D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1" name="Text Box 672">
          <a:extLst>
            <a:ext uri="{FF2B5EF4-FFF2-40B4-BE49-F238E27FC236}">
              <a16:creationId xmlns:a16="http://schemas.microsoft.com/office/drawing/2014/main" xmlns="" id="{CF18FA01-B4E8-4554-A4EE-B12705A4D3F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2" name="Text Box 673">
          <a:extLst>
            <a:ext uri="{FF2B5EF4-FFF2-40B4-BE49-F238E27FC236}">
              <a16:creationId xmlns:a16="http://schemas.microsoft.com/office/drawing/2014/main" xmlns="" id="{F2A12E4C-9553-4A2D-86E4-CE5656BC8AC9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3" name="Text Box 674">
          <a:extLst>
            <a:ext uri="{FF2B5EF4-FFF2-40B4-BE49-F238E27FC236}">
              <a16:creationId xmlns:a16="http://schemas.microsoft.com/office/drawing/2014/main" xmlns="" id="{C0DF4CB2-99C8-4CFE-A1C6-C63800CB2BD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4" name="Text Box 675">
          <a:extLst>
            <a:ext uri="{FF2B5EF4-FFF2-40B4-BE49-F238E27FC236}">
              <a16:creationId xmlns:a16="http://schemas.microsoft.com/office/drawing/2014/main" xmlns="" id="{495E6005-5396-4FD0-8023-C133823B64E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5" name="Text Box 676">
          <a:extLst>
            <a:ext uri="{FF2B5EF4-FFF2-40B4-BE49-F238E27FC236}">
              <a16:creationId xmlns:a16="http://schemas.microsoft.com/office/drawing/2014/main" xmlns="" id="{20DDF277-ECF8-4362-A6AC-76FF1237D82E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6" name="Text Box 677">
          <a:extLst>
            <a:ext uri="{FF2B5EF4-FFF2-40B4-BE49-F238E27FC236}">
              <a16:creationId xmlns:a16="http://schemas.microsoft.com/office/drawing/2014/main" xmlns="" id="{DCBC6764-6514-42E4-9069-601B6853D4C8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7" name="Text Box 678">
          <a:extLst>
            <a:ext uri="{FF2B5EF4-FFF2-40B4-BE49-F238E27FC236}">
              <a16:creationId xmlns:a16="http://schemas.microsoft.com/office/drawing/2014/main" xmlns="" id="{29E423D4-FF9A-4779-88CE-C62C888051A6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8" name="Text Box 679">
          <a:extLst>
            <a:ext uri="{FF2B5EF4-FFF2-40B4-BE49-F238E27FC236}">
              <a16:creationId xmlns:a16="http://schemas.microsoft.com/office/drawing/2014/main" xmlns="" id="{20952D26-EE98-4E5B-BDF8-075D97404740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19" name="Text Box 680">
          <a:extLst>
            <a:ext uri="{FF2B5EF4-FFF2-40B4-BE49-F238E27FC236}">
              <a16:creationId xmlns:a16="http://schemas.microsoft.com/office/drawing/2014/main" xmlns="" id="{18448A85-85DB-44CF-BFEF-0AC348B9D782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0" name="Text Box 681">
          <a:extLst>
            <a:ext uri="{FF2B5EF4-FFF2-40B4-BE49-F238E27FC236}">
              <a16:creationId xmlns:a16="http://schemas.microsoft.com/office/drawing/2014/main" xmlns="" id="{31C53659-41DA-480C-BC28-A8B3275E571C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1" name="Text Box 682">
          <a:extLst>
            <a:ext uri="{FF2B5EF4-FFF2-40B4-BE49-F238E27FC236}">
              <a16:creationId xmlns:a16="http://schemas.microsoft.com/office/drawing/2014/main" xmlns="" id="{FB8167B5-8729-4A2F-B51A-886535145D3F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2" name="Text Box 683">
          <a:extLst>
            <a:ext uri="{FF2B5EF4-FFF2-40B4-BE49-F238E27FC236}">
              <a16:creationId xmlns:a16="http://schemas.microsoft.com/office/drawing/2014/main" xmlns="" id="{672DB0EA-EA61-436F-A50E-05E3C2B56BC4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3" name="Text Box 684">
          <a:extLst>
            <a:ext uri="{FF2B5EF4-FFF2-40B4-BE49-F238E27FC236}">
              <a16:creationId xmlns:a16="http://schemas.microsoft.com/office/drawing/2014/main" xmlns="" id="{0542C858-64CF-4336-8B15-424BF985424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4" name="Text Box 685">
          <a:extLst>
            <a:ext uri="{FF2B5EF4-FFF2-40B4-BE49-F238E27FC236}">
              <a16:creationId xmlns:a16="http://schemas.microsoft.com/office/drawing/2014/main" xmlns="" id="{5E634551-5039-4E26-9FF9-5D348E676331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5" name="Text Box 739">
          <a:extLst>
            <a:ext uri="{FF2B5EF4-FFF2-40B4-BE49-F238E27FC236}">
              <a16:creationId xmlns:a16="http://schemas.microsoft.com/office/drawing/2014/main" xmlns="" id="{C292E597-4284-40DF-B902-20514FA5D889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6" name="Text Box 740">
          <a:extLst>
            <a:ext uri="{FF2B5EF4-FFF2-40B4-BE49-F238E27FC236}">
              <a16:creationId xmlns:a16="http://schemas.microsoft.com/office/drawing/2014/main" xmlns="" id="{738A164F-4976-4B42-8A34-70744A09D836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7" name="Text Box 741">
          <a:extLst>
            <a:ext uri="{FF2B5EF4-FFF2-40B4-BE49-F238E27FC236}">
              <a16:creationId xmlns:a16="http://schemas.microsoft.com/office/drawing/2014/main" xmlns="" id="{15B9E607-71B7-4A20-908C-F95972886746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8" name="Text Box 742">
          <a:extLst>
            <a:ext uri="{FF2B5EF4-FFF2-40B4-BE49-F238E27FC236}">
              <a16:creationId xmlns:a16="http://schemas.microsoft.com/office/drawing/2014/main" xmlns="" id="{1F4D3B65-E8AA-4182-A1C3-17801C0CAE9B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29" name="Text Box 743">
          <a:extLst>
            <a:ext uri="{FF2B5EF4-FFF2-40B4-BE49-F238E27FC236}">
              <a16:creationId xmlns:a16="http://schemas.microsoft.com/office/drawing/2014/main" xmlns="" id="{3465BF0C-DC72-49E9-9460-B19B20826368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167640</xdr:rowOff>
    </xdr:to>
    <xdr:sp macro="" textlink="">
      <xdr:nvSpPr>
        <xdr:cNvPr id="330" name="Text Box 744">
          <a:extLst>
            <a:ext uri="{FF2B5EF4-FFF2-40B4-BE49-F238E27FC236}">
              <a16:creationId xmlns:a16="http://schemas.microsoft.com/office/drawing/2014/main" xmlns="" id="{0C7A22A2-C69D-4187-AEE3-57161091A6F7}"/>
            </a:ext>
          </a:extLst>
        </xdr:cNvPr>
        <xdr:cNvSpPr txBox="1">
          <a:spLocks noChangeArrowheads="1"/>
        </xdr:cNvSpPr>
      </xdr:nvSpPr>
      <xdr:spPr bwMode="auto">
        <a:xfrm>
          <a:off x="5448300" y="9258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1" name="Text Box 686">
          <a:extLst>
            <a:ext uri="{FF2B5EF4-FFF2-40B4-BE49-F238E27FC236}">
              <a16:creationId xmlns:a16="http://schemas.microsoft.com/office/drawing/2014/main" xmlns="" id="{BA78429B-6445-488A-A7F7-8E03A09B5BC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2" name="Text Box 687">
          <a:extLst>
            <a:ext uri="{FF2B5EF4-FFF2-40B4-BE49-F238E27FC236}">
              <a16:creationId xmlns:a16="http://schemas.microsoft.com/office/drawing/2014/main" xmlns="" id="{5F9F3F32-102E-4848-87C5-CFF4ED19EDC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3" name="Text Box 688">
          <a:extLst>
            <a:ext uri="{FF2B5EF4-FFF2-40B4-BE49-F238E27FC236}">
              <a16:creationId xmlns:a16="http://schemas.microsoft.com/office/drawing/2014/main" xmlns="" id="{A7B09D66-C388-4232-84DD-6D673996353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4" name="Text Box 689">
          <a:extLst>
            <a:ext uri="{FF2B5EF4-FFF2-40B4-BE49-F238E27FC236}">
              <a16:creationId xmlns:a16="http://schemas.microsoft.com/office/drawing/2014/main" xmlns="" id="{0699A1E9-A905-4788-AF02-AC89D25B9F8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5" name="Text Box 690">
          <a:extLst>
            <a:ext uri="{FF2B5EF4-FFF2-40B4-BE49-F238E27FC236}">
              <a16:creationId xmlns:a16="http://schemas.microsoft.com/office/drawing/2014/main" xmlns="" id="{F8ED7099-69C1-4A32-AE30-90BEE8DA621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6" name="Text Box 691">
          <a:extLst>
            <a:ext uri="{FF2B5EF4-FFF2-40B4-BE49-F238E27FC236}">
              <a16:creationId xmlns:a16="http://schemas.microsoft.com/office/drawing/2014/main" xmlns="" id="{16A2A51A-2487-4C74-82B8-40F3379BB80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7" name="Text Box 692">
          <a:extLst>
            <a:ext uri="{FF2B5EF4-FFF2-40B4-BE49-F238E27FC236}">
              <a16:creationId xmlns:a16="http://schemas.microsoft.com/office/drawing/2014/main" xmlns="" id="{A5562A75-21B5-4F4A-92D3-EC3B2D64C34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8" name="Text Box 693">
          <a:extLst>
            <a:ext uri="{FF2B5EF4-FFF2-40B4-BE49-F238E27FC236}">
              <a16:creationId xmlns:a16="http://schemas.microsoft.com/office/drawing/2014/main" xmlns="" id="{D0DF951A-0712-4278-9845-DA89B5157C1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39" name="Text Box 694">
          <a:extLst>
            <a:ext uri="{FF2B5EF4-FFF2-40B4-BE49-F238E27FC236}">
              <a16:creationId xmlns:a16="http://schemas.microsoft.com/office/drawing/2014/main" xmlns="" id="{1E8711D8-0A43-4D07-99BE-90CCA3460B4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0" name="Text Box 695">
          <a:extLst>
            <a:ext uri="{FF2B5EF4-FFF2-40B4-BE49-F238E27FC236}">
              <a16:creationId xmlns:a16="http://schemas.microsoft.com/office/drawing/2014/main" xmlns="" id="{F9B69792-547C-4D8B-84F6-DE779BDBA62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1" name="Text Box 696">
          <a:extLst>
            <a:ext uri="{FF2B5EF4-FFF2-40B4-BE49-F238E27FC236}">
              <a16:creationId xmlns:a16="http://schemas.microsoft.com/office/drawing/2014/main" xmlns="" id="{A3999CE9-59DD-4545-A337-1B65DCEDBCF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2" name="Text Box 697">
          <a:extLst>
            <a:ext uri="{FF2B5EF4-FFF2-40B4-BE49-F238E27FC236}">
              <a16:creationId xmlns:a16="http://schemas.microsoft.com/office/drawing/2014/main" xmlns="" id="{7BA31CAD-1F07-4E7C-8590-8BF912D9A34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3" name="Text Box 698">
          <a:extLst>
            <a:ext uri="{FF2B5EF4-FFF2-40B4-BE49-F238E27FC236}">
              <a16:creationId xmlns:a16="http://schemas.microsoft.com/office/drawing/2014/main" xmlns="" id="{70975A4D-A5AB-47B5-A57E-7836AA0B4F4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4" name="Text Box 699">
          <a:extLst>
            <a:ext uri="{FF2B5EF4-FFF2-40B4-BE49-F238E27FC236}">
              <a16:creationId xmlns:a16="http://schemas.microsoft.com/office/drawing/2014/main" xmlns="" id="{1A0604B3-DC90-4BF5-B0EC-6077864A890D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5" name="Text Box 700">
          <a:extLst>
            <a:ext uri="{FF2B5EF4-FFF2-40B4-BE49-F238E27FC236}">
              <a16:creationId xmlns:a16="http://schemas.microsoft.com/office/drawing/2014/main" xmlns="" id="{BD91B7C9-7465-4DFA-8ED7-EC627A2B3A3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6" name="Text Box 701">
          <a:extLst>
            <a:ext uri="{FF2B5EF4-FFF2-40B4-BE49-F238E27FC236}">
              <a16:creationId xmlns:a16="http://schemas.microsoft.com/office/drawing/2014/main" xmlns="" id="{7DEF2A48-7332-44B9-A317-FBFF5089218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7" name="Text Box 702">
          <a:extLst>
            <a:ext uri="{FF2B5EF4-FFF2-40B4-BE49-F238E27FC236}">
              <a16:creationId xmlns:a16="http://schemas.microsoft.com/office/drawing/2014/main" xmlns="" id="{33F4655A-C1C6-4DB9-B379-2AC1ECBACCF8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8" name="Text Box 703">
          <a:extLst>
            <a:ext uri="{FF2B5EF4-FFF2-40B4-BE49-F238E27FC236}">
              <a16:creationId xmlns:a16="http://schemas.microsoft.com/office/drawing/2014/main" xmlns="" id="{52FB34EC-274C-43C8-AC77-4666EC450C7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49" name="Text Box 704">
          <a:extLst>
            <a:ext uri="{FF2B5EF4-FFF2-40B4-BE49-F238E27FC236}">
              <a16:creationId xmlns:a16="http://schemas.microsoft.com/office/drawing/2014/main" xmlns="" id="{6097FFB7-9633-480F-9524-90806B24C67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0" name="Text Box 705">
          <a:extLst>
            <a:ext uri="{FF2B5EF4-FFF2-40B4-BE49-F238E27FC236}">
              <a16:creationId xmlns:a16="http://schemas.microsoft.com/office/drawing/2014/main" xmlns="" id="{BA861E55-4A08-4119-89DD-7CB90CF50C4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1" name="Text Box 706">
          <a:extLst>
            <a:ext uri="{FF2B5EF4-FFF2-40B4-BE49-F238E27FC236}">
              <a16:creationId xmlns:a16="http://schemas.microsoft.com/office/drawing/2014/main" xmlns="" id="{385A2322-C363-492E-9F9D-618F0B96D77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2" name="Text Box 707">
          <a:extLst>
            <a:ext uri="{FF2B5EF4-FFF2-40B4-BE49-F238E27FC236}">
              <a16:creationId xmlns:a16="http://schemas.microsoft.com/office/drawing/2014/main" xmlns="" id="{5CB186D6-A361-4B54-A56E-9A7EAC781E9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3" name="Text Box 708">
          <a:extLst>
            <a:ext uri="{FF2B5EF4-FFF2-40B4-BE49-F238E27FC236}">
              <a16:creationId xmlns:a16="http://schemas.microsoft.com/office/drawing/2014/main" xmlns="" id="{65DFFA33-8431-4480-8FA5-99EE30A5F8A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4" name="Text Box 709">
          <a:extLst>
            <a:ext uri="{FF2B5EF4-FFF2-40B4-BE49-F238E27FC236}">
              <a16:creationId xmlns:a16="http://schemas.microsoft.com/office/drawing/2014/main" xmlns="" id="{62957C26-1AD7-49C3-9049-55D14BFF141D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5" name="Text Box 710">
          <a:extLst>
            <a:ext uri="{FF2B5EF4-FFF2-40B4-BE49-F238E27FC236}">
              <a16:creationId xmlns:a16="http://schemas.microsoft.com/office/drawing/2014/main" xmlns="" id="{CE49DF2E-DE5E-48C3-B5CB-25E0916D93C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6" name="Text Box 711">
          <a:extLst>
            <a:ext uri="{FF2B5EF4-FFF2-40B4-BE49-F238E27FC236}">
              <a16:creationId xmlns:a16="http://schemas.microsoft.com/office/drawing/2014/main" xmlns="" id="{6451E397-9EFB-42B7-B707-F3299ED3F53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7" name="Text Box 712">
          <a:extLst>
            <a:ext uri="{FF2B5EF4-FFF2-40B4-BE49-F238E27FC236}">
              <a16:creationId xmlns:a16="http://schemas.microsoft.com/office/drawing/2014/main" xmlns="" id="{E5106819-3D99-455F-AD26-3F5D7DFF9B3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8" name="Text Box 713">
          <a:extLst>
            <a:ext uri="{FF2B5EF4-FFF2-40B4-BE49-F238E27FC236}">
              <a16:creationId xmlns:a16="http://schemas.microsoft.com/office/drawing/2014/main" xmlns="" id="{2087B89B-8D6A-434D-80AB-0AC544B3D81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59" name="Text Box 714">
          <a:extLst>
            <a:ext uri="{FF2B5EF4-FFF2-40B4-BE49-F238E27FC236}">
              <a16:creationId xmlns:a16="http://schemas.microsoft.com/office/drawing/2014/main" xmlns="" id="{BD07056E-E0DA-4171-BCF3-C3C0F059578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0" name="Text Box 715">
          <a:extLst>
            <a:ext uri="{FF2B5EF4-FFF2-40B4-BE49-F238E27FC236}">
              <a16:creationId xmlns:a16="http://schemas.microsoft.com/office/drawing/2014/main" xmlns="" id="{68AD7168-D1F8-446C-A19C-B12A6A1E85A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1" name="Text Box 716">
          <a:extLst>
            <a:ext uri="{FF2B5EF4-FFF2-40B4-BE49-F238E27FC236}">
              <a16:creationId xmlns:a16="http://schemas.microsoft.com/office/drawing/2014/main" xmlns="" id="{6C10165E-9EDE-460D-B60C-36BB52BD441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2" name="Text Box 717">
          <a:extLst>
            <a:ext uri="{FF2B5EF4-FFF2-40B4-BE49-F238E27FC236}">
              <a16:creationId xmlns:a16="http://schemas.microsoft.com/office/drawing/2014/main" xmlns="" id="{52CAAB6C-C496-4C0E-8309-CDB7A8050CC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3" name="Text Box 718">
          <a:extLst>
            <a:ext uri="{FF2B5EF4-FFF2-40B4-BE49-F238E27FC236}">
              <a16:creationId xmlns:a16="http://schemas.microsoft.com/office/drawing/2014/main" xmlns="" id="{E3B7347B-CD83-470C-8481-6FB51640708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4" name="Text Box 719">
          <a:extLst>
            <a:ext uri="{FF2B5EF4-FFF2-40B4-BE49-F238E27FC236}">
              <a16:creationId xmlns:a16="http://schemas.microsoft.com/office/drawing/2014/main" xmlns="" id="{42B7FFA6-ECB8-44CD-B851-B3180A6722B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5" name="Text Box 720">
          <a:extLst>
            <a:ext uri="{FF2B5EF4-FFF2-40B4-BE49-F238E27FC236}">
              <a16:creationId xmlns:a16="http://schemas.microsoft.com/office/drawing/2014/main" xmlns="" id="{3186960A-0BAA-4E36-A7FE-C0BA4329273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6" name="Text Box 721">
          <a:extLst>
            <a:ext uri="{FF2B5EF4-FFF2-40B4-BE49-F238E27FC236}">
              <a16:creationId xmlns:a16="http://schemas.microsoft.com/office/drawing/2014/main" xmlns="" id="{40466C4B-779B-46FD-BDC1-6A034CC6DF8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7" name="Text Box 722">
          <a:extLst>
            <a:ext uri="{FF2B5EF4-FFF2-40B4-BE49-F238E27FC236}">
              <a16:creationId xmlns:a16="http://schemas.microsoft.com/office/drawing/2014/main" xmlns="" id="{7BA7F255-7041-426D-A309-133E02431BB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8" name="Text Box 723">
          <a:extLst>
            <a:ext uri="{FF2B5EF4-FFF2-40B4-BE49-F238E27FC236}">
              <a16:creationId xmlns:a16="http://schemas.microsoft.com/office/drawing/2014/main" xmlns="" id="{29A9B469-6811-4003-9360-664D2075B12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69" name="Text Box 724">
          <a:extLst>
            <a:ext uri="{FF2B5EF4-FFF2-40B4-BE49-F238E27FC236}">
              <a16:creationId xmlns:a16="http://schemas.microsoft.com/office/drawing/2014/main" xmlns="" id="{4F6A1E32-0120-418E-A39C-962D8E45E1B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0" name="Text Box 725">
          <a:extLst>
            <a:ext uri="{FF2B5EF4-FFF2-40B4-BE49-F238E27FC236}">
              <a16:creationId xmlns:a16="http://schemas.microsoft.com/office/drawing/2014/main" xmlns="" id="{0FD9EDE1-8F53-4231-B0FC-E188E68BE46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1" name="Text Box 726">
          <a:extLst>
            <a:ext uri="{FF2B5EF4-FFF2-40B4-BE49-F238E27FC236}">
              <a16:creationId xmlns:a16="http://schemas.microsoft.com/office/drawing/2014/main" xmlns="" id="{F01B0945-2438-4743-B047-3932BFA67B6D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2" name="Text Box 727">
          <a:extLst>
            <a:ext uri="{FF2B5EF4-FFF2-40B4-BE49-F238E27FC236}">
              <a16:creationId xmlns:a16="http://schemas.microsoft.com/office/drawing/2014/main" xmlns="" id="{367E8594-D774-4A72-907E-49FA201288E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3" name="Text Box 728">
          <a:extLst>
            <a:ext uri="{FF2B5EF4-FFF2-40B4-BE49-F238E27FC236}">
              <a16:creationId xmlns:a16="http://schemas.microsoft.com/office/drawing/2014/main" xmlns="" id="{80BBA206-D81D-490F-A553-AD272CC9A2F8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4" name="Text Box 729">
          <a:extLst>
            <a:ext uri="{FF2B5EF4-FFF2-40B4-BE49-F238E27FC236}">
              <a16:creationId xmlns:a16="http://schemas.microsoft.com/office/drawing/2014/main" xmlns="" id="{AC2AD4B2-9ED4-4B57-930F-73D638746EF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5" name="Text Box 730">
          <a:extLst>
            <a:ext uri="{FF2B5EF4-FFF2-40B4-BE49-F238E27FC236}">
              <a16:creationId xmlns:a16="http://schemas.microsoft.com/office/drawing/2014/main" xmlns="" id="{A718F614-AD54-4121-8D82-CA9677544A9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6" name="Text Box 731">
          <a:extLst>
            <a:ext uri="{FF2B5EF4-FFF2-40B4-BE49-F238E27FC236}">
              <a16:creationId xmlns:a16="http://schemas.microsoft.com/office/drawing/2014/main" xmlns="" id="{3353DEB6-0B6A-49F9-8FA9-3CF86C99046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7" name="Text Box 732">
          <a:extLst>
            <a:ext uri="{FF2B5EF4-FFF2-40B4-BE49-F238E27FC236}">
              <a16:creationId xmlns:a16="http://schemas.microsoft.com/office/drawing/2014/main" xmlns="" id="{D8109003-1227-4412-99CA-746811C39D9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8" name="Text Box 733">
          <a:extLst>
            <a:ext uri="{FF2B5EF4-FFF2-40B4-BE49-F238E27FC236}">
              <a16:creationId xmlns:a16="http://schemas.microsoft.com/office/drawing/2014/main" xmlns="" id="{2BAA3D5E-B27D-4316-B2D2-C1E2CA92B5E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79" name="Text Box 734">
          <a:extLst>
            <a:ext uri="{FF2B5EF4-FFF2-40B4-BE49-F238E27FC236}">
              <a16:creationId xmlns:a16="http://schemas.microsoft.com/office/drawing/2014/main" xmlns="" id="{62766A4E-A4CA-458C-81A3-D4B6D428705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0" name="Text Box 735">
          <a:extLst>
            <a:ext uri="{FF2B5EF4-FFF2-40B4-BE49-F238E27FC236}">
              <a16:creationId xmlns:a16="http://schemas.microsoft.com/office/drawing/2014/main" xmlns="" id="{D2D7AD4B-B618-4D75-BC02-FF265497B73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1" name="Text Box 736">
          <a:extLst>
            <a:ext uri="{FF2B5EF4-FFF2-40B4-BE49-F238E27FC236}">
              <a16:creationId xmlns:a16="http://schemas.microsoft.com/office/drawing/2014/main" xmlns="" id="{DEBC70A2-04E1-490D-87BB-88F66DE2310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2" name="Text Box 737">
          <a:extLst>
            <a:ext uri="{FF2B5EF4-FFF2-40B4-BE49-F238E27FC236}">
              <a16:creationId xmlns:a16="http://schemas.microsoft.com/office/drawing/2014/main" xmlns="" id="{8CD3C206-FE64-462D-9F5C-D405C8E9136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3" name="Text Box 738">
          <a:extLst>
            <a:ext uri="{FF2B5EF4-FFF2-40B4-BE49-F238E27FC236}">
              <a16:creationId xmlns:a16="http://schemas.microsoft.com/office/drawing/2014/main" xmlns="" id="{CEAE9197-AACC-4BF8-A1B6-1BA55C40DD3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4" name="Text Box 874">
          <a:extLst>
            <a:ext uri="{FF2B5EF4-FFF2-40B4-BE49-F238E27FC236}">
              <a16:creationId xmlns:a16="http://schemas.microsoft.com/office/drawing/2014/main" xmlns="" id="{1D146804-BC90-449A-85E9-AFE819DD422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5" name="Text Box 875">
          <a:extLst>
            <a:ext uri="{FF2B5EF4-FFF2-40B4-BE49-F238E27FC236}">
              <a16:creationId xmlns:a16="http://schemas.microsoft.com/office/drawing/2014/main" xmlns="" id="{AA4408AE-BB32-454A-B4F9-F68453701D5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6" name="Text Box 876">
          <a:extLst>
            <a:ext uri="{FF2B5EF4-FFF2-40B4-BE49-F238E27FC236}">
              <a16:creationId xmlns:a16="http://schemas.microsoft.com/office/drawing/2014/main" xmlns="" id="{E1F50A70-E009-40AE-81B7-6713A80C61D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7" name="Text Box 877">
          <a:extLst>
            <a:ext uri="{FF2B5EF4-FFF2-40B4-BE49-F238E27FC236}">
              <a16:creationId xmlns:a16="http://schemas.microsoft.com/office/drawing/2014/main" xmlns="" id="{8186478D-EABD-4B92-A3DA-934D988843F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8" name="Text Box 878">
          <a:extLst>
            <a:ext uri="{FF2B5EF4-FFF2-40B4-BE49-F238E27FC236}">
              <a16:creationId xmlns:a16="http://schemas.microsoft.com/office/drawing/2014/main" xmlns="" id="{E95E85B8-2232-4158-85BA-B8F0EE664E9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89" name="Text Box 879">
          <a:extLst>
            <a:ext uri="{FF2B5EF4-FFF2-40B4-BE49-F238E27FC236}">
              <a16:creationId xmlns:a16="http://schemas.microsoft.com/office/drawing/2014/main" xmlns="" id="{0FC4B021-D8BD-48F3-BF09-8F03CCB693F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0" name="Text Box 880">
          <a:extLst>
            <a:ext uri="{FF2B5EF4-FFF2-40B4-BE49-F238E27FC236}">
              <a16:creationId xmlns:a16="http://schemas.microsoft.com/office/drawing/2014/main" xmlns="" id="{52106A4A-0C70-42B0-A69E-C0BBF9729E9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1" name="Text Box 881">
          <a:extLst>
            <a:ext uri="{FF2B5EF4-FFF2-40B4-BE49-F238E27FC236}">
              <a16:creationId xmlns:a16="http://schemas.microsoft.com/office/drawing/2014/main" xmlns="" id="{0121C3E0-DC41-4201-A95A-898EFD1207F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2" name="Text Box 882">
          <a:extLst>
            <a:ext uri="{FF2B5EF4-FFF2-40B4-BE49-F238E27FC236}">
              <a16:creationId xmlns:a16="http://schemas.microsoft.com/office/drawing/2014/main" xmlns="" id="{365B2E65-0A8F-4309-A14D-526CEDADBDC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3" name="Text Box 883">
          <a:extLst>
            <a:ext uri="{FF2B5EF4-FFF2-40B4-BE49-F238E27FC236}">
              <a16:creationId xmlns:a16="http://schemas.microsoft.com/office/drawing/2014/main" xmlns="" id="{A4BD6C50-60E8-4C6F-B736-24EFBD3CFD1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4" name="Text Box 884">
          <a:extLst>
            <a:ext uri="{FF2B5EF4-FFF2-40B4-BE49-F238E27FC236}">
              <a16:creationId xmlns:a16="http://schemas.microsoft.com/office/drawing/2014/main" xmlns="" id="{4F956693-1411-4BBE-BF2B-BAE22A6C46F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5" name="Text Box 885">
          <a:extLst>
            <a:ext uri="{FF2B5EF4-FFF2-40B4-BE49-F238E27FC236}">
              <a16:creationId xmlns:a16="http://schemas.microsoft.com/office/drawing/2014/main" xmlns="" id="{10165F02-8D77-4693-8063-3495B35722D8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6" name="Text Box 886">
          <a:extLst>
            <a:ext uri="{FF2B5EF4-FFF2-40B4-BE49-F238E27FC236}">
              <a16:creationId xmlns:a16="http://schemas.microsoft.com/office/drawing/2014/main" xmlns="" id="{EB2E6084-03D4-4D01-ACE4-40FCD2ACC54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7" name="Text Box 887">
          <a:extLst>
            <a:ext uri="{FF2B5EF4-FFF2-40B4-BE49-F238E27FC236}">
              <a16:creationId xmlns:a16="http://schemas.microsoft.com/office/drawing/2014/main" xmlns="" id="{B4D3728C-414D-4F54-8D60-06D93CF87C4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8" name="Text Box 888">
          <a:extLst>
            <a:ext uri="{FF2B5EF4-FFF2-40B4-BE49-F238E27FC236}">
              <a16:creationId xmlns:a16="http://schemas.microsoft.com/office/drawing/2014/main" xmlns="" id="{DBC0A4E8-387C-45A8-8FF5-94546380004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399" name="Text Box 889">
          <a:extLst>
            <a:ext uri="{FF2B5EF4-FFF2-40B4-BE49-F238E27FC236}">
              <a16:creationId xmlns:a16="http://schemas.microsoft.com/office/drawing/2014/main" xmlns="" id="{81885FC6-FD0E-4AE6-BCA8-72CA31FB148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0" name="Text Box 890">
          <a:extLst>
            <a:ext uri="{FF2B5EF4-FFF2-40B4-BE49-F238E27FC236}">
              <a16:creationId xmlns:a16="http://schemas.microsoft.com/office/drawing/2014/main" xmlns="" id="{8B9558F8-7659-4992-AD13-F44304A8313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1" name="Text Box 891">
          <a:extLst>
            <a:ext uri="{FF2B5EF4-FFF2-40B4-BE49-F238E27FC236}">
              <a16:creationId xmlns:a16="http://schemas.microsoft.com/office/drawing/2014/main" xmlns="" id="{81A17EA2-B5FB-4B6C-9276-067E0ACD8C5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2" name="Text Box 892">
          <a:extLst>
            <a:ext uri="{FF2B5EF4-FFF2-40B4-BE49-F238E27FC236}">
              <a16:creationId xmlns:a16="http://schemas.microsoft.com/office/drawing/2014/main" xmlns="" id="{9C19A8E0-875D-4341-9934-A7EBD18670B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3" name="Text Box 893">
          <a:extLst>
            <a:ext uri="{FF2B5EF4-FFF2-40B4-BE49-F238E27FC236}">
              <a16:creationId xmlns:a16="http://schemas.microsoft.com/office/drawing/2014/main" xmlns="" id="{0E3AAA1E-36E4-4E4D-8F2C-DD3080EE878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4" name="Text Box 894">
          <a:extLst>
            <a:ext uri="{FF2B5EF4-FFF2-40B4-BE49-F238E27FC236}">
              <a16:creationId xmlns:a16="http://schemas.microsoft.com/office/drawing/2014/main" xmlns="" id="{47DF68DD-2135-4FB1-B454-41B9BC4BB8F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5" name="Text Box 895">
          <a:extLst>
            <a:ext uri="{FF2B5EF4-FFF2-40B4-BE49-F238E27FC236}">
              <a16:creationId xmlns:a16="http://schemas.microsoft.com/office/drawing/2014/main" xmlns="" id="{322DC4BD-2D6E-461F-8DB5-C67E821A70D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6" name="Text Box 896">
          <a:extLst>
            <a:ext uri="{FF2B5EF4-FFF2-40B4-BE49-F238E27FC236}">
              <a16:creationId xmlns:a16="http://schemas.microsoft.com/office/drawing/2014/main" xmlns="" id="{520BA9D5-EA91-49F3-9393-7F75B82F378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7" name="Text Box 897">
          <a:extLst>
            <a:ext uri="{FF2B5EF4-FFF2-40B4-BE49-F238E27FC236}">
              <a16:creationId xmlns:a16="http://schemas.microsoft.com/office/drawing/2014/main" xmlns="" id="{4A99E34F-5255-45DE-A47A-332C66179C7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8" name="Text Box 898">
          <a:extLst>
            <a:ext uri="{FF2B5EF4-FFF2-40B4-BE49-F238E27FC236}">
              <a16:creationId xmlns:a16="http://schemas.microsoft.com/office/drawing/2014/main" xmlns="" id="{60D87A9A-BD91-4378-94D0-2229203C2F1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09" name="Text Box 899">
          <a:extLst>
            <a:ext uri="{FF2B5EF4-FFF2-40B4-BE49-F238E27FC236}">
              <a16:creationId xmlns:a16="http://schemas.microsoft.com/office/drawing/2014/main" xmlns="" id="{E5B655C9-FEBA-4116-B8E6-5BF3AD1B238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0" name="Text Box 900">
          <a:extLst>
            <a:ext uri="{FF2B5EF4-FFF2-40B4-BE49-F238E27FC236}">
              <a16:creationId xmlns:a16="http://schemas.microsoft.com/office/drawing/2014/main" xmlns="" id="{490051B8-0CED-46CB-B447-2E947708F3D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1" name="Text Box 901">
          <a:extLst>
            <a:ext uri="{FF2B5EF4-FFF2-40B4-BE49-F238E27FC236}">
              <a16:creationId xmlns:a16="http://schemas.microsoft.com/office/drawing/2014/main" xmlns="" id="{61E60487-8B1C-4E96-A61F-4173539CF8D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2" name="Text Box 902">
          <a:extLst>
            <a:ext uri="{FF2B5EF4-FFF2-40B4-BE49-F238E27FC236}">
              <a16:creationId xmlns:a16="http://schemas.microsoft.com/office/drawing/2014/main" xmlns="" id="{654EAD3A-994D-4D68-9F50-57B36F0D6FD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3" name="Text Box 903">
          <a:extLst>
            <a:ext uri="{FF2B5EF4-FFF2-40B4-BE49-F238E27FC236}">
              <a16:creationId xmlns:a16="http://schemas.microsoft.com/office/drawing/2014/main" xmlns="" id="{8A6B362E-B668-425A-9D1D-C627EBB90F6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4" name="Text Box 904">
          <a:extLst>
            <a:ext uri="{FF2B5EF4-FFF2-40B4-BE49-F238E27FC236}">
              <a16:creationId xmlns:a16="http://schemas.microsoft.com/office/drawing/2014/main" xmlns="" id="{288E4115-0BEA-45E3-B7B4-2727750534D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5" name="Text Box 905">
          <a:extLst>
            <a:ext uri="{FF2B5EF4-FFF2-40B4-BE49-F238E27FC236}">
              <a16:creationId xmlns:a16="http://schemas.microsoft.com/office/drawing/2014/main" xmlns="" id="{FD18A6BE-55B9-4C8C-AF22-AE270262816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6" name="Text Box 906">
          <a:extLst>
            <a:ext uri="{FF2B5EF4-FFF2-40B4-BE49-F238E27FC236}">
              <a16:creationId xmlns:a16="http://schemas.microsoft.com/office/drawing/2014/main" xmlns="" id="{CE5A2AD9-F625-464E-AC89-E1510C8603A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7" name="Text Box 907">
          <a:extLst>
            <a:ext uri="{FF2B5EF4-FFF2-40B4-BE49-F238E27FC236}">
              <a16:creationId xmlns:a16="http://schemas.microsoft.com/office/drawing/2014/main" xmlns="" id="{8777727D-3C58-4F4C-BFA9-D382AD8221F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8" name="Text Box 908">
          <a:extLst>
            <a:ext uri="{FF2B5EF4-FFF2-40B4-BE49-F238E27FC236}">
              <a16:creationId xmlns:a16="http://schemas.microsoft.com/office/drawing/2014/main" xmlns="" id="{C11CCA55-8B92-4AB5-962E-FF0CA9D7F74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19" name="Text Box 909">
          <a:extLst>
            <a:ext uri="{FF2B5EF4-FFF2-40B4-BE49-F238E27FC236}">
              <a16:creationId xmlns:a16="http://schemas.microsoft.com/office/drawing/2014/main" xmlns="" id="{1168D55C-802F-4E65-9EED-3CD715D1F53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20" name="Text Box 910">
          <a:extLst>
            <a:ext uri="{FF2B5EF4-FFF2-40B4-BE49-F238E27FC236}">
              <a16:creationId xmlns:a16="http://schemas.microsoft.com/office/drawing/2014/main" xmlns="" id="{99E3F77D-F140-4117-B601-7196EB842DC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21" name="Text Box 911">
          <a:extLst>
            <a:ext uri="{FF2B5EF4-FFF2-40B4-BE49-F238E27FC236}">
              <a16:creationId xmlns:a16="http://schemas.microsoft.com/office/drawing/2014/main" xmlns="" id="{962625EA-4577-469B-BBD7-5F4895AB8BB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22" name="Text Box 912">
          <a:extLst>
            <a:ext uri="{FF2B5EF4-FFF2-40B4-BE49-F238E27FC236}">
              <a16:creationId xmlns:a16="http://schemas.microsoft.com/office/drawing/2014/main" xmlns="" id="{66BE9FBA-6866-4D30-B791-F424151DD088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23" name="Text Box 913">
          <a:extLst>
            <a:ext uri="{FF2B5EF4-FFF2-40B4-BE49-F238E27FC236}">
              <a16:creationId xmlns:a16="http://schemas.microsoft.com/office/drawing/2014/main" xmlns="" id="{E9F032DE-A767-4935-B95F-C8502EF12B7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424" name="Text Box 914">
          <a:extLst>
            <a:ext uri="{FF2B5EF4-FFF2-40B4-BE49-F238E27FC236}">
              <a16:creationId xmlns:a16="http://schemas.microsoft.com/office/drawing/2014/main" xmlns="" id="{76CFD4B4-0EF0-472A-B324-F6A4289D137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xmlns="" id="{29C32D0F-0FF1-4E91-B6E2-70CB640096A9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26" name="Text Box 4">
          <a:extLst>
            <a:ext uri="{FF2B5EF4-FFF2-40B4-BE49-F238E27FC236}">
              <a16:creationId xmlns:a16="http://schemas.microsoft.com/office/drawing/2014/main" xmlns="" id="{DCE2D5FA-13F9-4AB3-9ED9-B6297E613438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27" name="Text Box 5">
          <a:extLst>
            <a:ext uri="{FF2B5EF4-FFF2-40B4-BE49-F238E27FC236}">
              <a16:creationId xmlns:a16="http://schemas.microsoft.com/office/drawing/2014/main" xmlns="" id="{8C8FDFA7-FBFF-4DA6-A39A-9E9D648271A3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28" name="Text Box 6">
          <a:extLst>
            <a:ext uri="{FF2B5EF4-FFF2-40B4-BE49-F238E27FC236}">
              <a16:creationId xmlns:a16="http://schemas.microsoft.com/office/drawing/2014/main" xmlns="" id="{72E077ED-9BB7-4507-B299-7AFBFDBE028B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xmlns="" id="{D18B6C5E-5639-415E-B12D-BEF48F1588FE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xmlns="" id="{EA9D0421-1516-42E4-B855-CD9916CEA3AA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1" name="Text Box 9">
          <a:extLst>
            <a:ext uri="{FF2B5EF4-FFF2-40B4-BE49-F238E27FC236}">
              <a16:creationId xmlns:a16="http://schemas.microsoft.com/office/drawing/2014/main" xmlns="" id="{8D9AB457-72B1-4087-8372-DBEEA767C1FF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2" name="Text Box 10">
          <a:extLst>
            <a:ext uri="{FF2B5EF4-FFF2-40B4-BE49-F238E27FC236}">
              <a16:creationId xmlns:a16="http://schemas.microsoft.com/office/drawing/2014/main" xmlns="" id="{8BE3B1B0-E49C-4F3E-941C-8C4F97A17943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3" name="Text Box 11">
          <a:extLst>
            <a:ext uri="{FF2B5EF4-FFF2-40B4-BE49-F238E27FC236}">
              <a16:creationId xmlns:a16="http://schemas.microsoft.com/office/drawing/2014/main" xmlns="" id="{871609C3-B5E9-494D-9A94-AC1C41B047F6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4" name="Text Box 140">
          <a:extLst>
            <a:ext uri="{FF2B5EF4-FFF2-40B4-BE49-F238E27FC236}">
              <a16:creationId xmlns:a16="http://schemas.microsoft.com/office/drawing/2014/main" xmlns="" id="{DC828C8F-B255-4433-95E3-82ABF5BFCB5F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5" name="Text Box 141">
          <a:extLst>
            <a:ext uri="{FF2B5EF4-FFF2-40B4-BE49-F238E27FC236}">
              <a16:creationId xmlns:a16="http://schemas.microsoft.com/office/drawing/2014/main" xmlns="" id="{763D1935-9AEF-477B-BC73-AB8B9F3C94E3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6" name="Text Box 142">
          <a:extLst>
            <a:ext uri="{FF2B5EF4-FFF2-40B4-BE49-F238E27FC236}">
              <a16:creationId xmlns:a16="http://schemas.microsoft.com/office/drawing/2014/main" xmlns="" id="{ACE07679-7DFE-438B-9F5C-D195DD532E89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7" name="Text Box 143">
          <a:extLst>
            <a:ext uri="{FF2B5EF4-FFF2-40B4-BE49-F238E27FC236}">
              <a16:creationId xmlns:a16="http://schemas.microsoft.com/office/drawing/2014/main" xmlns="" id="{9100F835-949A-4C88-B13A-6FE98A42A1D2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8" name="Text Box 658">
          <a:extLst>
            <a:ext uri="{FF2B5EF4-FFF2-40B4-BE49-F238E27FC236}">
              <a16:creationId xmlns:a16="http://schemas.microsoft.com/office/drawing/2014/main" xmlns="" id="{1D8F164F-DEF1-464A-8473-3F5D702E10F6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39" name="Text Box 659">
          <a:extLst>
            <a:ext uri="{FF2B5EF4-FFF2-40B4-BE49-F238E27FC236}">
              <a16:creationId xmlns:a16="http://schemas.microsoft.com/office/drawing/2014/main" xmlns="" id="{E51D827E-3645-4446-84E2-3007A33DC867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0" name="Text Box 660">
          <a:extLst>
            <a:ext uri="{FF2B5EF4-FFF2-40B4-BE49-F238E27FC236}">
              <a16:creationId xmlns:a16="http://schemas.microsoft.com/office/drawing/2014/main" xmlns="" id="{7F1FEA2C-4B0E-4EB7-BE3A-966156F552FB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1" name="Text Box 661">
          <a:extLst>
            <a:ext uri="{FF2B5EF4-FFF2-40B4-BE49-F238E27FC236}">
              <a16:creationId xmlns:a16="http://schemas.microsoft.com/office/drawing/2014/main" xmlns="" id="{B7EAF7BA-A640-4C6F-A772-17AD03F299D0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2" name="Text Box 662">
          <a:extLst>
            <a:ext uri="{FF2B5EF4-FFF2-40B4-BE49-F238E27FC236}">
              <a16:creationId xmlns:a16="http://schemas.microsoft.com/office/drawing/2014/main" xmlns="" id="{A23517DF-E25F-4E69-9D6C-674867077754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3" name="Text Box 663">
          <a:extLst>
            <a:ext uri="{FF2B5EF4-FFF2-40B4-BE49-F238E27FC236}">
              <a16:creationId xmlns:a16="http://schemas.microsoft.com/office/drawing/2014/main" xmlns="" id="{37E6B067-57B0-43CA-8742-BE6D547CDEC7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4" name="Text Box 664">
          <a:extLst>
            <a:ext uri="{FF2B5EF4-FFF2-40B4-BE49-F238E27FC236}">
              <a16:creationId xmlns:a16="http://schemas.microsoft.com/office/drawing/2014/main" xmlns="" id="{CD365B94-3679-4B24-802B-EFE65BA3D395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5" name="Text Box 665">
          <a:extLst>
            <a:ext uri="{FF2B5EF4-FFF2-40B4-BE49-F238E27FC236}">
              <a16:creationId xmlns:a16="http://schemas.microsoft.com/office/drawing/2014/main" xmlns="" id="{A29618CA-5DAA-4391-B836-EFB3B51BB38E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6" name="Text Box 666">
          <a:extLst>
            <a:ext uri="{FF2B5EF4-FFF2-40B4-BE49-F238E27FC236}">
              <a16:creationId xmlns:a16="http://schemas.microsoft.com/office/drawing/2014/main" xmlns="" id="{7AE2FFF1-FD54-4399-8629-DD1919352F01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7" name="Text Box 667">
          <a:extLst>
            <a:ext uri="{FF2B5EF4-FFF2-40B4-BE49-F238E27FC236}">
              <a16:creationId xmlns:a16="http://schemas.microsoft.com/office/drawing/2014/main" xmlns="" id="{050DFAC4-EC09-404A-B9D0-E7747B54942B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8" name="Text Box 668">
          <a:extLst>
            <a:ext uri="{FF2B5EF4-FFF2-40B4-BE49-F238E27FC236}">
              <a16:creationId xmlns:a16="http://schemas.microsoft.com/office/drawing/2014/main" xmlns="" id="{7878BFC6-0239-4B62-81C5-4658C513BFA8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49" name="Text Box 669">
          <a:extLst>
            <a:ext uri="{FF2B5EF4-FFF2-40B4-BE49-F238E27FC236}">
              <a16:creationId xmlns:a16="http://schemas.microsoft.com/office/drawing/2014/main" xmlns="" id="{B91163D3-8F87-4989-8CB5-194B2EE406C0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0" name="Text Box 670">
          <a:extLst>
            <a:ext uri="{FF2B5EF4-FFF2-40B4-BE49-F238E27FC236}">
              <a16:creationId xmlns:a16="http://schemas.microsoft.com/office/drawing/2014/main" xmlns="" id="{B01AFC92-5E26-42D7-B345-9D3A9597313B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1" name="Text Box 671">
          <a:extLst>
            <a:ext uri="{FF2B5EF4-FFF2-40B4-BE49-F238E27FC236}">
              <a16:creationId xmlns:a16="http://schemas.microsoft.com/office/drawing/2014/main" xmlns="" id="{6C4A820C-F13A-4C04-BC35-A583AEDC857A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2" name="Text Box 672">
          <a:extLst>
            <a:ext uri="{FF2B5EF4-FFF2-40B4-BE49-F238E27FC236}">
              <a16:creationId xmlns:a16="http://schemas.microsoft.com/office/drawing/2014/main" xmlns="" id="{EF0D73EC-4B7B-4A5A-9958-2EE4D5923DF4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3" name="Text Box 673">
          <a:extLst>
            <a:ext uri="{FF2B5EF4-FFF2-40B4-BE49-F238E27FC236}">
              <a16:creationId xmlns:a16="http://schemas.microsoft.com/office/drawing/2014/main" xmlns="" id="{B5CD6FC6-3CBB-4F63-9EA6-9927A7888B1A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4" name="Text Box 674">
          <a:extLst>
            <a:ext uri="{FF2B5EF4-FFF2-40B4-BE49-F238E27FC236}">
              <a16:creationId xmlns:a16="http://schemas.microsoft.com/office/drawing/2014/main" xmlns="" id="{B5A1E441-2959-4E86-893C-3DFD57CCE4A1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5" name="Text Box 675">
          <a:extLst>
            <a:ext uri="{FF2B5EF4-FFF2-40B4-BE49-F238E27FC236}">
              <a16:creationId xmlns:a16="http://schemas.microsoft.com/office/drawing/2014/main" xmlns="" id="{9BB647BC-8CF0-4CC2-98E3-AD5D3778B789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6" name="Text Box 676">
          <a:extLst>
            <a:ext uri="{FF2B5EF4-FFF2-40B4-BE49-F238E27FC236}">
              <a16:creationId xmlns:a16="http://schemas.microsoft.com/office/drawing/2014/main" xmlns="" id="{EFD843CB-5E4F-4425-9DCF-4FBDDE04205D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7" name="Text Box 677">
          <a:extLst>
            <a:ext uri="{FF2B5EF4-FFF2-40B4-BE49-F238E27FC236}">
              <a16:creationId xmlns:a16="http://schemas.microsoft.com/office/drawing/2014/main" xmlns="" id="{524582EB-1680-43B5-8005-762AF62FD6B0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8" name="Text Box 678">
          <a:extLst>
            <a:ext uri="{FF2B5EF4-FFF2-40B4-BE49-F238E27FC236}">
              <a16:creationId xmlns:a16="http://schemas.microsoft.com/office/drawing/2014/main" xmlns="" id="{E63CEA32-0F0D-4046-8E47-D02DD17D6BB6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59" name="Text Box 679">
          <a:extLst>
            <a:ext uri="{FF2B5EF4-FFF2-40B4-BE49-F238E27FC236}">
              <a16:creationId xmlns:a16="http://schemas.microsoft.com/office/drawing/2014/main" xmlns="" id="{44125697-EBD9-44F7-A5BB-84744004E41B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0" name="Text Box 680">
          <a:extLst>
            <a:ext uri="{FF2B5EF4-FFF2-40B4-BE49-F238E27FC236}">
              <a16:creationId xmlns:a16="http://schemas.microsoft.com/office/drawing/2014/main" xmlns="" id="{DD481DC7-61A1-4186-86D4-FF943B060C9A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1" name="Text Box 681">
          <a:extLst>
            <a:ext uri="{FF2B5EF4-FFF2-40B4-BE49-F238E27FC236}">
              <a16:creationId xmlns:a16="http://schemas.microsoft.com/office/drawing/2014/main" xmlns="" id="{548AC87D-2326-4022-A98A-07F43A6BE581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2" name="Text Box 682">
          <a:extLst>
            <a:ext uri="{FF2B5EF4-FFF2-40B4-BE49-F238E27FC236}">
              <a16:creationId xmlns:a16="http://schemas.microsoft.com/office/drawing/2014/main" xmlns="" id="{E46683C9-8E96-43E1-BC75-267C254FEA0E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3" name="Text Box 683">
          <a:extLst>
            <a:ext uri="{FF2B5EF4-FFF2-40B4-BE49-F238E27FC236}">
              <a16:creationId xmlns:a16="http://schemas.microsoft.com/office/drawing/2014/main" xmlns="" id="{D2EE2D28-AC49-4433-9B6F-4B35520DB586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4" name="Text Box 684">
          <a:extLst>
            <a:ext uri="{FF2B5EF4-FFF2-40B4-BE49-F238E27FC236}">
              <a16:creationId xmlns:a16="http://schemas.microsoft.com/office/drawing/2014/main" xmlns="" id="{B5FFA6DA-9C7E-4064-BE15-0749D67836DC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5" name="Text Box 685">
          <a:extLst>
            <a:ext uri="{FF2B5EF4-FFF2-40B4-BE49-F238E27FC236}">
              <a16:creationId xmlns:a16="http://schemas.microsoft.com/office/drawing/2014/main" xmlns="" id="{D371B664-F220-47D1-BCF5-E4FA96F3D2F7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6" name="Text Box 739">
          <a:extLst>
            <a:ext uri="{FF2B5EF4-FFF2-40B4-BE49-F238E27FC236}">
              <a16:creationId xmlns:a16="http://schemas.microsoft.com/office/drawing/2014/main" xmlns="" id="{CD8CAFE6-9B8A-4509-BE6A-D4DE38599AB3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7" name="Text Box 740">
          <a:extLst>
            <a:ext uri="{FF2B5EF4-FFF2-40B4-BE49-F238E27FC236}">
              <a16:creationId xmlns:a16="http://schemas.microsoft.com/office/drawing/2014/main" xmlns="" id="{C7E069CC-5047-4CCC-90F1-F9E128E9096E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8" name="Text Box 741">
          <a:extLst>
            <a:ext uri="{FF2B5EF4-FFF2-40B4-BE49-F238E27FC236}">
              <a16:creationId xmlns:a16="http://schemas.microsoft.com/office/drawing/2014/main" xmlns="" id="{5CF85908-4FB3-4B14-A932-8DE73BDDA333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69" name="Text Box 742">
          <a:extLst>
            <a:ext uri="{FF2B5EF4-FFF2-40B4-BE49-F238E27FC236}">
              <a16:creationId xmlns:a16="http://schemas.microsoft.com/office/drawing/2014/main" xmlns="" id="{5E658203-73A9-4DB0-AF4A-CD4B2650BFF6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70" name="Text Box 743">
          <a:extLst>
            <a:ext uri="{FF2B5EF4-FFF2-40B4-BE49-F238E27FC236}">
              <a16:creationId xmlns:a16="http://schemas.microsoft.com/office/drawing/2014/main" xmlns="" id="{4606E311-3716-4737-9C66-321CDAC325DD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76200</xdr:colOff>
      <xdr:row>29</xdr:row>
      <xdr:rowOff>167640</xdr:rowOff>
    </xdr:to>
    <xdr:sp macro="" textlink="">
      <xdr:nvSpPr>
        <xdr:cNvPr id="471" name="Text Box 744">
          <a:extLst>
            <a:ext uri="{FF2B5EF4-FFF2-40B4-BE49-F238E27FC236}">
              <a16:creationId xmlns:a16="http://schemas.microsoft.com/office/drawing/2014/main" xmlns="" id="{DF02E903-6190-4B1C-85AA-8B6C14A0806B}"/>
            </a:ext>
          </a:extLst>
        </xdr:cNvPr>
        <xdr:cNvSpPr txBox="1">
          <a:spLocks noChangeArrowheads="1"/>
        </xdr:cNvSpPr>
      </xdr:nvSpPr>
      <xdr:spPr bwMode="auto">
        <a:xfrm>
          <a:off x="5448300" y="76276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xmlns="" id="{E6D7FB50-C55E-445D-950D-2F13F95DD3A9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3" name="Text Box 4">
          <a:extLst>
            <a:ext uri="{FF2B5EF4-FFF2-40B4-BE49-F238E27FC236}">
              <a16:creationId xmlns:a16="http://schemas.microsoft.com/office/drawing/2014/main" xmlns="" id="{74352C1A-96A4-4661-8196-54AC8F9EE28A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4" name="Text Box 5">
          <a:extLst>
            <a:ext uri="{FF2B5EF4-FFF2-40B4-BE49-F238E27FC236}">
              <a16:creationId xmlns:a16="http://schemas.microsoft.com/office/drawing/2014/main" xmlns="" id="{8D0D529E-AB3F-4CC6-B40A-2160C1B7DF02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5" name="Text Box 6">
          <a:extLst>
            <a:ext uri="{FF2B5EF4-FFF2-40B4-BE49-F238E27FC236}">
              <a16:creationId xmlns:a16="http://schemas.microsoft.com/office/drawing/2014/main" xmlns="" id="{9E54C1F1-A9E4-436D-BDC7-6B15B249B6A3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6" name="Text Box 7">
          <a:extLst>
            <a:ext uri="{FF2B5EF4-FFF2-40B4-BE49-F238E27FC236}">
              <a16:creationId xmlns:a16="http://schemas.microsoft.com/office/drawing/2014/main" xmlns="" id="{FFE82DFB-A136-49BE-8742-E2E3EF6810F9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7" name="Text Box 8">
          <a:extLst>
            <a:ext uri="{FF2B5EF4-FFF2-40B4-BE49-F238E27FC236}">
              <a16:creationId xmlns:a16="http://schemas.microsoft.com/office/drawing/2014/main" xmlns="" id="{9399E712-8799-4B18-A34F-DC9AD05A19B0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8" name="Text Box 9">
          <a:extLst>
            <a:ext uri="{FF2B5EF4-FFF2-40B4-BE49-F238E27FC236}">
              <a16:creationId xmlns:a16="http://schemas.microsoft.com/office/drawing/2014/main" xmlns="" id="{16DFC38B-DA44-4DDC-8CDC-28677C97DD05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79" name="Text Box 10">
          <a:extLst>
            <a:ext uri="{FF2B5EF4-FFF2-40B4-BE49-F238E27FC236}">
              <a16:creationId xmlns:a16="http://schemas.microsoft.com/office/drawing/2014/main" xmlns="" id="{B381A6AA-D4CD-43D9-9A26-62245CEDD3B0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0" name="Text Box 11">
          <a:extLst>
            <a:ext uri="{FF2B5EF4-FFF2-40B4-BE49-F238E27FC236}">
              <a16:creationId xmlns:a16="http://schemas.microsoft.com/office/drawing/2014/main" xmlns="" id="{0114B668-1B99-4D09-9936-24121E4E8CCA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1" name="Text Box 140">
          <a:extLst>
            <a:ext uri="{FF2B5EF4-FFF2-40B4-BE49-F238E27FC236}">
              <a16:creationId xmlns:a16="http://schemas.microsoft.com/office/drawing/2014/main" xmlns="" id="{D2720C4C-5ED3-4021-8573-1D191897558D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2" name="Text Box 141">
          <a:extLst>
            <a:ext uri="{FF2B5EF4-FFF2-40B4-BE49-F238E27FC236}">
              <a16:creationId xmlns:a16="http://schemas.microsoft.com/office/drawing/2014/main" xmlns="" id="{E47D4E37-565C-4FA3-9343-CAD9BE0D2B59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3" name="Text Box 142">
          <a:extLst>
            <a:ext uri="{FF2B5EF4-FFF2-40B4-BE49-F238E27FC236}">
              <a16:creationId xmlns:a16="http://schemas.microsoft.com/office/drawing/2014/main" xmlns="" id="{3C318E1C-525D-4B16-99E2-908AE2B87579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4" name="Text Box 143">
          <a:extLst>
            <a:ext uri="{FF2B5EF4-FFF2-40B4-BE49-F238E27FC236}">
              <a16:creationId xmlns:a16="http://schemas.microsoft.com/office/drawing/2014/main" xmlns="" id="{0501086B-DE20-45FA-B420-3D858503C37F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5" name="Text Box 658">
          <a:extLst>
            <a:ext uri="{FF2B5EF4-FFF2-40B4-BE49-F238E27FC236}">
              <a16:creationId xmlns:a16="http://schemas.microsoft.com/office/drawing/2014/main" xmlns="" id="{59CAA84A-5A11-4F9A-AAF9-1276440E844C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6" name="Text Box 659">
          <a:extLst>
            <a:ext uri="{FF2B5EF4-FFF2-40B4-BE49-F238E27FC236}">
              <a16:creationId xmlns:a16="http://schemas.microsoft.com/office/drawing/2014/main" xmlns="" id="{BC4E450E-5120-46AE-AAC7-541C54509557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7" name="Text Box 660">
          <a:extLst>
            <a:ext uri="{FF2B5EF4-FFF2-40B4-BE49-F238E27FC236}">
              <a16:creationId xmlns:a16="http://schemas.microsoft.com/office/drawing/2014/main" xmlns="" id="{70D234B1-3146-4689-9EB2-7B2C3E0F4489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8" name="Text Box 661">
          <a:extLst>
            <a:ext uri="{FF2B5EF4-FFF2-40B4-BE49-F238E27FC236}">
              <a16:creationId xmlns:a16="http://schemas.microsoft.com/office/drawing/2014/main" xmlns="" id="{72A64CD4-8DEF-4EC7-AAA6-0BEBDC2B0EF2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89" name="Text Box 662">
          <a:extLst>
            <a:ext uri="{FF2B5EF4-FFF2-40B4-BE49-F238E27FC236}">
              <a16:creationId xmlns:a16="http://schemas.microsoft.com/office/drawing/2014/main" xmlns="" id="{C69BB34D-2691-4E60-9A79-93DACCEED246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0" name="Text Box 663">
          <a:extLst>
            <a:ext uri="{FF2B5EF4-FFF2-40B4-BE49-F238E27FC236}">
              <a16:creationId xmlns:a16="http://schemas.microsoft.com/office/drawing/2014/main" xmlns="" id="{590CEBA8-DA06-48EB-9DC8-A5E7BA197F3C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1" name="Text Box 664">
          <a:extLst>
            <a:ext uri="{FF2B5EF4-FFF2-40B4-BE49-F238E27FC236}">
              <a16:creationId xmlns:a16="http://schemas.microsoft.com/office/drawing/2014/main" xmlns="" id="{628F9904-CC2C-4A0F-8F68-06957DF44279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2" name="Text Box 665">
          <a:extLst>
            <a:ext uri="{FF2B5EF4-FFF2-40B4-BE49-F238E27FC236}">
              <a16:creationId xmlns:a16="http://schemas.microsoft.com/office/drawing/2014/main" xmlns="" id="{DF47AF53-B4BF-4E9D-97F9-539D745EB106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3" name="Text Box 666">
          <a:extLst>
            <a:ext uri="{FF2B5EF4-FFF2-40B4-BE49-F238E27FC236}">
              <a16:creationId xmlns:a16="http://schemas.microsoft.com/office/drawing/2014/main" xmlns="" id="{DA49E840-C07B-438F-8B02-219B3714742D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4" name="Text Box 667">
          <a:extLst>
            <a:ext uri="{FF2B5EF4-FFF2-40B4-BE49-F238E27FC236}">
              <a16:creationId xmlns:a16="http://schemas.microsoft.com/office/drawing/2014/main" xmlns="" id="{4ECD34E8-1D28-4079-9C41-38F4B5A951AF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5" name="Text Box 668">
          <a:extLst>
            <a:ext uri="{FF2B5EF4-FFF2-40B4-BE49-F238E27FC236}">
              <a16:creationId xmlns:a16="http://schemas.microsoft.com/office/drawing/2014/main" xmlns="" id="{1E8ADE8B-B5B5-42DF-AE08-C20711F14B7C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6" name="Text Box 669">
          <a:extLst>
            <a:ext uri="{FF2B5EF4-FFF2-40B4-BE49-F238E27FC236}">
              <a16:creationId xmlns:a16="http://schemas.microsoft.com/office/drawing/2014/main" xmlns="" id="{71D4540C-6FF8-40B6-98B0-54D854E2E531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7" name="Text Box 670">
          <a:extLst>
            <a:ext uri="{FF2B5EF4-FFF2-40B4-BE49-F238E27FC236}">
              <a16:creationId xmlns:a16="http://schemas.microsoft.com/office/drawing/2014/main" xmlns="" id="{7B760B9A-7794-4C9B-B4F3-D30D56414557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8" name="Text Box 671">
          <a:extLst>
            <a:ext uri="{FF2B5EF4-FFF2-40B4-BE49-F238E27FC236}">
              <a16:creationId xmlns:a16="http://schemas.microsoft.com/office/drawing/2014/main" xmlns="" id="{24ACB65C-DD6A-40B0-96F6-B5C0EBC2DD05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499" name="Text Box 672">
          <a:extLst>
            <a:ext uri="{FF2B5EF4-FFF2-40B4-BE49-F238E27FC236}">
              <a16:creationId xmlns:a16="http://schemas.microsoft.com/office/drawing/2014/main" xmlns="" id="{7B2AC030-D959-446B-9F72-98A4A92278E4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0" name="Text Box 673">
          <a:extLst>
            <a:ext uri="{FF2B5EF4-FFF2-40B4-BE49-F238E27FC236}">
              <a16:creationId xmlns:a16="http://schemas.microsoft.com/office/drawing/2014/main" xmlns="" id="{D4E0DB57-F81E-47B3-868B-5B1FC423F533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1" name="Text Box 674">
          <a:extLst>
            <a:ext uri="{FF2B5EF4-FFF2-40B4-BE49-F238E27FC236}">
              <a16:creationId xmlns:a16="http://schemas.microsoft.com/office/drawing/2014/main" xmlns="" id="{9A4D5635-5844-4F4A-B9E0-9551E5CB1166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2" name="Text Box 675">
          <a:extLst>
            <a:ext uri="{FF2B5EF4-FFF2-40B4-BE49-F238E27FC236}">
              <a16:creationId xmlns:a16="http://schemas.microsoft.com/office/drawing/2014/main" xmlns="" id="{A915E650-4344-4033-8C8F-936F8008BF14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3" name="Text Box 676">
          <a:extLst>
            <a:ext uri="{FF2B5EF4-FFF2-40B4-BE49-F238E27FC236}">
              <a16:creationId xmlns:a16="http://schemas.microsoft.com/office/drawing/2014/main" xmlns="" id="{93395BA4-7C41-4C22-AA5A-BBACA7F9A17C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4" name="Text Box 677">
          <a:extLst>
            <a:ext uri="{FF2B5EF4-FFF2-40B4-BE49-F238E27FC236}">
              <a16:creationId xmlns:a16="http://schemas.microsoft.com/office/drawing/2014/main" xmlns="" id="{1D38A9C4-2E69-4493-B07B-CD5B95DBE00E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5" name="Text Box 678">
          <a:extLst>
            <a:ext uri="{FF2B5EF4-FFF2-40B4-BE49-F238E27FC236}">
              <a16:creationId xmlns:a16="http://schemas.microsoft.com/office/drawing/2014/main" xmlns="" id="{E7E19E8C-1489-43F4-B3B7-9638C2ED1C1F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6" name="Text Box 679">
          <a:extLst>
            <a:ext uri="{FF2B5EF4-FFF2-40B4-BE49-F238E27FC236}">
              <a16:creationId xmlns:a16="http://schemas.microsoft.com/office/drawing/2014/main" xmlns="" id="{3581C4DC-03B0-4A27-BAD7-15D337A50D76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7" name="Text Box 680">
          <a:extLst>
            <a:ext uri="{FF2B5EF4-FFF2-40B4-BE49-F238E27FC236}">
              <a16:creationId xmlns:a16="http://schemas.microsoft.com/office/drawing/2014/main" xmlns="" id="{1852F926-5CB5-4618-BEF4-FD7098EB6C72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8" name="Text Box 681">
          <a:extLst>
            <a:ext uri="{FF2B5EF4-FFF2-40B4-BE49-F238E27FC236}">
              <a16:creationId xmlns:a16="http://schemas.microsoft.com/office/drawing/2014/main" xmlns="" id="{CEAAAA93-F2BE-4AF2-A494-80631DF5CD4B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09" name="Text Box 682">
          <a:extLst>
            <a:ext uri="{FF2B5EF4-FFF2-40B4-BE49-F238E27FC236}">
              <a16:creationId xmlns:a16="http://schemas.microsoft.com/office/drawing/2014/main" xmlns="" id="{95AFC689-5844-47D1-9BB4-FD58E4D28095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0" name="Text Box 683">
          <a:extLst>
            <a:ext uri="{FF2B5EF4-FFF2-40B4-BE49-F238E27FC236}">
              <a16:creationId xmlns:a16="http://schemas.microsoft.com/office/drawing/2014/main" xmlns="" id="{BBCDA494-E0CD-45E6-B304-FB8084C22685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1" name="Text Box 684">
          <a:extLst>
            <a:ext uri="{FF2B5EF4-FFF2-40B4-BE49-F238E27FC236}">
              <a16:creationId xmlns:a16="http://schemas.microsoft.com/office/drawing/2014/main" xmlns="" id="{8412E77C-0982-4F8D-87AD-DDFF80581354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2" name="Text Box 685">
          <a:extLst>
            <a:ext uri="{FF2B5EF4-FFF2-40B4-BE49-F238E27FC236}">
              <a16:creationId xmlns:a16="http://schemas.microsoft.com/office/drawing/2014/main" xmlns="" id="{31FF60C9-08D3-4C9B-8324-7598FCCF52D1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3" name="Text Box 739">
          <a:extLst>
            <a:ext uri="{FF2B5EF4-FFF2-40B4-BE49-F238E27FC236}">
              <a16:creationId xmlns:a16="http://schemas.microsoft.com/office/drawing/2014/main" xmlns="" id="{888B3682-7F66-4019-ACAE-B86618F4B0BD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4" name="Text Box 740">
          <a:extLst>
            <a:ext uri="{FF2B5EF4-FFF2-40B4-BE49-F238E27FC236}">
              <a16:creationId xmlns:a16="http://schemas.microsoft.com/office/drawing/2014/main" xmlns="" id="{41D04A4A-CBBB-4352-8BAA-D48A2A5AD43B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5" name="Text Box 741">
          <a:extLst>
            <a:ext uri="{FF2B5EF4-FFF2-40B4-BE49-F238E27FC236}">
              <a16:creationId xmlns:a16="http://schemas.microsoft.com/office/drawing/2014/main" xmlns="" id="{A599EC38-708F-4B93-97CB-81FD93D1CD63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6" name="Text Box 742">
          <a:extLst>
            <a:ext uri="{FF2B5EF4-FFF2-40B4-BE49-F238E27FC236}">
              <a16:creationId xmlns:a16="http://schemas.microsoft.com/office/drawing/2014/main" xmlns="" id="{D0B1B0B8-8FA5-4B7D-94B4-BAA64ADE99A8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7" name="Text Box 743">
          <a:extLst>
            <a:ext uri="{FF2B5EF4-FFF2-40B4-BE49-F238E27FC236}">
              <a16:creationId xmlns:a16="http://schemas.microsoft.com/office/drawing/2014/main" xmlns="" id="{DF8A9FC0-081B-4863-9467-DE668A2ED665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76200</xdr:colOff>
      <xdr:row>30</xdr:row>
      <xdr:rowOff>167640</xdr:rowOff>
    </xdr:to>
    <xdr:sp macro="" textlink="">
      <xdr:nvSpPr>
        <xdr:cNvPr id="518" name="Text Box 744">
          <a:extLst>
            <a:ext uri="{FF2B5EF4-FFF2-40B4-BE49-F238E27FC236}">
              <a16:creationId xmlns:a16="http://schemas.microsoft.com/office/drawing/2014/main" xmlns="" id="{1604733D-1A37-492F-A07F-E21E5C6A24FC}"/>
            </a:ext>
          </a:extLst>
        </xdr:cNvPr>
        <xdr:cNvSpPr txBox="1">
          <a:spLocks noChangeArrowheads="1"/>
        </xdr:cNvSpPr>
      </xdr:nvSpPr>
      <xdr:spPr bwMode="auto">
        <a:xfrm>
          <a:off x="5448300" y="7825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xmlns="" id="{E99F4483-D227-4FFD-A14C-B0AFC4B4894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0" name="Text Box 4">
          <a:extLst>
            <a:ext uri="{FF2B5EF4-FFF2-40B4-BE49-F238E27FC236}">
              <a16:creationId xmlns:a16="http://schemas.microsoft.com/office/drawing/2014/main" xmlns="" id="{CB433517-46DE-4770-B891-935FDF2A194D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1" name="Text Box 5">
          <a:extLst>
            <a:ext uri="{FF2B5EF4-FFF2-40B4-BE49-F238E27FC236}">
              <a16:creationId xmlns:a16="http://schemas.microsoft.com/office/drawing/2014/main" xmlns="" id="{BE6886EC-5D02-470C-A3A0-E67BC46E927D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2" name="Text Box 6">
          <a:extLst>
            <a:ext uri="{FF2B5EF4-FFF2-40B4-BE49-F238E27FC236}">
              <a16:creationId xmlns:a16="http://schemas.microsoft.com/office/drawing/2014/main" xmlns="" id="{5EB30C43-545A-40A4-A138-4EBA8526C4E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xmlns="" id="{A838BC77-4E19-4F0A-8A99-D4E1085C951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4" name="Text Box 8">
          <a:extLst>
            <a:ext uri="{FF2B5EF4-FFF2-40B4-BE49-F238E27FC236}">
              <a16:creationId xmlns:a16="http://schemas.microsoft.com/office/drawing/2014/main" xmlns="" id="{6A034A0E-936A-466F-B984-10DC5A86AD6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5" name="Text Box 9">
          <a:extLst>
            <a:ext uri="{FF2B5EF4-FFF2-40B4-BE49-F238E27FC236}">
              <a16:creationId xmlns:a16="http://schemas.microsoft.com/office/drawing/2014/main" xmlns="" id="{8FBE2780-1D35-4B1B-9CF5-092AEB697F2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6" name="Text Box 10">
          <a:extLst>
            <a:ext uri="{FF2B5EF4-FFF2-40B4-BE49-F238E27FC236}">
              <a16:creationId xmlns:a16="http://schemas.microsoft.com/office/drawing/2014/main" xmlns="" id="{01B803CB-7CE3-483D-A312-746EFDFB765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7" name="Text Box 11">
          <a:extLst>
            <a:ext uri="{FF2B5EF4-FFF2-40B4-BE49-F238E27FC236}">
              <a16:creationId xmlns:a16="http://schemas.microsoft.com/office/drawing/2014/main" xmlns="" id="{D42AA015-BFE5-4F1B-8064-8EE029A3F6B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8" name="Text Box 140">
          <a:extLst>
            <a:ext uri="{FF2B5EF4-FFF2-40B4-BE49-F238E27FC236}">
              <a16:creationId xmlns:a16="http://schemas.microsoft.com/office/drawing/2014/main" xmlns="" id="{8CDC53AE-3767-481C-88DD-1942A490D55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29" name="Text Box 141">
          <a:extLst>
            <a:ext uri="{FF2B5EF4-FFF2-40B4-BE49-F238E27FC236}">
              <a16:creationId xmlns:a16="http://schemas.microsoft.com/office/drawing/2014/main" xmlns="" id="{2F7401D9-8A8C-4D78-A5AA-759A7DA9E0C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0" name="Text Box 142">
          <a:extLst>
            <a:ext uri="{FF2B5EF4-FFF2-40B4-BE49-F238E27FC236}">
              <a16:creationId xmlns:a16="http://schemas.microsoft.com/office/drawing/2014/main" xmlns="" id="{0EEE14C5-E2DF-4128-B3EF-E133974F6DB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1" name="Text Box 143">
          <a:extLst>
            <a:ext uri="{FF2B5EF4-FFF2-40B4-BE49-F238E27FC236}">
              <a16:creationId xmlns:a16="http://schemas.microsoft.com/office/drawing/2014/main" xmlns="" id="{C2067481-BD15-4A39-B0F2-4C045298625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2" name="Text Box 658">
          <a:extLst>
            <a:ext uri="{FF2B5EF4-FFF2-40B4-BE49-F238E27FC236}">
              <a16:creationId xmlns:a16="http://schemas.microsoft.com/office/drawing/2014/main" xmlns="" id="{3C455CF8-C03B-4883-BF6E-4D4046E5B73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3" name="Text Box 659">
          <a:extLst>
            <a:ext uri="{FF2B5EF4-FFF2-40B4-BE49-F238E27FC236}">
              <a16:creationId xmlns:a16="http://schemas.microsoft.com/office/drawing/2014/main" xmlns="" id="{A2966F9F-A922-4F96-8630-2F3B20DBB72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4" name="Text Box 660">
          <a:extLst>
            <a:ext uri="{FF2B5EF4-FFF2-40B4-BE49-F238E27FC236}">
              <a16:creationId xmlns:a16="http://schemas.microsoft.com/office/drawing/2014/main" xmlns="" id="{D175AC8F-FDA8-454E-96B9-0B67AB7573F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5" name="Text Box 661">
          <a:extLst>
            <a:ext uri="{FF2B5EF4-FFF2-40B4-BE49-F238E27FC236}">
              <a16:creationId xmlns:a16="http://schemas.microsoft.com/office/drawing/2014/main" xmlns="" id="{E1A61ED7-3FCF-4F87-AFD1-3C16B297EBE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6" name="Text Box 662">
          <a:extLst>
            <a:ext uri="{FF2B5EF4-FFF2-40B4-BE49-F238E27FC236}">
              <a16:creationId xmlns:a16="http://schemas.microsoft.com/office/drawing/2014/main" xmlns="" id="{84551C02-AC8F-4853-A191-6C26815C76A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7" name="Text Box 663">
          <a:extLst>
            <a:ext uri="{FF2B5EF4-FFF2-40B4-BE49-F238E27FC236}">
              <a16:creationId xmlns:a16="http://schemas.microsoft.com/office/drawing/2014/main" xmlns="" id="{EC22ED3A-65BC-4707-A14C-7536F5405A3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8" name="Text Box 664">
          <a:extLst>
            <a:ext uri="{FF2B5EF4-FFF2-40B4-BE49-F238E27FC236}">
              <a16:creationId xmlns:a16="http://schemas.microsoft.com/office/drawing/2014/main" xmlns="" id="{8C189BAF-6537-49DB-B809-188C9BC5D7ED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39" name="Text Box 665">
          <a:extLst>
            <a:ext uri="{FF2B5EF4-FFF2-40B4-BE49-F238E27FC236}">
              <a16:creationId xmlns:a16="http://schemas.microsoft.com/office/drawing/2014/main" xmlns="" id="{9C7A04A7-74F4-453E-A1C3-87EFCE3E2BC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0" name="Text Box 666">
          <a:extLst>
            <a:ext uri="{FF2B5EF4-FFF2-40B4-BE49-F238E27FC236}">
              <a16:creationId xmlns:a16="http://schemas.microsoft.com/office/drawing/2014/main" xmlns="" id="{CB1DBE61-D871-42BE-A650-86C10DA49AA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1" name="Text Box 667">
          <a:extLst>
            <a:ext uri="{FF2B5EF4-FFF2-40B4-BE49-F238E27FC236}">
              <a16:creationId xmlns:a16="http://schemas.microsoft.com/office/drawing/2014/main" xmlns="" id="{A55FBFE5-4EEC-47E4-A6DC-9EA29884956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2" name="Text Box 668">
          <a:extLst>
            <a:ext uri="{FF2B5EF4-FFF2-40B4-BE49-F238E27FC236}">
              <a16:creationId xmlns:a16="http://schemas.microsoft.com/office/drawing/2014/main" xmlns="" id="{3AE72589-825F-4F31-B635-D1F1BE9CB64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3" name="Text Box 669">
          <a:extLst>
            <a:ext uri="{FF2B5EF4-FFF2-40B4-BE49-F238E27FC236}">
              <a16:creationId xmlns:a16="http://schemas.microsoft.com/office/drawing/2014/main" xmlns="" id="{C5B8CBD5-D098-467C-A94A-046DD343E2A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4" name="Text Box 670">
          <a:extLst>
            <a:ext uri="{FF2B5EF4-FFF2-40B4-BE49-F238E27FC236}">
              <a16:creationId xmlns:a16="http://schemas.microsoft.com/office/drawing/2014/main" xmlns="" id="{916B10B9-5408-4C91-824B-A6169E7F1B5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5" name="Text Box 671">
          <a:extLst>
            <a:ext uri="{FF2B5EF4-FFF2-40B4-BE49-F238E27FC236}">
              <a16:creationId xmlns:a16="http://schemas.microsoft.com/office/drawing/2014/main" xmlns="" id="{1DC2297F-2890-475E-A56D-E0A5E7571C3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6" name="Text Box 672">
          <a:extLst>
            <a:ext uri="{FF2B5EF4-FFF2-40B4-BE49-F238E27FC236}">
              <a16:creationId xmlns:a16="http://schemas.microsoft.com/office/drawing/2014/main" xmlns="" id="{D4E23EA5-DC74-47BB-B007-763180D48F0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7" name="Text Box 673">
          <a:extLst>
            <a:ext uri="{FF2B5EF4-FFF2-40B4-BE49-F238E27FC236}">
              <a16:creationId xmlns:a16="http://schemas.microsoft.com/office/drawing/2014/main" xmlns="" id="{95DB7191-DA5D-4B73-811F-8FB41FC18B7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8" name="Text Box 674">
          <a:extLst>
            <a:ext uri="{FF2B5EF4-FFF2-40B4-BE49-F238E27FC236}">
              <a16:creationId xmlns:a16="http://schemas.microsoft.com/office/drawing/2014/main" xmlns="" id="{9F7F27B8-673D-47B5-BA21-336AF3ACDB6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49" name="Text Box 675">
          <a:extLst>
            <a:ext uri="{FF2B5EF4-FFF2-40B4-BE49-F238E27FC236}">
              <a16:creationId xmlns:a16="http://schemas.microsoft.com/office/drawing/2014/main" xmlns="" id="{3A96BA9F-7110-452B-B221-4E12E88D0F7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0" name="Text Box 676">
          <a:extLst>
            <a:ext uri="{FF2B5EF4-FFF2-40B4-BE49-F238E27FC236}">
              <a16:creationId xmlns:a16="http://schemas.microsoft.com/office/drawing/2014/main" xmlns="" id="{77509158-4D59-4913-A08D-76FD0DDB70C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1" name="Text Box 677">
          <a:extLst>
            <a:ext uri="{FF2B5EF4-FFF2-40B4-BE49-F238E27FC236}">
              <a16:creationId xmlns:a16="http://schemas.microsoft.com/office/drawing/2014/main" xmlns="" id="{EFBE1875-C104-40D1-AD87-56E24756A41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2" name="Text Box 678">
          <a:extLst>
            <a:ext uri="{FF2B5EF4-FFF2-40B4-BE49-F238E27FC236}">
              <a16:creationId xmlns:a16="http://schemas.microsoft.com/office/drawing/2014/main" xmlns="" id="{35D425C8-FB6A-450C-AAAC-398E5F6B33C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3" name="Text Box 679">
          <a:extLst>
            <a:ext uri="{FF2B5EF4-FFF2-40B4-BE49-F238E27FC236}">
              <a16:creationId xmlns:a16="http://schemas.microsoft.com/office/drawing/2014/main" xmlns="" id="{A6977856-EA76-4280-B0ED-A4446389D1C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4" name="Text Box 680">
          <a:extLst>
            <a:ext uri="{FF2B5EF4-FFF2-40B4-BE49-F238E27FC236}">
              <a16:creationId xmlns:a16="http://schemas.microsoft.com/office/drawing/2014/main" xmlns="" id="{5E19BDC9-1E6B-49FD-A362-B8140B59D77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5" name="Text Box 681">
          <a:extLst>
            <a:ext uri="{FF2B5EF4-FFF2-40B4-BE49-F238E27FC236}">
              <a16:creationId xmlns:a16="http://schemas.microsoft.com/office/drawing/2014/main" xmlns="" id="{3125CE60-517C-4584-91F7-0E6219B6E01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6" name="Text Box 682">
          <a:extLst>
            <a:ext uri="{FF2B5EF4-FFF2-40B4-BE49-F238E27FC236}">
              <a16:creationId xmlns:a16="http://schemas.microsoft.com/office/drawing/2014/main" xmlns="" id="{73CD49EB-52CF-46AB-BF1C-7D0A6E672F5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7" name="Text Box 683">
          <a:extLst>
            <a:ext uri="{FF2B5EF4-FFF2-40B4-BE49-F238E27FC236}">
              <a16:creationId xmlns:a16="http://schemas.microsoft.com/office/drawing/2014/main" xmlns="" id="{CCE185CF-33E2-46E4-883E-71BFC015638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8" name="Text Box 684">
          <a:extLst>
            <a:ext uri="{FF2B5EF4-FFF2-40B4-BE49-F238E27FC236}">
              <a16:creationId xmlns:a16="http://schemas.microsoft.com/office/drawing/2014/main" xmlns="" id="{0793E8E0-9906-4FCC-B732-BD5D0112832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59" name="Text Box 685">
          <a:extLst>
            <a:ext uri="{FF2B5EF4-FFF2-40B4-BE49-F238E27FC236}">
              <a16:creationId xmlns:a16="http://schemas.microsoft.com/office/drawing/2014/main" xmlns="" id="{0EB2E5FC-8BFD-4D72-92DD-148406BFE518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60" name="Text Box 739">
          <a:extLst>
            <a:ext uri="{FF2B5EF4-FFF2-40B4-BE49-F238E27FC236}">
              <a16:creationId xmlns:a16="http://schemas.microsoft.com/office/drawing/2014/main" xmlns="" id="{AD1A3770-B018-4A08-8DA9-CDB552056DF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61" name="Text Box 740">
          <a:extLst>
            <a:ext uri="{FF2B5EF4-FFF2-40B4-BE49-F238E27FC236}">
              <a16:creationId xmlns:a16="http://schemas.microsoft.com/office/drawing/2014/main" xmlns="" id="{C98C8D13-2C9F-4120-8DC4-2E056B8DB8A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62" name="Text Box 741">
          <a:extLst>
            <a:ext uri="{FF2B5EF4-FFF2-40B4-BE49-F238E27FC236}">
              <a16:creationId xmlns:a16="http://schemas.microsoft.com/office/drawing/2014/main" xmlns="" id="{2BC0ECC5-F0CF-4ABF-826F-E257622AB45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63" name="Text Box 742">
          <a:extLst>
            <a:ext uri="{FF2B5EF4-FFF2-40B4-BE49-F238E27FC236}">
              <a16:creationId xmlns:a16="http://schemas.microsoft.com/office/drawing/2014/main" xmlns="" id="{E5BAE1C1-FCB0-4391-B7D2-BDDE3021A97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64" name="Text Box 743">
          <a:extLst>
            <a:ext uri="{FF2B5EF4-FFF2-40B4-BE49-F238E27FC236}">
              <a16:creationId xmlns:a16="http://schemas.microsoft.com/office/drawing/2014/main" xmlns="" id="{C4EEAF68-B552-4200-8315-762CE3E0C1B8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199572</xdr:rowOff>
    </xdr:to>
    <xdr:sp macro="" textlink="">
      <xdr:nvSpPr>
        <xdr:cNvPr id="565" name="Text Box 744">
          <a:extLst>
            <a:ext uri="{FF2B5EF4-FFF2-40B4-BE49-F238E27FC236}">
              <a16:creationId xmlns:a16="http://schemas.microsoft.com/office/drawing/2014/main" xmlns="" id="{C70E9AD2-FCC1-4F7E-BC62-02AE44541F2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xmlns="" id="{6DEC10D8-8D7E-472E-BB1F-7861235B9A38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67" name="Text Box 4">
          <a:extLst>
            <a:ext uri="{FF2B5EF4-FFF2-40B4-BE49-F238E27FC236}">
              <a16:creationId xmlns:a16="http://schemas.microsoft.com/office/drawing/2014/main" xmlns="" id="{D0F03A57-1D60-4C81-A66F-2484474A9F4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68" name="Text Box 5">
          <a:extLst>
            <a:ext uri="{FF2B5EF4-FFF2-40B4-BE49-F238E27FC236}">
              <a16:creationId xmlns:a16="http://schemas.microsoft.com/office/drawing/2014/main" xmlns="" id="{3161521E-B6C9-480A-8A9A-E3C9663CC4F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69" name="Text Box 6">
          <a:extLst>
            <a:ext uri="{FF2B5EF4-FFF2-40B4-BE49-F238E27FC236}">
              <a16:creationId xmlns:a16="http://schemas.microsoft.com/office/drawing/2014/main" xmlns="" id="{3D41EBE2-B16A-4632-8A68-170167016C6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0" name="Text Box 7">
          <a:extLst>
            <a:ext uri="{FF2B5EF4-FFF2-40B4-BE49-F238E27FC236}">
              <a16:creationId xmlns:a16="http://schemas.microsoft.com/office/drawing/2014/main" xmlns="" id="{F5FC732D-F11C-4B80-807E-4625E093EA0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1" name="Text Box 8">
          <a:extLst>
            <a:ext uri="{FF2B5EF4-FFF2-40B4-BE49-F238E27FC236}">
              <a16:creationId xmlns:a16="http://schemas.microsoft.com/office/drawing/2014/main" xmlns="" id="{DEA2E46D-D15E-44E0-BB2E-338DEC43B98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2" name="Text Box 9">
          <a:extLst>
            <a:ext uri="{FF2B5EF4-FFF2-40B4-BE49-F238E27FC236}">
              <a16:creationId xmlns:a16="http://schemas.microsoft.com/office/drawing/2014/main" xmlns="" id="{2AE130A9-9EE4-441B-89FE-CBFDED82825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3" name="Text Box 10">
          <a:extLst>
            <a:ext uri="{FF2B5EF4-FFF2-40B4-BE49-F238E27FC236}">
              <a16:creationId xmlns:a16="http://schemas.microsoft.com/office/drawing/2014/main" xmlns="" id="{5EA85152-98E2-4FD0-BDDE-3C01F83D2A5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4" name="Text Box 11">
          <a:extLst>
            <a:ext uri="{FF2B5EF4-FFF2-40B4-BE49-F238E27FC236}">
              <a16:creationId xmlns:a16="http://schemas.microsoft.com/office/drawing/2014/main" xmlns="" id="{C7D244FA-D2D7-4D95-A184-AEDE917C188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5" name="Text Box 140">
          <a:extLst>
            <a:ext uri="{FF2B5EF4-FFF2-40B4-BE49-F238E27FC236}">
              <a16:creationId xmlns:a16="http://schemas.microsoft.com/office/drawing/2014/main" xmlns="" id="{DA3C338E-C44D-4911-8273-BB91D33AEED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6" name="Text Box 141">
          <a:extLst>
            <a:ext uri="{FF2B5EF4-FFF2-40B4-BE49-F238E27FC236}">
              <a16:creationId xmlns:a16="http://schemas.microsoft.com/office/drawing/2014/main" xmlns="" id="{98ECFAF2-B102-456A-AB32-08F0A9AEC9B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7" name="Text Box 142">
          <a:extLst>
            <a:ext uri="{FF2B5EF4-FFF2-40B4-BE49-F238E27FC236}">
              <a16:creationId xmlns:a16="http://schemas.microsoft.com/office/drawing/2014/main" xmlns="" id="{13C251B9-3A14-46D2-9B21-384DFAB483F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8" name="Text Box 143">
          <a:extLst>
            <a:ext uri="{FF2B5EF4-FFF2-40B4-BE49-F238E27FC236}">
              <a16:creationId xmlns:a16="http://schemas.microsoft.com/office/drawing/2014/main" xmlns="" id="{4BE236A5-E3ED-4A5D-8C2B-8C931753973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79" name="Text Box 658">
          <a:extLst>
            <a:ext uri="{FF2B5EF4-FFF2-40B4-BE49-F238E27FC236}">
              <a16:creationId xmlns:a16="http://schemas.microsoft.com/office/drawing/2014/main" xmlns="" id="{C5706C86-3028-4993-B3C2-7D055F2719A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0" name="Text Box 659">
          <a:extLst>
            <a:ext uri="{FF2B5EF4-FFF2-40B4-BE49-F238E27FC236}">
              <a16:creationId xmlns:a16="http://schemas.microsoft.com/office/drawing/2014/main" xmlns="" id="{97393BFE-2FC0-449E-957F-3202922F6DA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1" name="Text Box 660">
          <a:extLst>
            <a:ext uri="{FF2B5EF4-FFF2-40B4-BE49-F238E27FC236}">
              <a16:creationId xmlns:a16="http://schemas.microsoft.com/office/drawing/2014/main" xmlns="" id="{5C37E517-A31E-49D9-B8F9-876D3CC8799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2" name="Text Box 661">
          <a:extLst>
            <a:ext uri="{FF2B5EF4-FFF2-40B4-BE49-F238E27FC236}">
              <a16:creationId xmlns:a16="http://schemas.microsoft.com/office/drawing/2014/main" xmlns="" id="{319BA17A-8893-4790-B53B-02AE6D4A160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3" name="Text Box 662">
          <a:extLst>
            <a:ext uri="{FF2B5EF4-FFF2-40B4-BE49-F238E27FC236}">
              <a16:creationId xmlns:a16="http://schemas.microsoft.com/office/drawing/2014/main" xmlns="" id="{49C1E1C4-431D-411A-968F-39416C456F7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4" name="Text Box 663">
          <a:extLst>
            <a:ext uri="{FF2B5EF4-FFF2-40B4-BE49-F238E27FC236}">
              <a16:creationId xmlns:a16="http://schemas.microsoft.com/office/drawing/2014/main" xmlns="" id="{29544474-AD9C-44C4-9992-2B80B55221B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5" name="Text Box 664">
          <a:extLst>
            <a:ext uri="{FF2B5EF4-FFF2-40B4-BE49-F238E27FC236}">
              <a16:creationId xmlns:a16="http://schemas.microsoft.com/office/drawing/2014/main" xmlns="" id="{6C324A38-A4F0-4643-98BA-74CB2C941C2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6" name="Text Box 665">
          <a:extLst>
            <a:ext uri="{FF2B5EF4-FFF2-40B4-BE49-F238E27FC236}">
              <a16:creationId xmlns:a16="http://schemas.microsoft.com/office/drawing/2014/main" xmlns="" id="{FE521AEA-F949-492A-B19E-8D5CDABC51B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7" name="Text Box 666">
          <a:extLst>
            <a:ext uri="{FF2B5EF4-FFF2-40B4-BE49-F238E27FC236}">
              <a16:creationId xmlns:a16="http://schemas.microsoft.com/office/drawing/2014/main" xmlns="" id="{C0FD1E62-A0F9-4427-B4D5-2211490AD77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8" name="Text Box 667">
          <a:extLst>
            <a:ext uri="{FF2B5EF4-FFF2-40B4-BE49-F238E27FC236}">
              <a16:creationId xmlns:a16="http://schemas.microsoft.com/office/drawing/2014/main" xmlns="" id="{F027D489-1DA9-47E1-A767-4583E1678D02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89" name="Text Box 668">
          <a:extLst>
            <a:ext uri="{FF2B5EF4-FFF2-40B4-BE49-F238E27FC236}">
              <a16:creationId xmlns:a16="http://schemas.microsoft.com/office/drawing/2014/main" xmlns="" id="{B6752992-A313-460C-9E3D-2FC2282099D5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0" name="Text Box 669">
          <a:extLst>
            <a:ext uri="{FF2B5EF4-FFF2-40B4-BE49-F238E27FC236}">
              <a16:creationId xmlns:a16="http://schemas.microsoft.com/office/drawing/2014/main" xmlns="" id="{1F5026EA-28D8-420C-8A5D-B402EFB549F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1" name="Text Box 670">
          <a:extLst>
            <a:ext uri="{FF2B5EF4-FFF2-40B4-BE49-F238E27FC236}">
              <a16:creationId xmlns:a16="http://schemas.microsoft.com/office/drawing/2014/main" xmlns="" id="{4CF75C87-A404-4032-9C99-E503A6EB34C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2" name="Text Box 671">
          <a:extLst>
            <a:ext uri="{FF2B5EF4-FFF2-40B4-BE49-F238E27FC236}">
              <a16:creationId xmlns:a16="http://schemas.microsoft.com/office/drawing/2014/main" xmlns="" id="{866239C7-C6B4-4023-ACE0-7870B2F26BC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3" name="Text Box 672">
          <a:extLst>
            <a:ext uri="{FF2B5EF4-FFF2-40B4-BE49-F238E27FC236}">
              <a16:creationId xmlns:a16="http://schemas.microsoft.com/office/drawing/2014/main" xmlns="" id="{64894282-1F77-47E6-A52A-F41368E81FFA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4" name="Text Box 673">
          <a:extLst>
            <a:ext uri="{FF2B5EF4-FFF2-40B4-BE49-F238E27FC236}">
              <a16:creationId xmlns:a16="http://schemas.microsoft.com/office/drawing/2014/main" xmlns="" id="{C12D0D69-3D50-408F-8218-2E27A195686D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5" name="Text Box 674">
          <a:extLst>
            <a:ext uri="{FF2B5EF4-FFF2-40B4-BE49-F238E27FC236}">
              <a16:creationId xmlns:a16="http://schemas.microsoft.com/office/drawing/2014/main" xmlns="" id="{CF0EA090-9761-4808-8344-E758FACCCC5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6" name="Text Box 675">
          <a:extLst>
            <a:ext uri="{FF2B5EF4-FFF2-40B4-BE49-F238E27FC236}">
              <a16:creationId xmlns:a16="http://schemas.microsoft.com/office/drawing/2014/main" xmlns="" id="{30EBEF0E-F591-482C-A525-37CCC39D2BE4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7" name="Text Box 676">
          <a:extLst>
            <a:ext uri="{FF2B5EF4-FFF2-40B4-BE49-F238E27FC236}">
              <a16:creationId xmlns:a16="http://schemas.microsoft.com/office/drawing/2014/main" xmlns="" id="{F635477F-A33A-4BCD-AB28-C251AAB91C2F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8" name="Text Box 677">
          <a:extLst>
            <a:ext uri="{FF2B5EF4-FFF2-40B4-BE49-F238E27FC236}">
              <a16:creationId xmlns:a16="http://schemas.microsoft.com/office/drawing/2014/main" xmlns="" id="{F76B3AF4-D63F-468C-94EB-2F9757B2F99C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599" name="Text Box 678">
          <a:extLst>
            <a:ext uri="{FF2B5EF4-FFF2-40B4-BE49-F238E27FC236}">
              <a16:creationId xmlns:a16="http://schemas.microsoft.com/office/drawing/2014/main" xmlns="" id="{AFCC7999-BABF-4BA5-BBC9-995D42EFA877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0" name="Text Box 679">
          <a:extLst>
            <a:ext uri="{FF2B5EF4-FFF2-40B4-BE49-F238E27FC236}">
              <a16:creationId xmlns:a16="http://schemas.microsoft.com/office/drawing/2014/main" xmlns="" id="{76D7B045-B67E-4A57-BDDB-7B2DED662D0E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1" name="Text Box 680">
          <a:extLst>
            <a:ext uri="{FF2B5EF4-FFF2-40B4-BE49-F238E27FC236}">
              <a16:creationId xmlns:a16="http://schemas.microsoft.com/office/drawing/2014/main" xmlns="" id="{BD46E541-1ABB-415B-8442-20654A0BDBA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2" name="Text Box 681">
          <a:extLst>
            <a:ext uri="{FF2B5EF4-FFF2-40B4-BE49-F238E27FC236}">
              <a16:creationId xmlns:a16="http://schemas.microsoft.com/office/drawing/2014/main" xmlns="" id="{51BC6A80-39E0-4B4A-98AE-DA6F2AE8DD5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3" name="Text Box 682">
          <a:extLst>
            <a:ext uri="{FF2B5EF4-FFF2-40B4-BE49-F238E27FC236}">
              <a16:creationId xmlns:a16="http://schemas.microsoft.com/office/drawing/2014/main" xmlns="" id="{7F270A76-8AC7-47F2-8466-BCD188AC6963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4" name="Text Box 683">
          <a:extLst>
            <a:ext uri="{FF2B5EF4-FFF2-40B4-BE49-F238E27FC236}">
              <a16:creationId xmlns:a16="http://schemas.microsoft.com/office/drawing/2014/main" xmlns="" id="{8422295D-EB4A-43D3-87E5-A466A82FCA6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5" name="Text Box 684">
          <a:extLst>
            <a:ext uri="{FF2B5EF4-FFF2-40B4-BE49-F238E27FC236}">
              <a16:creationId xmlns:a16="http://schemas.microsoft.com/office/drawing/2014/main" xmlns="" id="{48CF7AF8-B601-40C6-82C5-5E660D815CA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6" name="Text Box 685">
          <a:extLst>
            <a:ext uri="{FF2B5EF4-FFF2-40B4-BE49-F238E27FC236}">
              <a16:creationId xmlns:a16="http://schemas.microsoft.com/office/drawing/2014/main" xmlns="" id="{6E353C34-DBD8-43CF-BF91-E4EF600B5B21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7" name="Text Box 739">
          <a:extLst>
            <a:ext uri="{FF2B5EF4-FFF2-40B4-BE49-F238E27FC236}">
              <a16:creationId xmlns:a16="http://schemas.microsoft.com/office/drawing/2014/main" xmlns="" id="{6EFE1E4E-3DCD-4DA0-BEC8-59B0DDE93B0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8" name="Text Box 740">
          <a:extLst>
            <a:ext uri="{FF2B5EF4-FFF2-40B4-BE49-F238E27FC236}">
              <a16:creationId xmlns:a16="http://schemas.microsoft.com/office/drawing/2014/main" xmlns="" id="{9A9B01F8-D826-4C07-933E-31C139C6BB06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09" name="Text Box 741">
          <a:extLst>
            <a:ext uri="{FF2B5EF4-FFF2-40B4-BE49-F238E27FC236}">
              <a16:creationId xmlns:a16="http://schemas.microsoft.com/office/drawing/2014/main" xmlns="" id="{C7FD8470-C84F-4605-8151-BEF3F6C961A0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10" name="Text Box 742">
          <a:extLst>
            <a:ext uri="{FF2B5EF4-FFF2-40B4-BE49-F238E27FC236}">
              <a16:creationId xmlns:a16="http://schemas.microsoft.com/office/drawing/2014/main" xmlns="" id="{8964B4CC-6878-4973-8D80-3328606320B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11" name="Text Box 743">
          <a:extLst>
            <a:ext uri="{FF2B5EF4-FFF2-40B4-BE49-F238E27FC236}">
              <a16:creationId xmlns:a16="http://schemas.microsoft.com/office/drawing/2014/main" xmlns="" id="{BCA4094A-B7D3-47B4-B5B3-245BD29EE85B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76200</xdr:colOff>
      <xdr:row>31</xdr:row>
      <xdr:rowOff>167640</xdr:rowOff>
    </xdr:to>
    <xdr:sp macro="" textlink="">
      <xdr:nvSpPr>
        <xdr:cNvPr id="612" name="Text Box 744">
          <a:extLst>
            <a:ext uri="{FF2B5EF4-FFF2-40B4-BE49-F238E27FC236}">
              <a16:creationId xmlns:a16="http://schemas.microsoft.com/office/drawing/2014/main" xmlns="" id="{00A9129B-23F1-45CC-9F67-79A9259B7749}"/>
            </a:ext>
          </a:extLst>
        </xdr:cNvPr>
        <xdr:cNvSpPr txBox="1">
          <a:spLocks noChangeArrowheads="1"/>
        </xdr:cNvSpPr>
      </xdr:nvSpPr>
      <xdr:spPr bwMode="auto">
        <a:xfrm>
          <a:off x="5448300" y="80238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v-zak&#225;zky\2005\OS+OSZ%20N&#225;chod\Prov&#225;d&#283;c&#237;%20projekt%202005\Cenovky%20od%20dodavatel&#367;\Reh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showGridLines="0" showZeros="0" tabSelected="1" view="pageBreakPreview" zoomScale="75" workbookViewId="0">
      <selection activeCell="O24" sqref="O24"/>
    </sheetView>
  </sheetViews>
  <sheetFormatPr defaultColWidth="9.140625" defaultRowHeight="12.75"/>
  <cols>
    <col min="1" max="1" width="2.5703125" style="4" customWidth="1"/>
    <col min="2" max="2" width="24.5703125" style="4" customWidth="1"/>
    <col min="3" max="4" width="12.85546875" style="4" bestFit="1" customWidth="1"/>
    <col min="5" max="5" width="11.5703125" style="4" bestFit="1" customWidth="1"/>
    <col min="6" max="6" width="16.5703125" style="4" bestFit="1" customWidth="1"/>
    <col min="7" max="7" width="15.5703125" style="4" customWidth="1"/>
    <col min="8" max="8" width="9.140625" style="4"/>
    <col min="9" max="9" width="6.140625" style="4" customWidth="1"/>
    <col min="10" max="10" width="9.140625" style="4"/>
    <col min="11" max="11" width="10" style="4" bestFit="1" customWidth="1"/>
    <col min="12" max="16384" width="9.140625" style="4"/>
  </cols>
  <sheetData>
    <row r="1" spans="1:11">
      <c r="A1" s="1" t="s">
        <v>0</v>
      </c>
      <c r="B1" s="324" t="s">
        <v>1</v>
      </c>
      <c r="C1" s="325"/>
      <c r="D1" s="326" t="s">
        <v>2</v>
      </c>
      <c r="E1" s="326"/>
      <c r="F1" s="326"/>
      <c r="G1" s="326"/>
      <c r="H1" s="326"/>
      <c r="I1" s="326"/>
      <c r="J1" s="2" t="s">
        <v>3</v>
      </c>
      <c r="K1" s="3"/>
    </row>
    <row r="2" spans="1:11" ht="18" customHeight="1">
      <c r="A2" s="5"/>
      <c r="B2" s="327" t="s">
        <v>4</v>
      </c>
      <c r="C2" s="328"/>
      <c r="D2" s="329" t="s">
        <v>110</v>
      </c>
      <c r="E2" s="330"/>
      <c r="F2" s="330"/>
      <c r="G2" s="330"/>
      <c r="H2" s="330"/>
      <c r="I2" s="331"/>
      <c r="J2" s="332"/>
      <c r="K2" s="333"/>
    </row>
    <row r="3" spans="1:11" ht="15" customHeight="1">
      <c r="A3" s="5"/>
      <c r="B3" s="337" t="s">
        <v>5</v>
      </c>
      <c r="C3" s="338"/>
      <c r="D3" s="339" t="s">
        <v>111</v>
      </c>
      <c r="E3" s="340"/>
      <c r="F3" s="340"/>
      <c r="G3" s="340"/>
      <c r="H3" s="340"/>
      <c r="I3" s="341"/>
      <c r="J3" s="334"/>
      <c r="K3" s="333"/>
    </row>
    <row r="4" spans="1:11" ht="12.75" customHeight="1">
      <c r="A4" s="5"/>
      <c r="B4" s="342"/>
      <c r="C4" s="343"/>
      <c r="D4" s="344" t="s">
        <v>6</v>
      </c>
      <c r="E4" s="345"/>
      <c r="F4" s="345"/>
      <c r="G4" s="345"/>
      <c r="H4" s="345"/>
      <c r="I4" s="346"/>
      <c r="J4" s="334"/>
      <c r="K4" s="333"/>
    </row>
    <row r="5" spans="1:11" ht="20.25" customHeight="1">
      <c r="A5" s="6"/>
      <c r="B5" s="347"/>
      <c r="C5" s="348"/>
      <c r="D5" s="312" t="s">
        <v>183</v>
      </c>
      <c r="E5" s="313"/>
      <c r="F5" s="313"/>
      <c r="G5" s="313"/>
      <c r="H5" s="313"/>
      <c r="I5" s="314"/>
      <c r="J5" s="335"/>
      <c r="K5" s="336"/>
    </row>
    <row r="6" spans="1:11">
      <c r="A6" s="7" t="s">
        <v>7</v>
      </c>
      <c r="B6" s="315" t="s">
        <v>8</v>
      </c>
      <c r="C6" s="316"/>
      <c r="D6" s="317" t="s">
        <v>9</v>
      </c>
      <c r="E6" s="318"/>
      <c r="F6" s="318"/>
      <c r="G6" s="318"/>
      <c r="H6" s="318"/>
      <c r="I6" s="318"/>
      <c r="J6" s="318"/>
      <c r="K6" s="319"/>
    </row>
    <row r="7" spans="1:11">
      <c r="A7" s="7" t="s">
        <v>10</v>
      </c>
      <c r="B7" s="315" t="s">
        <v>11</v>
      </c>
      <c r="C7" s="316"/>
      <c r="D7" s="320" t="s">
        <v>12</v>
      </c>
      <c r="E7" s="321"/>
      <c r="F7" s="321"/>
      <c r="G7" s="321"/>
      <c r="H7" s="8" t="s">
        <v>13</v>
      </c>
      <c r="I7" s="8"/>
      <c r="J7" s="9"/>
      <c r="K7" s="10" t="s">
        <v>14</v>
      </c>
    </row>
    <row r="8" spans="1:11">
      <c r="A8" s="11"/>
      <c r="B8" s="12"/>
      <c r="C8" s="12"/>
      <c r="D8" s="12"/>
      <c r="E8" s="12"/>
      <c r="F8" s="12"/>
      <c r="G8" s="12"/>
      <c r="H8" s="12"/>
      <c r="I8" s="12"/>
      <c r="J8" s="12"/>
      <c r="K8" s="13"/>
    </row>
    <row r="9" spans="1:11">
      <c r="A9" s="14" t="s">
        <v>15</v>
      </c>
      <c r="B9" s="12"/>
      <c r="C9" s="12"/>
      <c r="D9" s="12"/>
      <c r="E9" s="12"/>
      <c r="F9" s="12"/>
      <c r="G9" s="12"/>
      <c r="H9" s="12"/>
      <c r="I9" s="12"/>
      <c r="J9" s="12"/>
      <c r="K9" s="13"/>
    </row>
    <row r="10" spans="1:11">
      <c r="A10" s="322" t="s">
        <v>16</v>
      </c>
      <c r="B10" s="303" t="s">
        <v>17</v>
      </c>
      <c r="C10" s="303"/>
      <c r="D10" s="302" t="s">
        <v>18</v>
      </c>
      <c r="E10" s="302"/>
      <c r="F10" s="302"/>
      <c r="G10" s="303" t="s">
        <v>19</v>
      </c>
      <c r="H10" s="299" t="s">
        <v>112</v>
      </c>
      <c r="I10" s="300"/>
      <c r="J10" s="300"/>
      <c r="K10" s="309"/>
    </row>
    <row r="11" spans="1:11">
      <c r="A11" s="323"/>
      <c r="B11" s="303"/>
      <c r="C11" s="303"/>
      <c r="D11" s="15" t="s">
        <v>20</v>
      </c>
      <c r="E11" s="16" t="s">
        <v>21</v>
      </c>
      <c r="F11" s="15" t="s">
        <v>22</v>
      </c>
      <c r="G11" s="303"/>
      <c r="H11" s="299" t="s">
        <v>113</v>
      </c>
      <c r="I11" s="300"/>
      <c r="J11" s="300"/>
      <c r="K11" s="309"/>
    </row>
    <row r="12" spans="1:11">
      <c r="A12" s="17" t="s">
        <v>23</v>
      </c>
      <c r="B12" s="287" t="s">
        <v>24</v>
      </c>
      <c r="C12" s="287"/>
      <c r="D12" s="287"/>
      <c r="E12" s="287"/>
      <c r="F12" s="287"/>
      <c r="G12" s="303"/>
      <c r="H12" s="299" t="s">
        <v>114</v>
      </c>
      <c r="I12" s="300"/>
      <c r="J12" s="300"/>
      <c r="K12" s="309"/>
    </row>
    <row r="13" spans="1:11">
      <c r="A13" s="18" t="s">
        <v>25</v>
      </c>
      <c r="B13" s="300" t="s">
        <v>26</v>
      </c>
      <c r="C13" s="300"/>
      <c r="D13" s="19">
        <f>Rekapitulace!D12</f>
        <v>0</v>
      </c>
      <c r="E13" s="19"/>
      <c r="F13" s="19">
        <f>SUM(D13:E13)</f>
        <v>0</v>
      </c>
      <c r="G13" s="303"/>
      <c r="H13" s="299" t="s">
        <v>115</v>
      </c>
      <c r="I13" s="300"/>
      <c r="J13" s="300"/>
      <c r="K13" s="309"/>
    </row>
    <row r="14" spans="1:11">
      <c r="A14" s="18" t="s">
        <v>27</v>
      </c>
      <c r="B14" s="300" t="s">
        <v>28</v>
      </c>
      <c r="C14" s="300"/>
      <c r="D14" s="19"/>
      <c r="E14" s="19"/>
      <c r="F14" s="19">
        <f>SUM(D14:E14)</f>
        <v>0</v>
      </c>
      <c r="G14" s="295"/>
      <c r="H14" s="304"/>
      <c r="I14" s="304"/>
      <c r="J14" s="304"/>
      <c r="K14" s="305"/>
    </row>
    <row r="15" spans="1:11">
      <c r="A15" s="17" t="s">
        <v>29</v>
      </c>
      <c r="B15" s="310" t="s">
        <v>24</v>
      </c>
      <c r="C15" s="311"/>
      <c r="D15" s="20"/>
      <c r="E15" s="20"/>
      <c r="F15" s="21">
        <f>SUM(F13:F14)</f>
        <v>0</v>
      </c>
      <c r="G15" s="303" t="s">
        <v>30</v>
      </c>
      <c r="H15" s="299"/>
      <c r="I15" s="300"/>
      <c r="J15" s="300"/>
      <c r="K15" s="309"/>
    </row>
    <row r="16" spans="1:11">
      <c r="A16" s="301"/>
      <c r="B16" s="302"/>
      <c r="C16" s="302"/>
      <c r="D16" s="302"/>
      <c r="E16" s="302"/>
      <c r="F16" s="302"/>
      <c r="G16" s="303"/>
      <c r="H16" s="299"/>
      <c r="I16" s="300"/>
      <c r="J16" s="300"/>
      <c r="K16" s="309"/>
    </row>
    <row r="17" spans="1:11">
      <c r="A17" s="17" t="s">
        <v>31</v>
      </c>
      <c r="B17" s="22" t="s">
        <v>32</v>
      </c>
      <c r="C17" s="23"/>
      <c r="D17" s="24"/>
      <c r="E17" s="25" t="s">
        <v>33</v>
      </c>
      <c r="F17" s="19"/>
      <c r="G17" s="303"/>
      <c r="H17" s="299"/>
      <c r="I17" s="300"/>
      <c r="J17" s="300"/>
      <c r="K17" s="309"/>
    </row>
    <row r="18" spans="1:11">
      <c r="A18" s="26" t="s">
        <v>34</v>
      </c>
      <c r="B18" s="292" t="s">
        <v>35</v>
      </c>
      <c r="C18" s="293"/>
      <c r="D18" s="294"/>
      <c r="E18" s="27">
        <v>0</v>
      </c>
      <c r="F18" s="19">
        <f>E18*$F$15</f>
        <v>0</v>
      </c>
      <c r="G18" s="303"/>
      <c r="H18" s="300"/>
      <c r="I18" s="300"/>
      <c r="J18" s="300"/>
      <c r="K18" s="309"/>
    </row>
    <row r="19" spans="1:11">
      <c r="A19" s="17" t="s">
        <v>36</v>
      </c>
      <c r="B19" s="292" t="s">
        <v>37</v>
      </c>
      <c r="C19" s="293"/>
      <c r="D19" s="294"/>
      <c r="E19" s="27">
        <v>0</v>
      </c>
      <c r="F19" s="19">
        <f>E19*$F$15</f>
        <v>0</v>
      </c>
      <c r="G19" s="295"/>
      <c r="H19" s="304"/>
      <c r="I19" s="304"/>
      <c r="J19" s="304"/>
      <c r="K19" s="305"/>
    </row>
    <row r="20" spans="1:11">
      <c r="A20" s="26" t="s">
        <v>38</v>
      </c>
      <c r="B20" s="292" t="s">
        <v>39</v>
      </c>
      <c r="C20" s="293"/>
      <c r="D20" s="294"/>
      <c r="E20" s="27"/>
      <c r="F20" s="19">
        <f>E20*$F$15</f>
        <v>0</v>
      </c>
      <c r="G20" s="306" t="s">
        <v>40</v>
      </c>
      <c r="H20" s="299"/>
      <c r="I20" s="300"/>
      <c r="J20" s="300"/>
      <c r="K20" s="309"/>
    </row>
    <row r="21" spans="1:11">
      <c r="A21" s="17" t="s">
        <v>41</v>
      </c>
      <c r="B21" s="300" t="s">
        <v>42</v>
      </c>
      <c r="C21" s="300"/>
      <c r="D21" s="300"/>
      <c r="E21" s="27"/>
      <c r="F21" s="19">
        <f>E21*$F$15</f>
        <v>0</v>
      </c>
      <c r="G21" s="307"/>
      <c r="H21" s="299"/>
      <c r="I21" s="300"/>
      <c r="J21" s="300"/>
      <c r="K21" s="309"/>
    </row>
    <row r="22" spans="1:11">
      <c r="A22" s="17" t="s">
        <v>43</v>
      </c>
      <c r="B22" s="287" t="s">
        <v>32</v>
      </c>
      <c r="C22" s="287"/>
      <c r="D22" s="287"/>
      <c r="E22" s="287"/>
      <c r="F22" s="28">
        <f>SUM(F18:F21)</f>
        <v>0</v>
      </c>
      <c r="G22" s="307"/>
      <c r="H22" s="299"/>
      <c r="I22" s="300"/>
      <c r="J22" s="300"/>
      <c r="K22" s="309"/>
    </row>
    <row r="23" spans="1:11">
      <c r="A23" s="301"/>
      <c r="B23" s="302"/>
      <c r="C23" s="302"/>
      <c r="D23" s="302"/>
      <c r="E23" s="302"/>
      <c r="F23" s="302"/>
      <c r="G23" s="308"/>
      <c r="H23" s="300"/>
      <c r="I23" s="300"/>
      <c r="J23" s="300"/>
      <c r="K23" s="309"/>
    </row>
    <row r="24" spans="1:11">
      <c r="A24" s="17" t="s">
        <v>44</v>
      </c>
      <c r="B24" s="287" t="s">
        <v>45</v>
      </c>
      <c r="C24" s="287"/>
      <c r="D24" s="287"/>
      <c r="E24" s="287"/>
      <c r="F24" s="287"/>
      <c r="G24" s="288" t="s">
        <v>46</v>
      </c>
      <c r="H24" s="289"/>
      <c r="I24" s="288" t="s">
        <v>47</v>
      </c>
      <c r="J24" s="290"/>
      <c r="K24" s="291"/>
    </row>
    <row r="25" spans="1:11">
      <c r="A25" s="17" t="s">
        <v>48</v>
      </c>
      <c r="B25" s="292" t="s">
        <v>49</v>
      </c>
      <c r="C25" s="293"/>
      <c r="D25" s="294"/>
      <c r="E25" s="27"/>
      <c r="F25" s="19">
        <f>E25*$F$15</f>
        <v>0</v>
      </c>
      <c r="G25" s="295"/>
      <c r="H25" s="296"/>
      <c r="I25" s="29"/>
      <c r="J25" s="30"/>
      <c r="K25" s="31"/>
    </row>
    <row r="26" spans="1:11">
      <c r="A26" s="17" t="s">
        <v>50</v>
      </c>
      <c r="B26" s="299" t="s">
        <v>51</v>
      </c>
      <c r="C26" s="300"/>
      <c r="D26" s="300"/>
      <c r="E26" s="27"/>
      <c r="F26" s="19">
        <f>E26*$F$15</f>
        <v>0</v>
      </c>
      <c r="G26" s="295"/>
      <c r="H26" s="296"/>
      <c r="I26" s="29"/>
      <c r="J26" s="30"/>
      <c r="K26" s="31"/>
    </row>
    <row r="27" spans="1:11">
      <c r="A27" s="17" t="s">
        <v>52</v>
      </c>
      <c r="B27" s="287" t="s">
        <v>45</v>
      </c>
      <c r="C27" s="287"/>
      <c r="D27" s="287"/>
      <c r="E27" s="287"/>
      <c r="F27" s="28">
        <f>SUM(F24:F26)</f>
        <v>0</v>
      </c>
      <c r="G27" s="295"/>
      <c r="H27" s="296"/>
      <c r="I27" s="29"/>
      <c r="J27" s="30"/>
      <c r="K27" s="31"/>
    </row>
    <row r="28" spans="1:11">
      <c r="A28" s="301"/>
      <c r="B28" s="302"/>
      <c r="C28" s="302"/>
      <c r="D28" s="302"/>
      <c r="E28" s="302"/>
      <c r="F28" s="302"/>
      <c r="G28" s="295"/>
      <c r="H28" s="296"/>
      <c r="I28" s="29"/>
      <c r="J28" s="30"/>
      <c r="K28" s="31"/>
    </row>
    <row r="29" spans="1:11">
      <c r="A29" s="17" t="s">
        <v>53</v>
      </c>
      <c r="B29" s="287" t="s">
        <v>54</v>
      </c>
      <c r="C29" s="287"/>
      <c r="D29" s="287"/>
      <c r="E29" s="287"/>
      <c r="F29" s="28">
        <f>SUM(F27,F22,F15)</f>
        <v>0</v>
      </c>
      <c r="G29" s="295"/>
      <c r="H29" s="296"/>
      <c r="I29" s="29"/>
      <c r="J29" s="30"/>
      <c r="K29" s="31"/>
    </row>
    <row r="30" spans="1:11">
      <c r="A30" s="301"/>
      <c r="B30" s="302"/>
      <c r="C30" s="302"/>
      <c r="D30" s="302"/>
      <c r="E30" s="302"/>
      <c r="F30" s="302"/>
      <c r="G30" s="295"/>
      <c r="H30" s="296"/>
      <c r="I30" s="29"/>
      <c r="J30" s="30"/>
      <c r="K30" s="31"/>
    </row>
    <row r="31" spans="1:11">
      <c r="A31" s="17" t="s">
        <v>55</v>
      </c>
      <c r="B31" s="287" t="s">
        <v>56</v>
      </c>
      <c r="C31" s="287"/>
      <c r="D31" s="287"/>
      <c r="E31" s="287"/>
      <c r="F31" s="287"/>
      <c r="G31" s="295"/>
      <c r="H31" s="296"/>
      <c r="I31" s="29"/>
      <c r="J31" s="30"/>
      <c r="K31" s="31"/>
    </row>
    <row r="32" spans="1:11">
      <c r="A32" s="26" t="s">
        <v>57</v>
      </c>
      <c r="B32" s="303" t="s">
        <v>58</v>
      </c>
      <c r="C32" s="19">
        <f>IF(K7="A",F29,0)</f>
        <v>0</v>
      </c>
      <c r="D32" s="27">
        <v>0.15</v>
      </c>
      <c r="E32" s="32"/>
      <c r="F32" s="19">
        <f>D32*C32</f>
        <v>0</v>
      </c>
      <c r="G32" s="295"/>
      <c r="H32" s="296"/>
      <c r="I32" s="29"/>
      <c r="J32" s="30"/>
      <c r="K32" s="31"/>
    </row>
    <row r="33" spans="1:12">
      <c r="A33" s="26" t="s">
        <v>59</v>
      </c>
      <c r="B33" s="303"/>
      <c r="C33" s="19">
        <f>IF(K7="N",F29,0)</f>
        <v>0</v>
      </c>
      <c r="D33" s="27">
        <v>0.21</v>
      </c>
      <c r="E33" s="33"/>
      <c r="F33" s="19">
        <f>D33*C33</f>
        <v>0</v>
      </c>
      <c r="G33" s="297"/>
      <c r="H33" s="298"/>
      <c r="I33" s="34"/>
      <c r="J33" s="35"/>
      <c r="K33" s="36"/>
    </row>
    <row r="34" spans="1:12" ht="13.5" thickBot="1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9"/>
    </row>
    <row r="35" spans="1:12" ht="19.5" thickBot="1">
      <c r="A35" s="40" t="s">
        <v>53</v>
      </c>
      <c r="B35" s="285" t="s">
        <v>60</v>
      </c>
      <c r="C35" s="285"/>
      <c r="D35" s="285"/>
      <c r="E35" s="285"/>
      <c r="F35" s="41">
        <f>SUM(F32:F33,F29)</f>
        <v>0</v>
      </c>
      <c r="G35" s="42"/>
      <c r="H35" s="43"/>
      <c r="I35" s="286" t="s">
        <v>61</v>
      </c>
      <c r="J35" s="286"/>
      <c r="K35" s="44">
        <v>42870</v>
      </c>
      <c r="L35" s="45"/>
    </row>
    <row r="36" spans="1:12" ht="6" customHeight="1"/>
    <row r="37" spans="1:12">
      <c r="A37" s="46" t="s">
        <v>62</v>
      </c>
      <c r="G37" s="47"/>
      <c r="H37" s="48"/>
      <c r="I37" s="49"/>
      <c r="J37" s="49"/>
      <c r="K37" s="49"/>
    </row>
  </sheetData>
  <mergeCells count="60">
    <mergeCell ref="B1:C1"/>
    <mergeCell ref="D1:I1"/>
    <mergeCell ref="B2:C2"/>
    <mergeCell ref="D2:I2"/>
    <mergeCell ref="J2:K5"/>
    <mergeCell ref="B3:C3"/>
    <mergeCell ref="D3:I3"/>
    <mergeCell ref="B4:C4"/>
    <mergeCell ref="D4:I4"/>
    <mergeCell ref="B5:C5"/>
    <mergeCell ref="A10:A11"/>
    <mergeCell ref="B10:C11"/>
    <mergeCell ref="D10:F10"/>
    <mergeCell ref="G10:G13"/>
    <mergeCell ref="H10:K10"/>
    <mergeCell ref="B14:C14"/>
    <mergeCell ref="G14:K14"/>
    <mergeCell ref="D5:I5"/>
    <mergeCell ref="B6:C6"/>
    <mergeCell ref="D6:K6"/>
    <mergeCell ref="B7:C7"/>
    <mergeCell ref="D7:G7"/>
    <mergeCell ref="H11:K11"/>
    <mergeCell ref="B12:F12"/>
    <mergeCell ref="H12:K12"/>
    <mergeCell ref="B13:C13"/>
    <mergeCell ref="H13:K13"/>
    <mergeCell ref="B15:C15"/>
    <mergeCell ref="G15:G18"/>
    <mergeCell ref="H15:K15"/>
    <mergeCell ref="A16:F16"/>
    <mergeCell ref="H16:K16"/>
    <mergeCell ref="H17:K17"/>
    <mergeCell ref="B18:D18"/>
    <mergeCell ref="H18:K18"/>
    <mergeCell ref="B19:D19"/>
    <mergeCell ref="G19:K19"/>
    <mergeCell ref="B20:D20"/>
    <mergeCell ref="G20:G23"/>
    <mergeCell ref="H20:K20"/>
    <mergeCell ref="B21:D21"/>
    <mergeCell ref="H21:K21"/>
    <mergeCell ref="B22:E22"/>
    <mergeCell ref="H22:K22"/>
    <mergeCell ref="A23:F23"/>
    <mergeCell ref="H23:K23"/>
    <mergeCell ref="B35:E35"/>
    <mergeCell ref="I35:J35"/>
    <mergeCell ref="B24:F24"/>
    <mergeCell ref="G24:H24"/>
    <mergeCell ref="I24:K24"/>
    <mergeCell ref="B25:D25"/>
    <mergeCell ref="G25:H33"/>
    <mergeCell ref="B26:D26"/>
    <mergeCell ref="B27:E27"/>
    <mergeCell ref="A28:F28"/>
    <mergeCell ref="B29:E29"/>
    <mergeCell ref="A30:F30"/>
    <mergeCell ref="B31:F31"/>
    <mergeCell ref="B32:B3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showZeros="0" view="pageBreakPreview" zoomScale="90" workbookViewId="0">
      <selection activeCell="A3" sqref="A3"/>
    </sheetView>
  </sheetViews>
  <sheetFormatPr defaultColWidth="9.140625" defaultRowHeight="15"/>
  <cols>
    <col min="1" max="1" width="11.5703125" style="231" customWidth="1"/>
    <col min="2" max="2" width="42.5703125" style="231" customWidth="1"/>
    <col min="3" max="3" width="11.42578125" style="231" customWidth="1"/>
    <col min="4" max="4" width="19" style="231" customWidth="1"/>
    <col min="5" max="5" width="8.140625" style="230" bestFit="1" customWidth="1"/>
    <col min="6" max="16384" width="9.140625" style="231"/>
  </cols>
  <sheetData>
    <row r="1" spans="1:5" s="209" customFormat="1" ht="15.75">
      <c r="A1" s="208" t="s">
        <v>63</v>
      </c>
      <c r="E1" s="210"/>
    </row>
    <row r="3" spans="1:5" s="214" customFormat="1" ht="12.75">
      <c r="A3" s="280" t="s">
        <v>354</v>
      </c>
      <c r="B3" s="349" t="s">
        <v>64</v>
      </c>
      <c r="C3" s="350"/>
      <c r="D3" s="212">
        <f>SUM(D4:D7)</f>
        <v>0</v>
      </c>
      <c r="E3" s="213"/>
    </row>
    <row r="4" spans="1:5" s="214" customFormat="1" ht="12.75">
      <c r="A4" s="211"/>
      <c r="B4" s="215" t="s">
        <v>88</v>
      </c>
      <c r="C4" s="216"/>
      <c r="D4" s="220">
        <f>'SO 03_03_01'!H15</f>
        <v>0</v>
      </c>
      <c r="E4" s="213"/>
    </row>
    <row r="5" spans="1:5" s="214" customFormat="1" ht="12.75">
      <c r="A5" s="211"/>
      <c r="B5" s="215" t="s">
        <v>99</v>
      </c>
      <c r="C5" s="216"/>
      <c r="D5" s="220">
        <f>'SO 03_03_01'!H26</f>
        <v>0</v>
      </c>
      <c r="E5" s="213"/>
    </row>
    <row r="6" spans="1:5" s="214" customFormat="1" ht="12.75">
      <c r="A6" s="217"/>
      <c r="B6" s="218" t="s">
        <v>65</v>
      </c>
      <c r="C6" s="219"/>
      <c r="D6" s="220">
        <f>'SO 03_03_01'!H32</f>
        <v>0</v>
      </c>
      <c r="E6" s="213"/>
    </row>
    <row r="7" spans="1:5" s="214" customFormat="1" ht="12.75">
      <c r="A7" s="217"/>
      <c r="B7" s="218" t="s">
        <v>140</v>
      </c>
      <c r="C7" s="219"/>
      <c r="D7" s="220">
        <f>'SO 03_03_01'!H40</f>
        <v>0</v>
      </c>
      <c r="E7" s="213"/>
    </row>
    <row r="8" spans="1:5" s="214" customFormat="1" ht="12.75">
      <c r="A8" s="217"/>
      <c r="B8" s="218"/>
      <c r="C8" s="219"/>
      <c r="D8" s="220"/>
      <c r="E8" s="213"/>
    </row>
    <row r="9" spans="1:5" s="214" customFormat="1" ht="12.75">
      <c r="A9" s="217"/>
      <c r="B9" s="218"/>
      <c r="C9" s="219"/>
      <c r="D9" s="220"/>
      <c r="E9" s="213"/>
    </row>
    <row r="10" spans="1:5" s="214" customFormat="1" ht="12.75">
      <c r="A10" s="217"/>
      <c r="B10" s="218"/>
      <c r="C10" s="219"/>
      <c r="D10" s="220"/>
      <c r="E10" s="213"/>
    </row>
    <row r="11" spans="1:5" s="214" customFormat="1" ht="12.75">
      <c r="A11" s="217"/>
      <c r="C11" s="219"/>
      <c r="D11" s="217"/>
      <c r="E11" s="213"/>
    </row>
    <row r="12" spans="1:5" s="226" customFormat="1" ht="15.75">
      <c r="A12" s="221"/>
      <c r="B12" s="222" t="s">
        <v>66</v>
      </c>
      <c r="C12" s="223"/>
      <c r="D12" s="224">
        <f>SUM(D3)</f>
        <v>0</v>
      </c>
      <c r="E12" s="225"/>
    </row>
    <row r="13" spans="1:5">
      <c r="A13" s="227"/>
      <c r="B13" s="228"/>
      <c r="C13" s="229"/>
      <c r="D13" s="227"/>
    </row>
    <row r="14" spans="1:5" ht="15.75" hidden="1" customHeight="1">
      <c r="A14" s="232"/>
      <c r="B14" s="233"/>
      <c r="C14" s="232"/>
      <c r="D14" s="232"/>
    </row>
    <row r="15" spans="1:5" s="209" customFormat="1" ht="15.75" hidden="1" customHeight="1">
      <c r="A15" s="233" t="s">
        <v>67</v>
      </c>
      <c r="B15" s="233"/>
      <c r="C15" s="233"/>
      <c r="D15" s="233"/>
      <c r="E15" s="210"/>
    </row>
    <row r="16" spans="1:5" s="209" customFormat="1" ht="15.75" hidden="1" customHeight="1">
      <c r="A16" s="233"/>
      <c r="B16" s="233"/>
      <c r="C16" s="233"/>
      <c r="D16" s="233"/>
      <c r="E16" s="210"/>
    </row>
    <row r="17" spans="1:5" s="209" customFormat="1" ht="15.75" hidden="1" customHeight="1">
      <c r="A17" s="233"/>
      <c r="B17" s="233"/>
      <c r="C17" s="233"/>
      <c r="D17" s="233"/>
      <c r="E17" s="210"/>
    </row>
    <row r="18" spans="1:5" ht="15" hidden="1" customHeight="1">
      <c r="A18" s="234"/>
      <c r="C18" s="234"/>
      <c r="D18" s="234"/>
    </row>
    <row r="19" spans="1:5" ht="15" hidden="1" customHeight="1">
      <c r="A19" s="227"/>
      <c r="B19" s="228" t="s">
        <v>68</v>
      </c>
      <c r="C19" s="229"/>
      <c r="D19" s="235">
        <f>D12</f>
        <v>0</v>
      </c>
    </row>
    <row r="20" spans="1:5" ht="15" hidden="1" customHeight="1">
      <c r="A20" s="227"/>
      <c r="B20" s="228" t="s">
        <v>69</v>
      </c>
      <c r="C20" s="229"/>
      <c r="D20" s="235">
        <v>0</v>
      </c>
    </row>
    <row r="21" spans="1:5" ht="15.75" hidden="1" customHeight="1">
      <c r="A21" s="227"/>
      <c r="B21" s="236" t="s">
        <v>66</v>
      </c>
      <c r="C21" s="237"/>
      <c r="D21" s="238">
        <f>SUM(D19:D20)</f>
        <v>0</v>
      </c>
    </row>
    <row r="22" spans="1:5" hidden="1">
      <c r="A22" s="227"/>
      <c r="B22" s="228"/>
      <c r="C22" s="229"/>
      <c r="D22" s="227"/>
    </row>
    <row r="23" spans="1:5" hidden="1">
      <c r="A23" s="227"/>
      <c r="B23" s="228" t="s">
        <v>56</v>
      </c>
      <c r="C23" s="239">
        <v>0.19</v>
      </c>
      <c r="D23" s="235">
        <f>C23*D21</f>
        <v>0</v>
      </c>
    </row>
    <row r="24" spans="1:5" hidden="1">
      <c r="A24" s="227"/>
      <c r="B24" s="228"/>
      <c r="C24" s="229"/>
      <c r="D24" s="227"/>
    </row>
    <row r="25" spans="1:5" ht="15.75" hidden="1">
      <c r="A25" s="240"/>
      <c r="B25" s="222" t="s">
        <v>70</v>
      </c>
      <c r="C25" s="223"/>
      <c r="D25" s="224">
        <f>SUM(D21:D23)</f>
        <v>0</v>
      </c>
    </row>
    <row r="26" spans="1:5" hidden="1"/>
  </sheetData>
  <mergeCells count="1">
    <mergeCell ref="B3:C3"/>
  </mergeCells>
  <printOptions horizontalCentered="1"/>
  <pageMargins left="0.78740157480314965" right="0.39370078740157483" top="1.0236220472440944" bottom="0.70866141732283472" header="0.51181102362204722" footer="0.51181102362204722"/>
  <pageSetup paperSize="9" orientation="landscape" r:id="rId1"/>
  <headerFooter alignWithMargins="0">
    <oddHeader xml:space="preserve">&amp;L&amp;"Times New Roman CE,Tučné"Změna vstupu s lékárnou do areálu nemocnice Jičín
SO 03 přeložky a přípojky inž. sítí&amp;"Times New Roman CE,Obyčejné"
Rekapitulace&amp;R&amp;"Times New Roman CE,Tučné"Celkové náklady stavby - rozpočet&amp;"Times New Roman CE,Obyčejné"
</oddHeader>
    <oddFooter>&amp;C&amp;P / &amp;N&amp;Rrevize 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showZeros="0" view="pageBreakPreview" zoomScale="80" zoomScaleNormal="75" zoomScaleSheetLayoutView="80" workbookViewId="0">
      <selection activeCell="D24" sqref="D24"/>
    </sheetView>
  </sheetViews>
  <sheetFormatPr defaultColWidth="9.140625" defaultRowHeight="18.600000000000001" customHeight="1"/>
  <cols>
    <col min="1" max="1" width="5.5703125" style="100" customWidth="1"/>
    <col min="2" max="2" width="4.5703125" style="98" bestFit="1" customWidth="1"/>
    <col min="3" max="3" width="13.5703125" style="98" customWidth="1"/>
    <col min="4" max="4" width="47.42578125" style="98" customWidth="1"/>
    <col min="5" max="5" width="9.42578125" style="99" bestFit="1" customWidth="1"/>
    <col min="6" max="6" width="8.5703125" style="100" customWidth="1"/>
    <col min="7" max="7" width="11.42578125" style="101" customWidth="1"/>
    <col min="8" max="8" width="14" style="102" bestFit="1" customWidth="1"/>
    <col min="9" max="9" width="9.42578125" style="50" customWidth="1"/>
    <col min="10" max="10" width="99.42578125" style="106" customWidth="1"/>
    <col min="11" max="16384" width="9.140625" style="50"/>
  </cols>
  <sheetData>
    <row r="1" spans="1:15" ht="18.600000000000001" customHeight="1">
      <c r="A1" s="355" t="s">
        <v>71</v>
      </c>
      <c r="B1" s="356"/>
      <c r="C1" s="359" t="s">
        <v>72</v>
      </c>
      <c r="D1" s="359" t="s">
        <v>73</v>
      </c>
      <c r="E1" s="361" t="s">
        <v>74</v>
      </c>
      <c r="F1" s="359" t="s">
        <v>75</v>
      </c>
      <c r="G1" s="359" t="s">
        <v>76</v>
      </c>
      <c r="H1" s="351" t="s">
        <v>77</v>
      </c>
    </row>
    <row r="2" spans="1:15" ht="18.600000000000001" customHeight="1" thickBot="1">
      <c r="A2" s="357"/>
      <c r="B2" s="358"/>
      <c r="C2" s="360"/>
      <c r="D2" s="360"/>
      <c r="E2" s="362"/>
      <c r="F2" s="360"/>
      <c r="G2" s="360"/>
      <c r="H2" s="352"/>
    </row>
    <row r="3" spans="1:15" ht="18.600000000000001" customHeight="1" thickBot="1">
      <c r="A3" s="353"/>
      <c r="B3" s="354"/>
      <c r="C3" s="51"/>
      <c r="D3" s="52"/>
      <c r="E3" s="53"/>
      <c r="F3" s="54"/>
      <c r="G3" s="55" t="s">
        <v>78</v>
      </c>
      <c r="H3" s="56">
        <f>SUM(H4:H41)/2</f>
        <v>0</v>
      </c>
    </row>
    <row r="4" spans="1:15" ht="18.600000000000001" customHeight="1">
      <c r="A4" s="57"/>
      <c r="B4" s="58"/>
      <c r="C4" s="59"/>
      <c r="D4" s="60"/>
      <c r="E4" s="61"/>
      <c r="F4" s="62"/>
      <c r="G4" s="63"/>
      <c r="H4" s="64"/>
    </row>
    <row r="5" spans="1:15" ht="18.600000000000001" customHeight="1">
      <c r="A5" s="57"/>
      <c r="B5" s="58"/>
      <c r="C5" s="68"/>
      <c r="D5" s="65" t="s">
        <v>88</v>
      </c>
      <c r="E5" s="103"/>
      <c r="F5" s="104"/>
      <c r="G5" s="105"/>
      <c r="H5" s="74"/>
      <c r="J5" s="50"/>
    </row>
    <row r="6" spans="1:15" s="118" customFormat="1" ht="18.600000000000001" customHeight="1">
      <c r="A6" s="111"/>
      <c r="B6" s="149">
        <v>1</v>
      </c>
      <c r="C6" s="149" t="s">
        <v>331</v>
      </c>
      <c r="D6" s="148" t="s">
        <v>332</v>
      </c>
      <c r="E6" s="114">
        <f>17.705*2</f>
        <v>35.409999999999997</v>
      </c>
      <c r="F6" s="115" t="s">
        <v>79</v>
      </c>
      <c r="G6" s="116"/>
      <c r="H6" s="117">
        <f t="shared" ref="H6:H9" si="0">G6*E6</f>
        <v>0</v>
      </c>
      <c r="J6" s="150"/>
    </row>
    <row r="7" spans="1:15" s="118" customFormat="1" ht="18.600000000000001" customHeight="1">
      <c r="A7" s="111"/>
      <c r="B7" s="149">
        <v>2</v>
      </c>
      <c r="C7" s="149" t="s">
        <v>333</v>
      </c>
      <c r="D7" s="148" t="s">
        <v>334</v>
      </c>
      <c r="E7" s="114">
        <f>(17.705+1+4.1)*2*2</f>
        <v>91.22</v>
      </c>
      <c r="F7" s="115" t="s">
        <v>82</v>
      </c>
      <c r="G7" s="116"/>
      <c r="H7" s="117">
        <f t="shared" si="0"/>
        <v>0</v>
      </c>
      <c r="J7" s="150"/>
    </row>
    <row r="8" spans="1:15" s="118" customFormat="1" ht="18.600000000000001" customHeight="1">
      <c r="A8" s="111"/>
      <c r="B8" s="149">
        <v>3</v>
      </c>
      <c r="C8" s="149" t="s">
        <v>335</v>
      </c>
      <c r="D8" s="148" t="s">
        <v>336</v>
      </c>
      <c r="E8" s="114">
        <f>(17.705+1+4.1)*2</f>
        <v>45.61</v>
      </c>
      <c r="F8" s="115" t="s">
        <v>79</v>
      </c>
      <c r="G8" s="116"/>
      <c r="H8" s="117">
        <f t="shared" si="0"/>
        <v>0</v>
      </c>
      <c r="J8" s="150"/>
    </row>
    <row r="9" spans="1:15" s="118" customFormat="1" ht="18.600000000000001" customHeight="1">
      <c r="A9" s="111"/>
      <c r="B9" s="149">
        <v>4</v>
      </c>
      <c r="C9" s="149" t="s">
        <v>337</v>
      </c>
      <c r="D9" s="148" t="s">
        <v>338</v>
      </c>
      <c r="E9" s="114">
        <f>E8</f>
        <v>45.61</v>
      </c>
      <c r="F9" s="115" t="s">
        <v>79</v>
      </c>
      <c r="G9" s="116"/>
      <c r="H9" s="117">
        <f t="shared" si="0"/>
        <v>0</v>
      </c>
      <c r="J9" s="150"/>
    </row>
    <row r="10" spans="1:15" s="118" customFormat="1" ht="18.600000000000001" customHeight="1">
      <c r="A10" s="111"/>
      <c r="B10" s="149">
        <v>5</v>
      </c>
      <c r="C10" s="149" t="s">
        <v>89</v>
      </c>
      <c r="D10" s="148" t="s">
        <v>90</v>
      </c>
      <c r="E10" s="114">
        <f>(17.705+1+4.1)*1.4*1.3</f>
        <v>41.505099999999999</v>
      </c>
      <c r="F10" s="115" t="s">
        <v>82</v>
      </c>
      <c r="G10" s="116"/>
      <c r="H10" s="117">
        <f t="shared" ref="H10:H14" si="1">G10*E10</f>
        <v>0</v>
      </c>
      <c r="J10" s="150"/>
    </row>
    <row r="11" spans="1:15" s="118" customFormat="1" ht="18.600000000000001" customHeight="1">
      <c r="A11" s="111"/>
      <c r="B11" s="149">
        <v>6</v>
      </c>
      <c r="C11" s="149" t="s">
        <v>91</v>
      </c>
      <c r="D11" s="148" t="s">
        <v>92</v>
      </c>
      <c r="E11" s="114">
        <f>E7-E10</f>
        <v>49.7149</v>
      </c>
      <c r="F11" s="115" t="s">
        <v>82</v>
      </c>
      <c r="G11" s="116"/>
      <c r="H11" s="117">
        <f t="shared" si="1"/>
        <v>0</v>
      </c>
      <c r="J11" s="150"/>
    </row>
    <row r="12" spans="1:15" s="118" customFormat="1" ht="18.600000000000001" customHeight="1">
      <c r="A12" s="111"/>
      <c r="B12" s="149">
        <v>7</v>
      </c>
      <c r="C12" s="149" t="s">
        <v>93</v>
      </c>
      <c r="D12" s="148" t="s">
        <v>94</v>
      </c>
      <c r="E12" s="114">
        <f>E9</f>
        <v>45.61</v>
      </c>
      <c r="F12" s="115" t="s">
        <v>82</v>
      </c>
      <c r="G12" s="116"/>
      <c r="H12" s="117">
        <f t="shared" si="1"/>
        <v>0</v>
      </c>
      <c r="J12" s="150"/>
    </row>
    <row r="13" spans="1:15" s="118" customFormat="1" ht="18.600000000000001" customHeight="1">
      <c r="A13" s="111"/>
      <c r="B13" s="149">
        <v>8</v>
      </c>
      <c r="C13" s="149" t="s">
        <v>96</v>
      </c>
      <c r="D13" s="148" t="s">
        <v>97</v>
      </c>
      <c r="E13" s="114">
        <f>E12</f>
        <v>45.61</v>
      </c>
      <c r="F13" s="115" t="s">
        <v>82</v>
      </c>
      <c r="G13" s="116"/>
      <c r="H13" s="117">
        <f t="shared" si="1"/>
        <v>0</v>
      </c>
      <c r="J13" s="150"/>
    </row>
    <row r="14" spans="1:15" s="118" customFormat="1" ht="18.600000000000001" customHeight="1">
      <c r="A14" s="111"/>
      <c r="B14" s="149">
        <v>9</v>
      </c>
      <c r="C14" s="112" t="s">
        <v>98</v>
      </c>
      <c r="D14" s="113" t="s">
        <v>95</v>
      </c>
      <c r="E14" s="114">
        <f>E11</f>
        <v>49.7149</v>
      </c>
      <c r="F14" s="115" t="s">
        <v>82</v>
      </c>
      <c r="G14" s="116"/>
      <c r="H14" s="117">
        <f t="shared" si="1"/>
        <v>0</v>
      </c>
      <c r="J14" s="123"/>
    </row>
    <row r="15" spans="1:15" s="138" customFormat="1" ht="18.600000000000001" customHeight="1">
      <c r="A15" s="139"/>
      <c r="B15" s="140"/>
      <c r="C15" s="131"/>
      <c r="D15" s="126" t="s">
        <v>88</v>
      </c>
      <c r="E15" s="141"/>
      <c r="F15" s="142"/>
      <c r="G15" s="143"/>
      <c r="H15" s="130">
        <f>SUM(H6:H14)</f>
        <v>0</v>
      </c>
      <c r="J15" s="144"/>
      <c r="O15" s="145"/>
    </row>
    <row r="16" spans="1:15" s="138" customFormat="1" ht="18.600000000000001" customHeight="1">
      <c r="A16" s="139"/>
      <c r="B16" s="140"/>
      <c r="C16" s="131"/>
      <c r="D16" s="146"/>
      <c r="E16" s="141"/>
      <c r="F16" s="142"/>
      <c r="G16" s="143"/>
      <c r="H16" s="137"/>
      <c r="J16" s="144"/>
    </row>
    <row r="17" spans="1:10" s="138" customFormat="1" ht="18.600000000000001" customHeight="1">
      <c r="A17" s="139"/>
      <c r="B17" s="140"/>
      <c r="C17" s="131"/>
      <c r="D17" s="126" t="s">
        <v>99</v>
      </c>
      <c r="E17" s="141"/>
      <c r="F17" s="142"/>
      <c r="G17" s="143"/>
      <c r="H17" s="137"/>
      <c r="J17" s="144"/>
    </row>
    <row r="18" spans="1:10" s="118" customFormat="1" ht="18.600000000000001" customHeight="1">
      <c r="A18" s="111"/>
      <c r="B18" s="149">
        <v>10</v>
      </c>
      <c r="C18" s="149" t="s">
        <v>116</v>
      </c>
      <c r="D18" s="148" t="s">
        <v>117</v>
      </c>
      <c r="E18" s="114">
        <f>(17.705+1+4.1)*1.4*0.1</f>
        <v>3.1926999999999999</v>
      </c>
      <c r="F18" s="115" t="s">
        <v>82</v>
      </c>
      <c r="G18" s="116"/>
      <c r="H18" s="117">
        <f t="shared" ref="H18:H25" si="2">G18*E18</f>
        <v>0</v>
      </c>
      <c r="J18" s="150"/>
    </row>
    <row r="19" spans="1:10" s="118" customFormat="1" ht="18.600000000000001" customHeight="1">
      <c r="A19" s="111"/>
      <c r="B19" s="149">
        <v>11</v>
      </c>
      <c r="C19" s="149" t="s">
        <v>103</v>
      </c>
      <c r="D19" s="148" t="s">
        <v>104</v>
      </c>
      <c r="E19" s="114">
        <f>(17.705+1+4.1)*1.5*0.15</f>
        <v>5.131124999999999</v>
      </c>
      <c r="F19" s="115" t="s">
        <v>82</v>
      </c>
      <c r="G19" s="116"/>
      <c r="H19" s="117">
        <f t="shared" si="2"/>
        <v>0</v>
      </c>
      <c r="J19" s="150"/>
    </row>
    <row r="20" spans="1:10" s="118" customFormat="1" ht="18.600000000000001" customHeight="1">
      <c r="A20" s="111"/>
      <c r="B20" s="149">
        <v>12</v>
      </c>
      <c r="C20" s="149" t="s">
        <v>105</v>
      </c>
      <c r="D20" s="148" t="s">
        <v>106</v>
      </c>
      <c r="E20" s="114">
        <f>(17.705+1+4.1)*0.15*2</f>
        <v>6.8414999999999999</v>
      </c>
      <c r="F20" s="115" t="s">
        <v>79</v>
      </c>
      <c r="G20" s="116"/>
      <c r="H20" s="117">
        <f t="shared" si="2"/>
        <v>0</v>
      </c>
      <c r="J20" s="150"/>
    </row>
    <row r="21" spans="1:10" s="118" customFormat="1" ht="18.600000000000001" customHeight="1">
      <c r="A21" s="111"/>
      <c r="B21" s="149">
        <v>13</v>
      </c>
      <c r="C21" s="149" t="s">
        <v>107</v>
      </c>
      <c r="D21" s="148" t="s">
        <v>108</v>
      </c>
      <c r="E21" s="114">
        <f>(17.705+1+4.1)*0.15*2</f>
        <v>6.8414999999999999</v>
      </c>
      <c r="F21" s="115" t="s">
        <v>79</v>
      </c>
      <c r="G21" s="116"/>
      <c r="H21" s="117">
        <f t="shared" si="2"/>
        <v>0</v>
      </c>
      <c r="J21" s="150"/>
    </row>
    <row r="22" spans="1:10" s="118" customFormat="1" ht="18.600000000000001" customHeight="1">
      <c r="A22" s="111"/>
      <c r="B22" s="149">
        <v>14</v>
      </c>
      <c r="C22" s="149" t="s">
        <v>100</v>
      </c>
      <c r="D22" s="148" t="s">
        <v>101</v>
      </c>
      <c r="E22" s="114">
        <v>0.25</v>
      </c>
      <c r="F22" s="115" t="s">
        <v>80</v>
      </c>
      <c r="G22" s="116"/>
      <c r="H22" s="117">
        <f t="shared" si="2"/>
        <v>0</v>
      </c>
      <c r="J22" s="150"/>
    </row>
    <row r="23" spans="1:10" s="118" customFormat="1" ht="18.600000000000001" customHeight="1">
      <c r="A23" s="111"/>
      <c r="B23" s="149">
        <v>15</v>
      </c>
      <c r="C23" s="149" t="s">
        <v>339</v>
      </c>
      <c r="D23" s="148" t="s">
        <v>340</v>
      </c>
      <c r="E23" s="114">
        <v>1</v>
      </c>
      <c r="F23" s="115" t="s">
        <v>84</v>
      </c>
      <c r="G23" s="114"/>
      <c r="H23" s="117">
        <f t="shared" si="2"/>
        <v>0</v>
      </c>
      <c r="J23" s="150"/>
    </row>
    <row r="24" spans="1:10" s="118" customFormat="1" ht="18.600000000000001" customHeight="1">
      <c r="A24" s="111"/>
      <c r="B24" s="149">
        <v>16</v>
      </c>
      <c r="C24" s="149" t="s">
        <v>342</v>
      </c>
      <c r="D24" s="148" t="s">
        <v>341</v>
      </c>
      <c r="E24" s="114">
        <v>2.5</v>
      </c>
      <c r="F24" s="115" t="s">
        <v>82</v>
      </c>
      <c r="G24" s="116"/>
      <c r="H24" s="117">
        <f t="shared" si="2"/>
        <v>0</v>
      </c>
      <c r="J24" s="150"/>
    </row>
    <row r="25" spans="1:10" s="118" customFormat="1" ht="18.600000000000001" customHeight="1">
      <c r="A25" s="111"/>
      <c r="B25" s="149">
        <v>17</v>
      </c>
      <c r="C25" s="149" t="s">
        <v>343</v>
      </c>
      <c r="D25" s="148" t="s">
        <v>109</v>
      </c>
      <c r="E25" s="114">
        <v>0.5</v>
      </c>
      <c r="F25" s="115" t="s">
        <v>80</v>
      </c>
      <c r="G25" s="116"/>
      <c r="H25" s="117">
        <f t="shared" si="2"/>
        <v>0</v>
      </c>
      <c r="J25" s="150"/>
    </row>
    <row r="26" spans="1:10" s="138" customFormat="1" ht="18.600000000000001" customHeight="1">
      <c r="A26" s="139"/>
      <c r="B26" s="140"/>
      <c r="C26" s="131"/>
      <c r="D26" s="126" t="s">
        <v>99</v>
      </c>
      <c r="E26" s="141"/>
      <c r="F26" s="142"/>
      <c r="G26" s="143"/>
      <c r="H26" s="130">
        <f>SUM(H18:H25)</f>
        <v>0</v>
      </c>
      <c r="J26" s="144"/>
    </row>
    <row r="27" spans="1:10" s="138" customFormat="1" ht="18.600000000000001" customHeight="1">
      <c r="A27" s="139"/>
      <c r="B27" s="140"/>
      <c r="C27" s="131"/>
      <c r="D27" s="146"/>
      <c r="E27" s="141"/>
      <c r="F27" s="142"/>
      <c r="G27" s="143"/>
      <c r="H27" s="137"/>
      <c r="J27" s="144"/>
    </row>
    <row r="28" spans="1:10" s="119" customFormat="1" ht="18.600000000000001" customHeight="1">
      <c r="A28" s="111"/>
      <c r="B28" s="124"/>
      <c r="C28" s="125"/>
      <c r="D28" s="126" t="s">
        <v>65</v>
      </c>
      <c r="E28" s="127"/>
      <c r="F28" s="128"/>
      <c r="G28" s="129"/>
      <c r="H28" s="130"/>
      <c r="J28" s="120"/>
    </row>
    <row r="29" spans="1:10" s="118" customFormat="1" ht="18.600000000000001" customHeight="1">
      <c r="A29" s="111"/>
      <c r="B29" s="149">
        <v>18</v>
      </c>
      <c r="C29" s="149" t="s">
        <v>102</v>
      </c>
      <c r="D29" s="148" t="s">
        <v>344</v>
      </c>
      <c r="E29" s="114">
        <f>17.705*2</f>
        <v>35.409999999999997</v>
      </c>
      <c r="F29" s="115" t="s">
        <v>79</v>
      </c>
      <c r="G29" s="116"/>
      <c r="H29" s="117">
        <f t="shared" ref="H29:H31" si="3">G29*E29</f>
        <v>0</v>
      </c>
      <c r="J29" s="150"/>
    </row>
    <row r="30" spans="1:10" s="118" customFormat="1" ht="18.600000000000001" customHeight="1">
      <c r="A30" s="111"/>
      <c r="B30" s="149">
        <v>19</v>
      </c>
      <c r="C30" s="149" t="s">
        <v>346</v>
      </c>
      <c r="D30" s="148" t="s">
        <v>345</v>
      </c>
      <c r="E30" s="114">
        <v>1</v>
      </c>
      <c r="F30" s="115" t="s">
        <v>84</v>
      </c>
      <c r="G30" s="116"/>
      <c r="H30" s="117">
        <f t="shared" si="3"/>
        <v>0</v>
      </c>
      <c r="J30" s="150"/>
    </row>
    <row r="31" spans="1:10" s="118" customFormat="1" ht="18.600000000000001" customHeight="1">
      <c r="A31" s="111"/>
      <c r="B31" s="149">
        <v>20</v>
      </c>
      <c r="C31" s="149" t="s">
        <v>355</v>
      </c>
      <c r="D31" s="148" t="s">
        <v>356</v>
      </c>
      <c r="E31" s="281">
        <v>1</v>
      </c>
      <c r="F31" s="282" t="s">
        <v>118</v>
      </c>
      <c r="G31" s="283"/>
      <c r="H31" s="284">
        <f t="shared" si="3"/>
        <v>0</v>
      </c>
      <c r="J31" s="150"/>
    </row>
    <row r="32" spans="1:10" s="119" customFormat="1" ht="18.600000000000001" customHeight="1">
      <c r="A32" s="111"/>
      <c r="B32" s="124"/>
      <c r="C32" s="125"/>
      <c r="D32" s="126" t="s">
        <v>65</v>
      </c>
      <c r="E32" s="127"/>
      <c r="F32" s="128"/>
      <c r="G32" s="129"/>
      <c r="H32" s="130">
        <f>SUM(H29:H30)</f>
        <v>0</v>
      </c>
      <c r="J32" s="120"/>
    </row>
    <row r="33" spans="1:10" s="121" customFormat="1" ht="18.600000000000001" customHeight="1">
      <c r="A33" s="111"/>
      <c r="B33" s="131"/>
      <c r="C33" s="132"/>
      <c r="D33" s="133"/>
      <c r="E33" s="134"/>
      <c r="F33" s="135"/>
      <c r="G33" s="136"/>
      <c r="H33" s="137"/>
      <c r="J33" s="122"/>
    </row>
    <row r="34" spans="1:10" s="118" customFormat="1" ht="18.600000000000001" customHeight="1">
      <c r="A34" s="147"/>
      <c r="B34" s="112"/>
      <c r="C34" s="125"/>
      <c r="D34" s="126" t="s">
        <v>140</v>
      </c>
      <c r="E34" s="127"/>
      <c r="F34" s="128"/>
      <c r="G34" s="129"/>
      <c r="H34" s="130"/>
      <c r="J34" s="123"/>
    </row>
    <row r="35" spans="1:10" s="118" customFormat="1" ht="18.600000000000001" customHeight="1">
      <c r="A35" s="111"/>
      <c r="B35" s="149">
        <v>21</v>
      </c>
      <c r="C35" s="149" t="s">
        <v>321</v>
      </c>
      <c r="D35" s="148" t="s">
        <v>326</v>
      </c>
      <c r="E35" s="114">
        <v>1</v>
      </c>
      <c r="F35" s="115" t="s">
        <v>84</v>
      </c>
      <c r="G35" s="116"/>
      <c r="H35" s="117">
        <f t="shared" ref="H35:H39" si="4">G35*E35</f>
        <v>0</v>
      </c>
      <c r="J35" s="150"/>
    </row>
    <row r="36" spans="1:10" s="118" customFormat="1" ht="18.600000000000001" customHeight="1">
      <c r="A36" s="111"/>
      <c r="B36" s="149">
        <v>22</v>
      </c>
      <c r="C36" s="149" t="s">
        <v>322</v>
      </c>
      <c r="D36" s="148" t="s">
        <v>327</v>
      </c>
      <c r="E36" s="114">
        <v>1</v>
      </c>
      <c r="F36" s="115" t="s">
        <v>84</v>
      </c>
      <c r="G36" s="116"/>
      <c r="H36" s="117">
        <f t="shared" si="4"/>
        <v>0</v>
      </c>
      <c r="J36" s="150"/>
    </row>
    <row r="37" spans="1:10" s="118" customFormat="1" ht="18.600000000000001" customHeight="1">
      <c r="A37" s="111"/>
      <c r="B37" s="149">
        <v>23</v>
      </c>
      <c r="C37" s="149" t="s">
        <v>323</v>
      </c>
      <c r="D37" s="148" t="s">
        <v>328</v>
      </c>
      <c r="E37" s="114">
        <v>1</v>
      </c>
      <c r="F37" s="115" t="s">
        <v>84</v>
      </c>
      <c r="G37" s="116"/>
      <c r="H37" s="117">
        <f t="shared" si="4"/>
        <v>0</v>
      </c>
      <c r="J37" s="150"/>
    </row>
    <row r="38" spans="1:10" s="118" customFormat="1" ht="18.600000000000001" customHeight="1">
      <c r="A38" s="111"/>
      <c r="B38" s="149">
        <v>24</v>
      </c>
      <c r="C38" s="149" t="s">
        <v>324</v>
      </c>
      <c r="D38" s="148" t="s">
        <v>329</v>
      </c>
      <c r="E38" s="114">
        <v>1</v>
      </c>
      <c r="F38" s="115" t="s">
        <v>84</v>
      </c>
      <c r="G38" s="116"/>
      <c r="H38" s="117">
        <f t="shared" si="4"/>
        <v>0</v>
      </c>
      <c r="J38" s="150"/>
    </row>
    <row r="39" spans="1:10" s="118" customFormat="1" ht="18.600000000000001" customHeight="1">
      <c r="A39" s="111"/>
      <c r="B39" s="149">
        <v>25</v>
      </c>
      <c r="C39" s="149" t="s">
        <v>325</v>
      </c>
      <c r="D39" s="148" t="s">
        <v>330</v>
      </c>
      <c r="E39" s="114">
        <v>1</v>
      </c>
      <c r="F39" s="115" t="s">
        <v>84</v>
      </c>
      <c r="G39" s="116"/>
      <c r="H39" s="117">
        <f t="shared" si="4"/>
        <v>0</v>
      </c>
      <c r="J39" s="150"/>
    </row>
    <row r="40" spans="1:10" s="118" customFormat="1" ht="18.600000000000001" customHeight="1">
      <c r="A40" s="147"/>
      <c r="B40" s="124"/>
      <c r="C40" s="125"/>
      <c r="D40" s="126" t="s">
        <v>140</v>
      </c>
      <c r="E40" s="127"/>
      <c r="F40" s="128"/>
      <c r="G40" s="129"/>
      <c r="H40" s="130">
        <f>SUM(H35:H39)</f>
        <v>0</v>
      </c>
      <c r="J40" s="123"/>
    </row>
    <row r="41" spans="1:10" s="67" customFormat="1" ht="18.600000000000001" customHeight="1">
      <c r="A41" s="76"/>
      <c r="B41" s="68"/>
      <c r="C41" s="69"/>
      <c r="D41" s="70"/>
      <c r="E41" s="71"/>
      <c r="F41" s="72"/>
      <c r="G41" s="73"/>
      <c r="H41" s="74"/>
      <c r="J41" s="107"/>
    </row>
    <row r="42" spans="1:10" s="67" customFormat="1" ht="18.600000000000001" customHeight="1">
      <c r="A42" s="77"/>
      <c r="B42" s="78"/>
      <c r="C42" s="78"/>
      <c r="D42" s="79" t="s">
        <v>85</v>
      </c>
      <c r="E42" s="80"/>
      <c r="F42" s="72"/>
      <c r="G42" s="81"/>
      <c r="H42" s="82"/>
      <c r="J42" s="107"/>
    </row>
    <row r="43" spans="1:10" s="67" customFormat="1" ht="18.600000000000001" customHeight="1">
      <c r="A43" s="83"/>
      <c r="B43" s="84"/>
      <c r="C43" s="84"/>
      <c r="D43" s="85" t="s">
        <v>87</v>
      </c>
      <c r="E43" s="86"/>
      <c r="F43" s="87"/>
      <c r="G43" s="88"/>
      <c r="H43" s="89"/>
      <c r="J43" s="107"/>
    </row>
    <row r="44" spans="1:10" s="67" customFormat="1" ht="18.600000000000001" customHeight="1">
      <c r="A44" s="83"/>
      <c r="B44" s="84"/>
      <c r="C44" s="84"/>
      <c r="D44" s="85" t="s">
        <v>86</v>
      </c>
      <c r="E44" s="86"/>
      <c r="F44" s="87"/>
      <c r="G44" s="88"/>
      <c r="H44" s="89"/>
      <c r="J44" s="107"/>
    </row>
    <row r="45" spans="1:10" s="66" customFormat="1" ht="18.600000000000001" customHeight="1" thickBot="1">
      <c r="A45" s="90"/>
      <c r="B45" s="91"/>
      <c r="C45" s="91"/>
      <c r="D45" s="92"/>
      <c r="E45" s="93"/>
      <c r="F45" s="94"/>
      <c r="G45" s="95"/>
      <c r="H45" s="96"/>
      <c r="J45" s="108"/>
    </row>
    <row r="46" spans="1:10" s="66" customFormat="1" ht="18.600000000000001" customHeight="1">
      <c r="A46" s="100"/>
      <c r="B46" s="98"/>
      <c r="C46" s="98"/>
      <c r="D46" s="98"/>
      <c r="E46" s="99"/>
      <c r="F46" s="100"/>
      <c r="G46" s="101"/>
      <c r="H46" s="102"/>
      <c r="J46" s="108"/>
    </row>
    <row r="47" spans="1:10" s="66" customFormat="1" ht="18.600000000000001" customHeight="1">
      <c r="A47" s="97"/>
      <c r="B47" s="98"/>
      <c r="C47" s="98"/>
      <c r="D47" s="98"/>
      <c r="E47" s="99"/>
      <c r="F47" s="100"/>
      <c r="G47" s="101"/>
      <c r="H47" s="102"/>
      <c r="J47" s="108"/>
    </row>
    <row r="48" spans="1:10" s="67" customFormat="1" ht="18.600000000000001" customHeight="1">
      <c r="A48" s="100"/>
      <c r="B48" s="98"/>
      <c r="C48" s="98"/>
      <c r="D48" s="98"/>
      <c r="E48" s="99"/>
      <c r="F48" s="100"/>
      <c r="G48" s="101"/>
      <c r="H48" s="102"/>
      <c r="J48" s="107"/>
    </row>
    <row r="49" spans="1:10" s="67" customFormat="1" ht="18.600000000000001" customHeight="1">
      <c r="A49" s="100"/>
      <c r="B49" s="98"/>
      <c r="C49" s="98"/>
      <c r="D49" s="98"/>
      <c r="E49" s="99"/>
      <c r="F49" s="100"/>
      <c r="G49" s="101"/>
      <c r="H49" s="102"/>
      <c r="J49" s="107"/>
    </row>
    <row r="50" spans="1:10" s="67" customFormat="1" ht="18.600000000000001" customHeight="1">
      <c r="A50" s="100"/>
      <c r="B50" s="98"/>
      <c r="C50" s="98"/>
      <c r="D50" s="98"/>
      <c r="E50" s="99"/>
      <c r="F50" s="100"/>
      <c r="G50" s="101"/>
      <c r="H50" s="102"/>
      <c r="J50" s="107"/>
    </row>
    <row r="51" spans="1:10" s="67" customFormat="1" ht="18.600000000000001" customHeight="1">
      <c r="A51" s="100"/>
      <c r="B51" s="98"/>
      <c r="C51" s="98"/>
      <c r="D51" s="98"/>
      <c r="E51" s="99"/>
      <c r="F51" s="100"/>
      <c r="G51" s="101"/>
      <c r="H51" s="102"/>
      <c r="J51" s="107"/>
    </row>
    <row r="52" spans="1:10" s="67" customFormat="1" ht="18.600000000000001" customHeight="1">
      <c r="A52" s="100"/>
      <c r="B52" s="98"/>
      <c r="C52" s="98"/>
      <c r="D52" s="98"/>
      <c r="E52" s="99"/>
      <c r="F52" s="100"/>
      <c r="G52" s="101"/>
      <c r="H52" s="102"/>
      <c r="J52" s="107"/>
    </row>
    <row r="53" spans="1:10" s="67" customFormat="1" ht="18.600000000000001" customHeight="1">
      <c r="A53" s="100"/>
      <c r="B53" s="98"/>
      <c r="C53" s="98"/>
      <c r="D53" s="98"/>
      <c r="E53" s="99"/>
      <c r="F53" s="100"/>
      <c r="G53" s="101"/>
      <c r="H53" s="102"/>
      <c r="J53" s="107"/>
    </row>
    <row r="54" spans="1:10" s="67" customFormat="1" ht="18.600000000000001" customHeight="1">
      <c r="A54" s="100"/>
      <c r="B54" s="98"/>
      <c r="C54" s="98"/>
      <c r="D54" s="98"/>
      <c r="E54" s="99"/>
      <c r="F54" s="100"/>
      <c r="G54" s="101"/>
      <c r="H54" s="102"/>
      <c r="J54" s="107"/>
    </row>
    <row r="55" spans="1:10" s="67" customFormat="1" ht="18.600000000000001" customHeight="1">
      <c r="A55" s="100"/>
      <c r="B55" s="98"/>
      <c r="C55" s="98"/>
      <c r="D55" s="98"/>
      <c r="E55" s="99"/>
      <c r="F55" s="100"/>
      <c r="G55" s="101"/>
      <c r="H55" s="102"/>
      <c r="J55" s="107"/>
    </row>
    <row r="56" spans="1:10" s="67" customFormat="1" ht="18.600000000000001" customHeight="1">
      <c r="A56" s="100"/>
      <c r="B56" s="98"/>
      <c r="C56" s="98"/>
      <c r="D56" s="98"/>
      <c r="E56" s="99"/>
      <c r="F56" s="100"/>
      <c r="G56" s="101"/>
      <c r="H56" s="102"/>
      <c r="J56" s="107"/>
    </row>
    <row r="57" spans="1:10" s="67" customFormat="1" ht="18.600000000000001" customHeight="1">
      <c r="A57" s="100"/>
      <c r="B57" s="98"/>
      <c r="C57" s="98"/>
      <c r="D57" s="98"/>
      <c r="E57" s="99"/>
      <c r="F57" s="100"/>
      <c r="G57" s="101"/>
      <c r="H57" s="102"/>
      <c r="J57" s="107"/>
    </row>
    <row r="58" spans="1:10" s="67" customFormat="1" ht="18.600000000000001" customHeight="1">
      <c r="A58" s="100"/>
      <c r="B58" s="98"/>
      <c r="C58" s="98"/>
      <c r="D58" s="98"/>
      <c r="E58" s="99"/>
      <c r="F58" s="100"/>
      <c r="G58" s="101"/>
      <c r="H58" s="102"/>
      <c r="J58" s="107"/>
    </row>
    <row r="59" spans="1:10" s="67" customFormat="1" ht="18.600000000000001" customHeight="1">
      <c r="A59" s="100"/>
      <c r="B59" s="98"/>
      <c r="C59" s="98"/>
      <c r="D59" s="98"/>
      <c r="E59" s="99"/>
      <c r="F59" s="100"/>
      <c r="G59" s="101"/>
      <c r="H59" s="102"/>
      <c r="J59" s="107"/>
    </row>
    <row r="60" spans="1:10" s="67" customFormat="1" ht="18.600000000000001" customHeight="1">
      <c r="A60" s="100"/>
      <c r="B60" s="98"/>
      <c r="C60" s="98"/>
      <c r="D60" s="98"/>
      <c r="E60" s="99"/>
      <c r="F60" s="100"/>
      <c r="G60" s="101"/>
      <c r="H60" s="102"/>
      <c r="J60" s="107"/>
    </row>
    <row r="61" spans="1:10" s="67" customFormat="1" ht="18.600000000000001" customHeight="1">
      <c r="A61" s="100"/>
      <c r="B61" s="98"/>
      <c r="C61" s="98"/>
      <c r="D61" s="98"/>
      <c r="E61" s="99"/>
      <c r="F61" s="100"/>
      <c r="G61" s="101"/>
      <c r="H61" s="102"/>
      <c r="J61" s="107"/>
    </row>
    <row r="62" spans="1:10" s="67" customFormat="1" ht="18.600000000000001" customHeight="1">
      <c r="A62" s="100"/>
      <c r="B62" s="98"/>
      <c r="C62" s="98"/>
      <c r="D62" s="98"/>
      <c r="E62" s="99"/>
      <c r="F62" s="100"/>
      <c r="G62" s="101"/>
      <c r="H62" s="102"/>
      <c r="J62" s="107"/>
    </row>
    <row r="63" spans="1:10" s="66" customFormat="1" ht="18.600000000000001" customHeight="1">
      <c r="A63" s="100"/>
      <c r="B63" s="98"/>
      <c r="C63" s="98"/>
      <c r="D63" s="98"/>
      <c r="E63" s="99"/>
      <c r="F63" s="100"/>
      <c r="G63" s="101"/>
      <c r="H63" s="102"/>
      <c r="J63" s="108"/>
    </row>
    <row r="64" spans="1:10" s="75" customFormat="1" ht="18.600000000000001" customHeight="1">
      <c r="A64" s="100"/>
      <c r="B64" s="98"/>
      <c r="C64" s="98"/>
      <c r="D64" s="98"/>
      <c r="E64" s="99"/>
      <c r="F64" s="100"/>
      <c r="G64" s="101"/>
      <c r="H64" s="102"/>
      <c r="J64" s="109"/>
    </row>
    <row r="65" spans="1:10" s="66" customFormat="1" ht="18.600000000000001" customHeight="1">
      <c r="A65" s="100"/>
      <c r="B65" s="98"/>
      <c r="C65" s="98"/>
      <c r="D65" s="98"/>
      <c r="E65" s="99"/>
      <c r="F65" s="100"/>
      <c r="G65" s="101"/>
      <c r="H65" s="102"/>
      <c r="J65" s="108"/>
    </row>
    <row r="66" spans="1:10" s="67" customFormat="1" ht="18.600000000000001" customHeight="1">
      <c r="A66" s="100"/>
      <c r="B66" s="98"/>
      <c r="C66" s="98"/>
      <c r="D66" s="98"/>
      <c r="E66" s="99"/>
      <c r="F66" s="100"/>
      <c r="G66" s="101"/>
      <c r="H66" s="102"/>
      <c r="J66" s="107"/>
    </row>
    <row r="67" spans="1:10" s="67" customFormat="1" ht="18.600000000000001" customHeight="1">
      <c r="A67" s="100"/>
      <c r="B67" s="98"/>
      <c r="C67" s="98"/>
      <c r="D67" s="98"/>
      <c r="E67" s="99"/>
      <c r="F67" s="100"/>
      <c r="G67" s="101"/>
      <c r="H67" s="102"/>
      <c r="J67" s="107"/>
    </row>
    <row r="68" spans="1:10" s="66" customFormat="1" ht="18.600000000000001" customHeight="1">
      <c r="A68" s="100"/>
      <c r="B68" s="98"/>
      <c r="C68" s="98"/>
      <c r="D68" s="98"/>
      <c r="E68" s="99"/>
      <c r="F68" s="100"/>
      <c r="G68" s="101"/>
      <c r="H68" s="102"/>
      <c r="J68" s="108"/>
    </row>
    <row r="69" spans="1:10" s="75" customFormat="1" ht="18.600000000000001" customHeight="1">
      <c r="A69" s="100"/>
      <c r="B69" s="98"/>
      <c r="C69" s="98"/>
      <c r="D69" s="98"/>
      <c r="E69" s="99"/>
      <c r="F69" s="100"/>
      <c r="G69" s="101"/>
      <c r="H69" s="102"/>
      <c r="J69" s="109"/>
    </row>
    <row r="70" spans="1:10" s="66" customFormat="1" ht="18.600000000000001" customHeight="1">
      <c r="A70" s="100"/>
      <c r="B70" s="98"/>
      <c r="C70" s="98"/>
      <c r="D70" s="98"/>
      <c r="E70" s="99"/>
      <c r="F70" s="100"/>
      <c r="G70" s="101"/>
      <c r="H70" s="102"/>
      <c r="J70" s="108"/>
    </row>
    <row r="71" spans="1:10" s="67" customFormat="1" ht="18.600000000000001" customHeight="1">
      <c r="A71" s="100"/>
      <c r="B71" s="98"/>
      <c r="C71" s="98"/>
      <c r="D71" s="98"/>
      <c r="E71" s="99"/>
      <c r="F71" s="100"/>
      <c r="G71" s="101"/>
      <c r="H71" s="102"/>
      <c r="J71" s="107"/>
    </row>
    <row r="72" spans="1:10" s="67" customFormat="1" ht="18.600000000000001" customHeight="1">
      <c r="A72" s="100"/>
      <c r="B72" s="98"/>
      <c r="C72" s="98"/>
      <c r="D72" s="98"/>
      <c r="E72" s="99"/>
      <c r="F72" s="100"/>
      <c r="G72" s="101"/>
      <c r="H72" s="102"/>
      <c r="J72" s="107"/>
    </row>
    <row r="73" spans="1:10" s="66" customFormat="1" ht="18.600000000000001" customHeight="1">
      <c r="A73" s="100"/>
      <c r="B73" s="98"/>
      <c r="C73" s="98"/>
      <c r="D73" s="98"/>
      <c r="E73" s="99"/>
      <c r="F73" s="100"/>
      <c r="G73" s="101"/>
      <c r="H73" s="102"/>
      <c r="J73" s="108"/>
    </row>
    <row r="74" spans="1:10" s="75" customFormat="1" ht="18.600000000000001" customHeight="1">
      <c r="A74" s="100"/>
      <c r="B74" s="98"/>
      <c r="C74" s="98"/>
      <c r="D74" s="98"/>
      <c r="E74" s="99"/>
      <c r="F74" s="100"/>
      <c r="G74" s="101"/>
      <c r="H74" s="102"/>
      <c r="J74" s="109"/>
    </row>
    <row r="75" spans="1:10" s="75" customFormat="1" ht="18.600000000000001" customHeight="1">
      <c r="A75" s="100"/>
      <c r="B75" s="98"/>
      <c r="C75" s="98"/>
      <c r="D75" s="98"/>
      <c r="E75" s="99"/>
      <c r="F75" s="100"/>
      <c r="G75" s="101"/>
      <c r="H75" s="102"/>
      <c r="J75" s="109"/>
    </row>
    <row r="76" spans="1:10" s="75" customFormat="1" ht="18.600000000000001" customHeight="1">
      <c r="A76" s="100"/>
      <c r="B76" s="98"/>
      <c r="C76" s="98"/>
      <c r="D76" s="98"/>
      <c r="E76" s="99"/>
      <c r="F76" s="100"/>
      <c r="G76" s="101"/>
      <c r="H76" s="102"/>
      <c r="I76" s="67"/>
      <c r="J76" s="109"/>
    </row>
    <row r="77" spans="1:10" s="75" customFormat="1" ht="18.600000000000001" customHeight="1">
      <c r="A77" s="100"/>
      <c r="B77" s="98"/>
      <c r="C77" s="98"/>
      <c r="D77" s="98"/>
      <c r="E77" s="99"/>
      <c r="F77" s="100"/>
      <c r="G77" s="101"/>
      <c r="H77" s="102"/>
      <c r="I77" s="67"/>
      <c r="J77" s="109"/>
    </row>
    <row r="78" spans="1:10" s="75" customFormat="1" ht="18.600000000000001" customHeight="1">
      <c r="A78" s="100"/>
      <c r="B78" s="98"/>
      <c r="C78" s="98"/>
      <c r="D78" s="98"/>
      <c r="E78" s="99"/>
      <c r="F78" s="100"/>
      <c r="G78" s="101"/>
      <c r="H78" s="102"/>
      <c r="J78" s="109"/>
    </row>
    <row r="79" spans="1:10" s="75" customFormat="1" ht="18.600000000000001" customHeight="1">
      <c r="A79" s="100"/>
      <c r="B79" s="98"/>
      <c r="C79" s="98"/>
      <c r="D79" s="98"/>
      <c r="E79" s="99"/>
      <c r="F79" s="100"/>
      <c r="G79" s="101"/>
      <c r="H79" s="102"/>
      <c r="J79" s="109"/>
    </row>
    <row r="80" spans="1:10" s="66" customFormat="1" ht="18.600000000000001" customHeight="1">
      <c r="A80" s="100"/>
      <c r="B80" s="98"/>
      <c r="C80" s="98"/>
      <c r="D80" s="98"/>
      <c r="E80" s="99"/>
      <c r="F80" s="100"/>
      <c r="G80" s="101"/>
      <c r="H80" s="102"/>
      <c r="J80" s="108"/>
    </row>
    <row r="81" spans="1:10" s="67" customFormat="1" ht="18.600000000000001" customHeight="1">
      <c r="A81" s="100"/>
      <c r="B81" s="98"/>
      <c r="C81" s="98"/>
      <c r="D81" s="98"/>
      <c r="E81" s="99"/>
      <c r="F81" s="100"/>
      <c r="G81" s="101"/>
      <c r="H81" s="102"/>
      <c r="J81" s="107"/>
    </row>
    <row r="82" spans="1:10" s="67" customFormat="1" ht="18.600000000000001" customHeight="1">
      <c r="A82" s="100"/>
      <c r="B82" s="98"/>
      <c r="C82" s="98"/>
      <c r="D82" s="98"/>
      <c r="E82" s="99"/>
      <c r="F82" s="100"/>
      <c r="G82" s="101"/>
      <c r="H82" s="102"/>
      <c r="J82" s="107"/>
    </row>
    <row r="83" spans="1:10" s="67" customFormat="1" ht="18.600000000000001" customHeight="1">
      <c r="A83" s="100"/>
      <c r="B83" s="98"/>
      <c r="C83" s="98"/>
      <c r="D83" s="98"/>
      <c r="E83" s="99"/>
      <c r="F83" s="100"/>
      <c r="G83" s="101"/>
      <c r="H83" s="102"/>
      <c r="J83" s="107"/>
    </row>
    <row r="84" spans="1:10" s="67" customFormat="1" ht="18.600000000000001" customHeight="1">
      <c r="A84" s="100"/>
      <c r="B84" s="98"/>
      <c r="C84" s="98"/>
      <c r="D84" s="98"/>
      <c r="E84" s="99"/>
      <c r="F84" s="100"/>
      <c r="G84" s="101"/>
      <c r="H84" s="102"/>
      <c r="J84" s="107"/>
    </row>
    <row r="85" spans="1:10" s="67" customFormat="1" ht="18.600000000000001" customHeight="1">
      <c r="A85" s="100"/>
      <c r="B85" s="98"/>
      <c r="C85" s="98"/>
      <c r="D85" s="98"/>
      <c r="E85" s="99"/>
      <c r="F85" s="100"/>
      <c r="G85" s="101"/>
      <c r="H85" s="102"/>
      <c r="J85" s="107"/>
    </row>
    <row r="86" spans="1:10" s="67" customFormat="1" ht="18.600000000000001" customHeight="1">
      <c r="A86" s="100"/>
      <c r="B86" s="98"/>
      <c r="C86" s="98"/>
      <c r="D86" s="98"/>
      <c r="E86" s="99"/>
      <c r="F86" s="100"/>
      <c r="G86" s="101"/>
      <c r="H86" s="102"/>
      <c r="J86" s="110"/>
    </row>
    <row r="87" spans="1:10" s="67" customFormat="1" ht="18.600000000000001" customHeight="1">
      <c r="A87" s="100"/>
      <c r="B87" s="98"/>
      <c r="C87" s="98"/>
      <c r="D87" s="98"/>
      <c r="E87" s="99"/>
      <c r="F87" s="100"/>
      <c r="G87" s="101"/>
      <c r="H87" s="102"/>
      <c r="J87" s="107"/>
    </row>
    <row r="88" spans="1:10" s="67" customFormat="1" ht="18.600000000000001" customHeight="1">
      <c r="A88" s="100"/>
      <c r="B88" s="98"/>
      <c r="C88" s="98"/>
      <c r="D88" s="98"/>
      <c r="E88" s="99"/>
      <c r="F88" s="100"/>
      <c r="G88" s="101"/>
      <c r="H88" s="102"/>
      <c r="J88" s="107"/>
    </row>
    <row r="89" spans="1:10" s="66" customFormat="1" ht="18.600000000000001" customHeight="1">
      <c r="A89" s="100"/>
      <c r="B89" s="98"/>
      <c r="C89" s="98"/>
      <c r="D89" s="98"/>
      <c r="E89" s="99"/>
      <c r="F89" s="100"/>
      <c r="G89" s="101"/>
      <c r="H89" s="102"/>
      <c r="J89" s="108"/>
    </row>
    <row r="90" spans="1:10" s="75" customFormat="1" ht="18.600000000000001" customHeight="1">
      <c r="A90" s="100"/>
      <c r="B90" s="98"/>
      <c r="C90" s="98"/>
      <c r="D90" s="98"/>
      <c r="E90" s="99"/>
      <c r="F90" s="100"/>
      <c r="G90" s="101"/>
      <c r="H90" s="102"/>
      <c r="J90" s="109"/>
    </row>
  </sheetData>
  <mergeCells count="8">
    <mergeCell ref="H1:H2"/>
    <mergeCell ref="A3:B3"/>
    <mergeCell ref="A1:B2"/>
    <mergeCell ref="C1:C2"/>
    <mergeCell ref="D1:D2"/>
    <mergeCell ref="E1:E2"/>
    <mergeCell ref="F1:F2"/>
    <mergeCell ref="G1:G2"/>
  </mergeCells>
  <pageMargins left="0.43307086614173229" right="0.23622047244094491" top="0.6692913385826772" bottom="0.51181102362204722" header="0.31496062992125984" footer="0.31496062992125984"/>
  <pageSetup paperSize="9" scale="84" fitToHeight="0" orientation="portrait" r:id="rId1"/>
  <headerFooter alignWithMargins="0">
    <oddHeader xml:space="preserve">&amp;L&amp;"Times New Roman CE,Tučné"Změna vstupu s lékárnou do areálu nemocnice Jičín
SO 03 přeložky a přípojky inž. sítí&amp;R&amp;"Times New Roman CE,Tučné" Celkové náklady stavby - rozpočet&amp;"Times New Roman CE,Obyčejné"
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zoomScale="70" zoomScaleNormal="70" workbookViewId="0">
      <selection activeCell="G39" sqref="G39:G51"/>
    </sheetView>
  </sheetViews>
  <sheetFormatPr defaultColWidth="8.85546875" defaultRowHeight="15.75"/>
  <cols>
    <col min="1" max="1" width="8.5703125" style="172" customWidth="1"/>
    <col min="2" max="2" width="60.42578125" style="172" customWidth="1"/>
    <col min="3" max="4" width="10.42578125" style="172" customWidth="1"/>
    <col min="5" max="5" width="12.42578125" style="187" customWidth="1"/>
    <col min="6" max="6" width="14.5703125" style="187" customWidth="1"/>
    <col min="7" max="7" width="89.42578125" style="172" customWidth="1"/>
    <col min="8" max="256" width="8.85546875" style="155"/>
    <col min="257" max="257" width="8.5703125" style="155" customWidth="1"/>
    <col min="258" max="258" width="60.42578125" style="155" customWidth="1"/>
    <col min="259" max="260" width="10.42578125" style="155" customWidth="1"/>
    <col min="261" max="261" width="12.42578125" style="155" customWidth="1"/>
    <col min="262" max="262" width="14.5703125" style="155" customWidth="1"/>
    <col min="263" max="263" width="89.42578125" style="155" customWidth="1"/>
    <col min="264" max="512" width="8.85546875" style="155"/>
    <col min="513" max="513" width="8.5703125" style="155" customWidth="1"/>
    <col min="514" max="514" width="60.42578125" style="155" customWidth="1"/>
    <col min="515" max="516" width="10.42578125" style="155" customWidth="1"/>
    <col min="517" max="517" width="12.42578125" style="155" customWidth="1"/>
    <col min="518" max="518" width="14.5703125" style="155" customWidth="1"/>
    <col min="519" max="519" width="89.42578125" style="155" customWidth="1"/>
    <col min="520" max="768" width="8.85546875" style="155"/>
    <col min="769" max="769" width="8.5703125" style="155" customWidth="1"/>
    <col min="770" max="770" width="60.42578125" style="155" customWidth="1"/>
    <col min="771" max="772" width="10.42578125" style="155" customWidth="1"/>
    <col min="773" max="773" width="12.42578125" style="155" customWidth="1"/>
    <col min="774" max="774" width="14.5703125" style="155" customWidth="1"/>
    <col min="775" max="775" width="89.42578125" style="155" customWidth="1"/>
    <col min="776" max="1024" width="8.85546875" style="155"/>
    <col min="1025" max="1025" width="8.5703125" style="155" customWidth="1"/>
    <col min="1026" max="1026" width="60.42578125" style="155" customWidth="1"/>
    <col min="1027" max="1028" width="10.42578125" style="155" customWidth="1"/>
    <col min="1029" max="1029" width="12.42578125" style="155" customWidth="1"/>
    <col min="1030" max="1030" width="14.5703125" style="155" customWidth="1"/>
    <col min="1031" max="1031" width="89.42578125" style="155" customWidth="1"/>
    <col min="1032" max="1280" width="8.85546875" style="155"/>
    <col min="1281" max="1281" width="8.5703125" style="155" customWidth="1"/>
    <col min="1282" max="1282" width="60.42578125" style="155" customWidth="1"/>
    <col min="1283" max="1284" width="10.42578125" style="155" customWidth="1"/>
    <col min="1285" max="1285" width="12.42578125" style="155" customWidth="1"/>
    <col min="1286" max="1286" width="14.5703125" style="155" customWidth="1"/>
    <col min="1287" max="1287" width="89.42578125" style="155" customWidth="1"/>
    <col min="1288" max="1536" width="8.85546875" style="155"/>
    <col min="1537" max="1537" width="8.5703125" style="155" customWidth="1"/>
    <col min="1538" max="1538" width="60.42578125" style="155" customWidth="1"/>
    <col min="1539" max="1540" width="10.42578125" style="155" customWidth="1"/>
    <col min="1541" max="1541" width="12.42578125" style="155" customWidth="1"/>
    <col min="1542" max="1542" width="14.5703125" style="155" customWidth="1"/>
    <col min="1543" max="1543" width="89.42578125" style="155" customWidth="1"/>
    <col min="1544" max="1792" width="8.85546875" style="155"/>
    <col min="1793" max="1793" width="8.5703125" style="155" customWidth="1"/>
    <col min="1794" max="1794" width="60.42578125" style="155" customWidth="1"/>
    <col min="1795" max="1796" width="10.42578125" style="155" customWidth="1"/>
    <col min="1797" max="1797" width="12.42578125" style="155" customWidth="1"/>
    <col min="1798" max="1798" width="14.5703125" style="155" customWidth="1"/>
    <col min="1799" max="1799" width="89.42578125" style="155" customWidth="1"/>
    <col min="1800" max="2048" width="8.85546875" style="155"/>
    <col min="2049" max="2049" width="8.5703125" style="155" customWidth="1"/>
    <col min="2050" max="2050" width="60.42578125" style="155" customWidth="1"/>
    <col min="2051" max="2052" width="10.42578125" style="155" customWidth="1"/>
    <col min="2053" max="2053" width="12.42578125" style="155" customWidth="1"/>
    <col min="2054" max="2054" width="14.5703125" style="155" customWidth="1"/>
    <col min="2055" max="2055" width="89.42578125" style="155" customWidth="1"/>
    <col min="2056" max="2304" width="8.85546875" style="155"/>
    <col min="2305" max="2305" width="8.5703125" style="155" customWidth="1"/>
    <col min="2306" max="2306" width="60.42578125" style="155" customWidth="1"/>
    <col min="2307" max="2308" width="10.42578125" style="155" customWidth="1"/>
    <col min="2309" max="2309" width="12.42578125" style="155" customWidth="1"/>
    <col min="2310" max="2310" width="14.5703125" style="155" customWidth="1"/>
    <col min="2311" max="2311" width="89.42578125" style="155" customWidth="1"/>
    <col min="2312" max="2560" width="8.85546875" style="155"/>
    <col min="2561" max="2561" width="8.5703125" style="155" customWidth="1"/>
    <col min="2562" max="2562" width="60.42578125" style="155" customWidth="1"/>
    <col min="2563" max="2564" width="10.42578125" style="155" customWidth="1"/>
    <col min="2565" max="2565" width="12.42578125" style="155" customWidth="1"/>
    <col min="2566" max="2566" width="14.5703125" style="155" customWidth="1"/>
    <col min="2567" max="2567" width="89.42578125" style="155" customWidth="1"/>
    <col min="2568" max="2816" width="8.85546875" style="155"/>
    <col min="2817" max="2817" width="8.5703125" style="155" customWidth="1"/>
    <col min="2818" max="2818" width="60.42578125" style="155" customWidth="1"/>
    <col min="2819" max="2820" width="10.42578125" style="155" customWidth="1"/>
    <col min="2821" max="2821" width="12.42578125" style="155" customWidth="1"/>
    <col min="2822" max="2822" width="14.5703125" style="155" customWidth="1"/>
    <col min="2823" max="2823" width="89.42578125" style="155" customWidth="1"/>
    <col min="2824" max="3072" width="8.85546875" style="155"/>
    <col min="3073" max="3073" width="8.5703125" style="155" customWidth="1"/>
    <col min="3074" max="3074" width="60.42578125" style="155" customWidth="1"/>
    <col min="3075" max="3076" width="10.42578125" style="155" customWidth="1"/>
    <col min="3077" max="3077" width="12.42578125" style="155" customWidth="1"/>
    <col min="3078" max="3078" width="14.5703125" style="155" customWidth="1"/>
    <col min="3079" max="3079" width="89.42578125" style="155" customWidth="1"/>
    <col min="3080" max="3328" width="8.85546875" style="155"/>
    <col min="3329" max="3329" width="8.5703125" style="155" customWidth="1"/>
    <col min="3330" max="3330" width="60.42578125" style="155" customWidth="1"/>
    <col min="3331" max="3332" width="10.42578125" style="155" customWidth="1"/>
    <col min="3333" max="3333" width="12.42578125" style="155" customWidth="1"/>
    <col min="3334" max="3334" width="14.5703125" style="155" customWidth="1"/>
    <col min="3335" max="3335" width="89.42578125" style="155" customWidth="1"/>
    <col min="3336" max="3584" width="8.85546875" style="155"/>
    <col min="3585" max="3585" width="8.5703125" style="155" customWidth="1"/>
    <col min="3586" max="3586" width="60.42578125" style="155" customWidth="1"/>
    <col min="3587" max="3588" width="10.42578125" style="155" customWidth="1"/>
    <col min="3589" max="3589" width="12.42578125" style="155" customWidth="1"/>
    <col min="3590" max="3590" width="14.5703125" style="155" customWidth="1"/>
    <col min="3591" max="3591" width="89.42578125" style="155" customWidth="1"/>
    <col min="3592" max="3840" width="8.85546875" style="155"/>
    <col min="3841" max="3841" width="8.5703125" style="155" customWidth="1"/>
    <col min="3842" max="3842" width="60.42578125" style="155" customWidth="1"/>
    <col min="3843" max="3844" width="10.42578125" style="155" customWidth="1"/>
    <col min="3845" max="3845" width="12.42578125" style="155" customWidth="1"/>
    <col min="3846" max="3846" width="14.5703125" style="155" customWidth="1"/>
    <col min="3847" max="3847" width="89.42578125" style="155" customWidth="1"/>
    <col min="3848" max="4096" width="8.85546875" style="155"/>
    <col min="4097" max="4097" width="8.5703125" style="155" customWidth="1"/>
    <col min="4098" max="4098" width="60.42578125" style="155" customWidth="1"/>
    <col min="4099" max="4100" width="10.42578125" style="155" customWidth="1"/>
    <col min="4101" max="4101" width="12.42578125" style="155" customWidth="1"/>
    <col min="4102" max="4102" width="14.5703125" style="155" customWidth="1"/>
    <col min="4103" max="4103" width="89.42578125" style="155" customWidth="1"/>
    <col min="4104" max="4352" width="8.85546875" style="155"/>
    <col min="4353" max="4353" width="8.5703125" style="155" customWidth="1"/>
    <col min="4354" max="4354" width="60.42578125" style="155" customWidth="1"/>
    <col min="4355" max="4356" width="10.42578125" style="155" customWidth="1"/>
    <col min="4357" max="4357" width="12.42578125" style="155" customWidth="1"/>
    <col min="4358" max="4358" width="14.5703125" style="155" customWidth="1"/>
    <col min="4359" max="4359" width="89.42578125" style="155" customWidth="1"/>
    <col min="4360" max="4608" width="8.85546875" style="155"/>
    <col min="4609" max="4609" width="8.5703125" style="155" customWidth="1"/>
    <col min="4610" max="4610" width="60.42578125" style="155" customWidth="1"/>
    <col min="4611" max="4612" width="10.42578125" style="155" customWidth="1"/>
    <col min="4613" max="4613" width="12.42578125" style="155" customWidth="1"/>
    <col min="4614" max="4614" width="14.5703125" style="155" customWidth="1"/>
    <col min="4615" max="4615" width="89.42578125" style="155" customWidth="1"/>
    <col min="4616" max="4864" width="8.85546875" style="155"/>
    <col min="4865" max="4865" width="8.5703125" style="155" customWidth="1"/>
    <col min="4866" max="4866" width="60.42578125" style="155" customWidth="1"/>
    <col min="4867" max="4868" width="10.42578125" style="155" customWidth="1"/>
    <col min="4869" max="4869" width="12.42578125" style="155" customWidth="1"/>
    <col min="4870" max="4870" width="14.5703125" style="155" customWidth="1"/>
    <col min="4871" max="4871" width="89.42578125" style="155" customWidth="1"/>
    <col min="4872" max="5120" width="8.85546875" style="155"/>
    <col min="5121" max="5121" width="8.5703125" style="155" customWidth="1"/>
    <col min="5122" max="5122" width="60.42578125" style="155" customWidth="1"/>
    <col min="5123" max="5124" width="10.42578125" style="155" customWidth="1"/>
    <col min="5125" max="5125" width="12.42578125" style="155" customWidth="1"/>
    <col min="5126" max="5126" width="14.5703125" style="155" customWidth="1"/>
    <col min="5127" max="5127" width="89.42578125" style="155" customWidth="1"/>
    <col min="5128" max="5376" width="8.85546875" style="155"/>
    <col min="5377" max="5377" width="8.5703125" style="155" customWidth="1"/>
    <col min="5378" max="5378" width="60.42578125" style="155" customWidth="1"/>
    <col min="5379" max="5380" width="10.42578125" style="155" customWidth="1"/>
    <col min="5381" max="5381" width="12.42578125" style="155" customWidth="1"/>
    <col min="5382" max="5382" width="14.5703125" style="155" customWidth="1"/>
    <col min="5383" max="5383" width="89.42578125" style="155" customWidth="1"/>
    <col min="5384" max="5632" width="8.85546875" style="155"/>
    <col min="5633" max="5633" width="8.5703125" style="155" customWidth="1"/>
    <col min="5634" max="5634" width="60.42578125" style="155" customWidth="1"/>
    <col min="5635" max="5636" width="10.42578125" style="155" customWidth="1"/>
    <col min="5637" max="5637" width="12.42578125" style="155" customWidth="1"/>
    <col min="5638" max="5638" width="14.5703125" style="155" customWidth="1"/>
    <col min="5639" max="5639" width="89.42578125" style="155" customWidth="1"/>
    <col min="5640" max="5888" width="8.85546875" style="155"/>
    <col min="5889" max="5889" width="8.5703125" style="155" customWidth="1"/>
    <col min="5890" max="5890" width="60.42578125" style="155" customWidth="1"/>
    <col min="5891" max="5892" width="10.42578125" style="155" customWidth="1"/>
    <col min="5893" max="5893" width="12.42578125" style="155" customWidth="1"/>
    <col min="5894" max="5894" width="14.5703125" style="155" customWidth="1"/>
    <col min="5895" max="5895" width="89.42578125" style="155" customWidth="1"/>
    <col min="5896" max="6144" width="8.85546875" style="155"/>
    <col min="6145" max="6145" width="8.5703125" style="155" customWidth="1"/>
    <col min="6146" max="6146" width="60.42578125" style="155" customWidth="1"/>
    <col min="6147" max="6148" width="10.42578125" style="155" customWidth="1"/>
    <col min="6149" max="6149" width="12.42578125" style="155" customWidth="1"/>
    <col min="6150" max="6150" width="14.5703125" style="155" customWidth="1"/>
    <col min="6151" max="6151" width="89.42578125" style="155" customWidth="1"/>
    <col min="6152" max="6400" width="8.85546875" style="155"/>
    <col min="6401" max="6401" width="8.5703125" style="155" customWidth="1"/>
    <col min="6402" max="6402" width="60.42578125" style="155" customWidth="1"/>
    <col min="6403" max="6404" width="10.42578125" style="155" customWidth="1"/>
    <col min="6405" max="6405" width="12.42578125" style="155" customWidth="1"/>
    <col min="6406" max="6406" width="14.5703125" style="155" customWidth="1"/>
    <col min="6407" max="6407" width="89.42578125" style="155" customWidth="1"/>
    <col min="6408" max="6656" width="8.85546875" style="155"/>
    <col min="6657" max="6657" width="8.5703125" style="155" customWidth="1"/>
    <col min="6658" max="6658" width="60.42578125" style="155" customWidth="1"/>
    <col min="6659" max="6660" width="10.42578125" style="155" customWidth="1"/>
    <col min="6661" max="6661" width="12.42578125" style="155" customWidth="1"/>
    <col min="6662" max="6662" width="14.5703125" style="155" customWidth="1"/>
    <col min="6663" max="6663" width="89.42578125" style="155" customWidth="1"/>
    <col min="6664" max="6912" width="8.85546875" style="155"/>
    <col min="6913" max="6913" width="8.5703125" style="155" customWidth="1"/>
    <col min="6914" max="6914" width="60.42578125" style="155" customWidth="1"/>
    <col min="6915" max="6916" width="10.42578125" style="155" customWidth="1"/>
    <col min="6917" max="6917" width="12.42578125" style="155" customWidth="1"/>
    <col min="6918" max="6918" width="14.5703125" style="155" customWidth="1"/>
    <col min="6919" max="6919" width="89.42578125" style="155" customWidth="1"/>
    <col min="6920" max="7168" width="8.85546875" style="155"/>
    <col min="7169" max="7169" width="8.5703125" style="155" customWidth="1"/>
    <col min="7170" max="7170" width="60.42578125" style="155" customWidth="1"/>
    <col min="7171" max="7172" width="10.42578125" style="155" customWidth="1"/>
    <col min="7173" max="7173" width="12.42578125" style="155" customWidth="1"/>
    <col min="7174" max="7174" width="14.5703125" style="155" customWidth="1"/>
    <col min="7175" max="7175" width="89.42578125" style="155" customWidth="1"/>
    <col min="7176" max="7424" width="8.85546875" style="155"/>
    <col min="7425" max="7425" width="8.5703125" style="155" customWidth="1"/>
    <col min="7426" max="7426" width="60.42578125" style="155" customWidth="1"/>
    <col min="7427" max="7428" width="10.42578125" style="155" customWidth="1"/>
    <col min="7429" max="7429" width="12.42578125" style="155" customWidth="1"/>
    <col min="7430" max="7430" width="14.5703125" style="155" customWidth="1"/>
    <col min="7431" max="7431" width="89.42578125" style="155" customWidth="1"/>
    <col min="7432" max="7680" width="8.85546875" style="155"/>
    <col min="7681" max="7681" width="8.5703125" style="155" customWidth="1"/>
    <col min="7682" max="7682" width="60.42578125" style="155" customWidth="1"/>
    <col min="7683" max="7684" width="10.42578125" style="155" customWidth="1"/>
    <col min="7685" max="7685" width="12.42578125" style="155" customWidth="1"/>
    <col min="7686" max="7686" width="14.5703125" style="155" customWidth="1"/>
    <col min="7687" max="7687" width="89.42578125" style="155" customWidth="1"/>
    <col min="7688" max="7936" width="8.85546875" style="155"/>
    <col min="7937" max="7937" width="8.5703125" style="155" customWidth="1"/>
    <col min="7938" max="7938" width="60.42578125" style="155" customWidth="1"/>
    <col min="7939" max="7940" width="10.42578125" style="155" customWidth="1"/>
    <col min="7941" max="7941" width="12.42578125" style="155" customWidth="1"/>
    <col min="7942" max="7942" width="14.5703125" style="155" customWidth="1"/>
    <col min="7943" max="7943" width="89.42578125" style="155" customWidth="1"/>
    <col min="7944" max="8192" width="8.85546875" style="155"/>
    <col min="8193" max="8193" width="8.5703125" style="155" customWidth="1"/>
    <col min="8194" max="8194" width="60.42578125" style="155" customWidth="1"/>
    <col min="8195" max="8196" width="10.42578125" style="155" customWidth="1"/>
    <col min="8197" max="8197" width="12.42578125" style="155" customWidth="1"/>
    <col min="8198" max="8198" width="14.5703125" style="155" customWidth="1"/>
    <col min="8199" max="8199" width="89.42578125" style="155" customWidth="1"/>
    <col min="8200" max="8448" width="8.85546875" style="155"/>
    <col min="8449" max="8449" width="8.5703125" style="155" customWidth="1"/>
    <col min="8450" max="8450" width="60.42578125" style="155" customWidth="1"/>
    <col min="8451" max="8452" width="10.42578125" style="155" customWidth="1"/>
    <col min="8453" max="8453" width="12.42578125" style="155" customWidth="1"/>
    <col min="8454" max="8454" width="14.5703125" style="155" customWidth="1"/>
    <col min="8455" max="8455" width="89.42578125" style="155" customWidth="1"/>
    <col min="8456" max="8704" width="8.85546875" style="155"/>
    <col min="8705" max="8705" width="8.5703125" style="155" customWidth="1"/>
    <col min="8706" max="8706" width="60.42578125" style="155" customWidth="1"/>
    <col min="8707" max="8708" width="10.42578125" style="155" customWidth="1"/>
    <col min="8709" max="8709" width="12.42578125" style="155" customWidth="1"/>
    <col min="8710" max="8710" width="14.5703125" style="155" customWidth="1"/>
    <col min="8711" max="8711" width="89.42578125" style="155" customWidth="1"/>
    <col min="8712" max="8960" width="8.85546875" style="155"/>
    <col min="8961" max="8961" width="8.5703125" style="155" customWidth="1"/>
    <col min="8962" max="8962" width="60.42578125" style="155" customWidth="1"/>
    <col min="8963" max="8964" width="10.42578125" style="155" customWidth="1"/>
    <col min="8965" max="8965" width="12.42578125" style="155" customWidth="1"/>
    <col min="8966" max="8966" width="14.5703125" style="155" customWidth="1"/>
    <col min="8967" max="8967" width="89.42578125" style="155" customWidth="1"/>
    <col min="8968" max="9216" width="8.85546875" style="155"/>
    <col min="9217" max="9217" width="8.5703125" style="155" customWidth="1"/>
    <col min="9218" max="9218" width="60.42578125" style="155" customWidth="1"/>
    <col min="9219" max="9220" width="10.42578125" style="155" customWidth="1"/>
    <col min="9221" max="9221" width="12.42578125" style="155" customWidth="1"/>
    <col min="9222" max="9222" width="14.5703125" style="155" customWidth="1"/>
    <col min="9223" max="9223" width="89.42578125" style="155" customWidth="1"/>
    <col min="9224" max="9472" width="8.85546875" style="155"/>
    <col min="9473" max="9473" width="8.5703125" style="155" customWidth="1"/>
    <col min="9474" max="9474" width="60.42578125" style="155" customWidth="1"/>
    <col min="9475" max="9476" width="10.42578125" style="155" customWidth="1"/>
    <col min="9477" max="9477" width="12.42578125" style="155" customWidth="1"/>
    <col min="9478" max="9478" width="14.5703125" style="155" customWidth="1"/>
    <col min="9479" max="9479" width="89.42578125" style="155" customWidth="1"/>
    <col min="9480" max="9728" width="8.85546875" style="155"/>
    <col min="9729" max="9729" width="8.5703125" style="155" customWidth="1"/>
    <col min="9730" max="9730" width="60.42578125" style="155" customWidth="1"/>
    <col min="9731" max="9732" width="10.42578125" style="155" customWidth="1"/>
    <col min="9733" max="9733" width="12.42578125" style="155" customWidth="1"/>
    <col min="9734" max="9734" width="14.5703125" style="155" customWidth="1"/>
    <col min="9735" max="9735" width="89.42578125" style="155" customWidth="1"/>
    <col min="9736" max="9984" width="8.85546875" style="155"/>
    <col min="9985" max="9985" width="8.5703125" style="155" customWidth="1"/>
    <col min="9986" max="9986" width="60.42578125" style="155" customWidth="1"/>
    <col min="9987" max="9988" width="10.42578125" style="155" customWidth="1"/>
    <col min="9989" max="9989" width="12.42578125" style="155" customWidth="1"/>
    <col min="9990" max="9990" width="14.5703125" style="155" customWidth="1"/>
    <col min="9991" max="9991" width="89.42578125" style="155" customWidth="1"/>
    <col min="9992" max="10240" width="8.85546875" style="155"/>
    <col min="10241" max="10241" width="8.5703125" style="155" customWidth="1"/>
    <col min="10242" max="10242" width="60.42578125" style="155" customWidth="1"/>
    <col min="10243" max="10244" width="10.42578125" style="155" customWidth="1"/>
    <col min="10245" max="10245" width="12.42578125" style="155" customWidth="1"/>
    <col min="10246" max="10246" width="14.5703125" style="155" customWidth="1"/>
    <col min="10247" max="10247" width="89.42578125" style="155" customWidth="1"/>
    <col min="10248" max="10496" width="8.85546875" style="155"/>
    <col min="10497" max="10497" width="8.5703125" style="155" customWidth="1"/>
    <col min="10498" max="10498" width="60.42578125" style="155" customWidth="1"/>
    <col min="10499" max="10500" width="10.42578125" style="155" customWidth="1"/>
    <col min="10501" max="10501" width="12.42578125" style="155" customWidth="1"/>
    <col min="10502" max="10502" width="14.5703125" style="155" customWidth="1"/>
    <col min="10503" max="10503" width="89.42578125" style="155" customWidth="1"/>
    <col min="10504" max="10752" width="8.85546875" style="155"/>
    <col min="10753" max="10753" width="8.5703125" style="155" customWidth="1"/>
    <col min="10754" max="10754" width="60.42578125" style="155" customWidth="1"/>
    <col min="10755" max="10756" width="10.42578125" style="155" customWidth="1"/>
    <col min="10757" max="10757" width="12.42578125" style="155" customWidth="1"/>
    <col min="10758" max="10758" width="14.5703125" style="155" customWidth="1"/>
    <col min="10759" max="10759" width="89.42578125" style="155" customWidth="1"/>
    <col min="10760" max="11008" width="8.85546875" style="155"/>
    <col min="11009" max="11009" width="8.5703125" style="155" customWidth="1"/>
    <col min="11010" max="11010" width="60.42578125" style="155" customWidth="1"/>
    <col min="11011" max="11012" width="10.42578125" style="155" customWidth="1"/>
    <col min="11013" max="11013" width="12.42578125" style="155" customWidth="1"/>
    <col min="11014" max="11014" width="14.5703125" style="155" customWidth="1"/>
    <col min="11015" max="11015" width="89.42578125" style="155" customWidth="1"/>
    <col min="11016" max="11264" width="8.85546875" style="155"/>
    <col min="11265" max="11265" width="8.5703125" style="155" customWidth="1"/>
    <col min="11266" max="11266" width="60.42578125" style="155" customWidth="1"/>
    <col min="11267" max="11268" width="10.42578125" style="155" customWidth="1"/>
    <col min="11269" max="11269" width="12.42578125" style="155" customWidth="1"/>
    <col min="11270" max="11270" width="14.5703125" style="155" customWidth="1"/>
    <col min="11271" max="11271" width="89.42578125" style="155" customWidth="1"/>
    <col min="11272" max="11520" width="8.85546875" style="155"/>
    <col min="11521" max="11521" width="8.5703125" style="155" customWidth="1"/>
    <col min="11522" max="11522" width="60.42578125" style="155" customWidth="1"/>
    <col min="11523" max="11524" width="10.42578125" style="155" customWidth="1"/>
    <col min="11525" max="11525" width="12.42578125" style="155" customWidth="1"/>
    <col min="11526" max="11526" width="14.5703125" style="155" customWidth="1"/>
    <col min="11527" max="11527" width="89.42578125" style="155" customWidth="1"/>
    <col min="11528" max="11776" width="8.85546875" style="155"/>
    <col min="11777" max="11777" width="8.5703125" style="155" customWidth="1"/>
    <col min="11778" max="11778" width="60.42578125" style="155" customWidth="1"/>
    <col min="11779" max="11780" width="10.42578125" style="155" customWidth="1"/>
    <col min="11781" max="11781" width="12.42578125" style="155" customWidth="1"/>
    <col min="11782" max="11782" width="14.5703125" style="155" customWidth="1"/>
    <col min="11783" max="11783" width="89.42578125" style="155" customWidth="1"/>
    <col min="11784" max="12032" width="8.85546875" style="155"/>
    <col min="12033" max="12033" width="8.5703125" style="155" customWidth="1"/>
    <col min="12034" max="12034" width="60.42578125" style="155" customWidth="1"/>
    <col min="12035" max="12036" width="10.42578125" style="155" customWidth="1"/>
    <col min="12037" max="12037" width="12.42578125" style="155" customWidth="1"/>
    <col min="12038" max="12038" width="14.5703125" style="155" customWidth="1"/>
    <col min="12039" max="12039" width="89.42578125" style="155" customWidth="1"/>
    <col min="12040" max="12288" width="8.85546875" style="155"/>
    <col min="12289" max="12289" width="8.5703125" style="155" customWidth="1"/>
    <col min="12290" max="12290" width="60.42578125" style="155" customWidth="1"/>
    <col min="12291" max="12292" width="10.42578125" style="155" customWidth="1"/>
    <col min="12293" max="12293" width="12.42578125" style="155" customWidth="1"/>
    <col min="12294" max="12294" width="14.5703125" style="155" customWidth="1"/>
    <col min="12295" max="12295" width="89.42578125" style="155" customWidth="1"/>
    <col min="12296" max="12544" width="8.85546875" style="155"/>
    <col min="12545" max="12545" width="8.5703125" style="155" customWidth="1"/>
    <col min="12546" max="12546" width="60.42578125" style="155" customWidth="1"/>
    <col min="12547" max="12548" width="10.42578125" style="155" customWidth="1"/>
    <col min="12549" max="12549" width="12.42578125" style="155" customWidth="1"/>
    <col min="12550" max="12550" width="14.5703125" style="155" customWidth="1"/>
    <col min="12551" max="12551" width="89.42578125" style="155" customWidth="1"/>
    <col min="12552" max="12800" width="8.85546875" style="155"/>
    <col min="12801" max="12801" width="8.5703125" style="155" customWidth="1"/>
    <col min="12802" max="12802" width="60.42578125" style="155" customWidth="1"/>
    <col min="12803" max="12804" width="10.42578125" style="155" customWidth="1"/>
    <col min="12805" max="12805" width="12.42578125" style="155" customWidth="1"/>
    <col min="12806" max="12806" width="14.5703125" style="155" customWidth="1"/>
    <col min="12807" max="12807" width="89.42578125" style="155" customWidth="1"/>
    <col min="12808" max="13056" width="8.85546875" style="155"/>
    <col min="13057" max="13057" width="8.5703125" style="155" customWidth="1"/>
    <col min="13058" max="13058" width="60.42578125" style="155" customWidth="1"/>
    <col min="13059" max="13060" width="10.42578125" style="155" customWidth="1"/>
    <col min="13061" max="13061" width="12.42578125" style="155" customWidth="1"/>
    <col min="13062" max="13062" width="14.5703125" style="155" customWidth="1"/>
    <col min="13063" max="13063" width="89.42578125" style="155" customWidth="1"/>
    <col min="13064" max="13312" width="8.85546875" style="155"/>
    <col min="13313" max="13313" width="8.5703125" style="155" customWidth="1"/>
    <col min="13314" max="13314" width="60.42578125" style="155" customWidth="1"/>
    <col min="13315" max="13316" width="10.42578125" style="155" customWidth="1"/>
    <col min="13317" max="13317" width="12.42578125" style="155" customWidth="1"/>
    <col min="13318" max="13318" width="14.5703125" style="155" customWidth="1"/>
    <col min="13319" max="13319" width="89.42578125" style="155" customWidth="1"/>
    <col min="13320" max="13568" width="8.85546875" style="155"/>
    <col min="13569" max="13569" width="8.5703125" style="155" customWidth="1"/>
    <col min="13570" max="13570" width="60.42578125" style="155" customWidth="1"/>
    <col min="13571" max="13572" width="10.42578125" style="155" customWidth="1"/>
    <col min="13573" max="13573" width="12.42578125" style="155" customWidth="1"/>
    <col min="13574" max="13574" width="14.5703125" style="155" customWidth="1"/>
    <col min="13575" max="13575" width="89.42578125" style="155" customWidth="1"/>
    <col min="13576" max="13824" width="8.85546875" style="155"/>
    <col min="13825" max="13825" width="8.5703125" style="155" customWidth="1"/>
    <col min="13826" max="13826" width="60.42578125" style="155" customWidth="1"/>
    <col min="13827" max="13828" width="10.42578125" style="155" customWidth="1"/>
    <col min="13829" max="13829" width="12.42578125" style="155" customWidth="1"/>
    <col min="13830" max="13830" width="14.5703125" style="155" customWidth="1"/>
    <col min="13831" max="13831" width="89.42578125" style="155" customWidth="1"/>
    <col min="13832" max="14080" width="8.85546875" style="155"/>
    <col min="14081" max="14081" width="8.5703125" style="155" customWidth="1"/>
    <col min="14082" max="14082" width="60.42578125" style="155" customWidth="1"/>
    <col min="14083" max="14084" width="10.42578125" style="155" customWidth="1"/>
    <col min="14085" max="14085" width="12.42578125" style="155" customWidth="1"/>
    <col min="14086" max="14086" width="14.5703125" style="155" customWidth="1"/>
    <col min="14087" max="14087" width="89.42578125" style="155" customWidth="1"/>
    <col min="14088" max="14336" width="8.85546875" style="155"/>
    <col min="14337" max="14337" width="8.5703125" style="155" customWidth="1"/>
    <col min="14338" max="14338" width="60.42578125" style="155" customWidth="1"/>
    <col min="14339" max="14340" width="10.42578125" style="155" customWidth="1"/>
    <col min="14341" max="14341" width="12.42578125" style="155" customWidth="1"/>
    <col min="14342" max="14342" width="14.5703125" style="155" customWidth="1"/>
    <col min="14343" max="14343" width="89.42578125" style="155" customWidth="1"/>
    <col min="14344" max="14592" width="8.85546875" style="155"/>
    <col min="14593" max="14593" width="8.5703125" style="155" customWidth="1"/>
    <col min="14594" max="14594" width="60.42578125" style="155" customWidth="1"/>
    <col min="14595" max="14596" width="10.42578125" style="155" customWidth="1"/>
    <col min="14597" max="14597" width="12.42578125" style="155" customWidth="1"/>
    <col min="14598" max="14598" width="14.5703125" style="155" customWidth="1"/>
    <col min="14599" max="14599" width="89.42578125" style="155" customWidth="1"/>
    <col min="14600" max="14848" width="8.85546875" style="155"/>
    <col min="14849" max="14849" width="8.5703125" style="155" customWidth="1"/>
    <col min="14850" max="14850" width="60.42578125" style="155" customWidth="1"/>
    <col min="14851" max="14852" width="10.42578125" style="155" customWidth="1"/>
    <col min="14853" max="14853" width="12.42578125" style="155" customWidth="1"/>
    <col min="14854" max="14854" width="14.5703125" style="155" customWidth="1"/>
    <col min="14855" max="14855" width="89.42578125" style="155" customWidth="1"/>
    <col min="14856" max="15104" width="8.85546875" style="155"/>
    <col min="15105" max="15105" width="8.5703125" style="155" customWidth="1"/>
    <col min="15106" max="15106" width="60.42578125" style="155" customWidth="1"/>
    <col min="15107" max="15108" width="10.42578125" style="155" customWidth="1"/>
    <col min="15109" max="15109" width="12.42578125" style="155" customWidth="1"/>
    <col min="15110" max="15110" width="14.5703125" style="155" customWidth="1"/>
    <col min="15111" max="15111" width="89.42578125" style="155" customWidth="1"/>
    <col min="15112" max="15360" width="8.85546875" style="155"/>
    <col min="15361" max="15361" width="8.5703125" style="155" customWidth="1"/>
    <col min="15362" max="15362" width="60.42578125" style="155" customWidth="1"/>
    <col min="15363" max="15364" width="10.42578125" style="155" customWidth="1"/>
    <col min="15365" max="15365" width="12.42578125" style="155" customWidth="1"/>
    <col min="15366" max="15366" width="14.5703125" style="155" customWidth="1"/>
    <col min="15367" max="15367" width="89.42578125" style="155" customWidth="1"/>
    <col min="15368" max="15616" width="8.85546875" style="155"/>
    <col min="15617" max="15617" width="8.5703125" style="155" customWidth="1"/>
    <col min="15618" max="15618" width="60.42578125" style="155" customWidth="1"/>
    <col min="15619" max="15620" width="10.42578125" style="155" customWidth="1"/>
    <col min="15621" max="15621" width="12.42578125" style="155" customWidth="1"/>
    <col min="15622" max="15622" width="14.5703125" style="155" customWidth="1"/>
    <col min="15623" max="15623" width="89.42578125" style="155" customWidth="1"/>
    <col min="15624" max="15872" width="8.85546875" style="155"/>
    <col min="15873" max="15873" width="8.5703125" style="155" customWidth="1"/>
    <col min="15874" max="15874" width="60.42578125" style="155" customWidth="1"/>
    <col min="15875" max="15876" width="10.42578125" style="155" customWidth="1"/>
    <col min="15877" max="15877" width="12.42578125" style="155" customWidth="1"/>
    <col min="15878" max="15878" width="14.5703125" style="155" customWidth="1"/>
    <col min="15879" max="15879" width="89.42578125" style="155" customWidth="1"/>
    <col min="15880" max="16128" width="8.85546875" style="155"/>
    <col min="16129" max="16129" width="8.5703125" style="155" customWidth="1"/>
    <col min="16130" max="16130" width="60.42578125" style="155" customWidth="1"/>
    <col min="16131" max="16132" width="10.42578125" style="155" customWidth="1"/>
    <col min="16133" max="16133" width="12.42578125" style="155" customWidth="1"/>
    <col min="16134" max="16134" width="14.5703125" style="155" customWidth="1"/>
    <col min="16135" max="16135" width="89.42578125" style="155" customWidth="1"/>
    <col min="16136" max="16384" width="8.85546875" style="155"/>
  </cols>
  <sheetData>
    <row r="1" spans="1:7" s="163" customFormat="1" ht="16.5" thickTop="1">
      <c r="A1" s="188" t="s">
        <v>347</v>
      </c>
      <c r="B1" s="164"/>
      <c r="C1" s="164"/>
      <c r="D1" s="164"/>
      <c r="E1" s="164"/>
      <c r="F1" s="164"/>
      <c r="G1" s="164"/>
    </row>
    <row r="2" spans="1:7" s="163" customFormat="1">
      <c r="A2" s="189" t="s">
        <v>348</v>
      </c>
      <c r="B2" s="165"/>
      <c r="C2" s="165"/>
      <c r="D2" s="173"/>
      <c r="E2" s="174"/>
      <c r="F2" s="175"/>
      <c r="G2" s="165"/>
    </row>
    <row r="3" spans="1:7" s="163" customFormat="1">
      <c r="A3" s="189" t="s">
        <v>349</v>
      </c>
      <c r="B3" s="166"/>
      <c r="C3" s="165"/>
      <c r="D3" s="173"/>
      <c r="E3" s="176"/>
      <c r="F3" s="175"/>
      <c r="G3" s="165"/>
    </row>
    <row r="4" spans="1:7">
      <c r="A4" s="190" t="s">
        <v>119</v>
      </c>
      <c r="B4" s="167"/>
      <c r="C4" s="167"/>
      <c r="D4" s="167"/>
      <c r="E4" s="177"/>
      <c r="F4" s="177"/>
      <c r="G4" s="167"/>
    </row>
    <row r="5" spans="1:7" ht="32.25" thickBot="1">
      <c r="A5" s="156" t="s">
        <v>120</v>
      </c>
      <c r="B5" s="157" t="s">
        <v>73</v>
      </c>
      <c r="C5" s="158" t="s">
        <v>121</v>
      </c>
      <c r="D5" s="159" t="s">
        <v>75</v>
      </c>
      <c r="E5" s="162" t="s">
        <v>122</v>
      </c>
      <c r="F5" s="160" t="s">
        <v>123</v>
      </c>
      <c r="G5" s="161" t="s">
        <v>124</v>
      </c>
    </row>
    <row r="6" spans="1:7" ht="18.600000000000001" customHeight="1" thickTop="1">
      <c r="A6" s="178"/>
      <c r="B6" s="168"/>
      <c r="C6" s="179"/>
      <c r="D6" s="179"/>
      <c r="E6" s="180"/>
      <c r="F6" s="180">
        <f>SUM(F8:F84)</f>
        <v>0</v>
      </c>
      <c r="G6" s="168"/>
    </row>
    <row r="7" spans="1:7" ht="18.600000000000001" customHeight="1">
      <c r="A7" s="181" t="s">
        <v>125</v>
      </c>
      <c r="B7" s="169" t="s">
        <v>184</v>
      </c>
      <c r="C7" s="182"/>
      <c r="D7" s="182"/>
      <c r="E7" s="183"/>
      <c r="F7" s="183"/>
      <c r="G7" s="170"/>
    </row>
    <row r="8" spans="1:7" ht="18.600000000000001" customHeight="1">
      <c r="A8" s="184">
        <v>1</v>
      </c>
      <c r="B8" s="172" t="s">
        <v>126</v>
      </c>
      <c r="C8" s="182">
        <v>15</v>
      </c>
      <c r="D8" s="182" t="s">
        <v>81</v>
      </c>
      <c r="E8" s="183"/>
      <c r="F8" s="183">
        <f>C8*E8</f>
        <v>0</v>
      </c>
      <c r="G8" s="170" t="s">
        <v>185</v>
      </c>
    </row>
    <row r="9" spans="1:7" ht="18.600000000000001" customHeight="1">
      <c r="A9" s="184">
        <v>2</v>
      </c>
      <c r="B9" s="172" t="s">
        <v>128</v>
      </c>
      <c r="C9" s="182">
        <v>1</v>
      </c>
      <c r="D9" s="182" t="s">
        <v>81</v>
      </c>
      <c r="E9" s="183"/>
      <c r="F9" s="183">
        <f>C9*E9</f>
        <v>0</v>
      </c>
      <c r="G9" s="170" t="s">
        <v>185</v>
      </c>
    </row>
    <row r="10" spans="1:7" ht="18.600000000000001" customHeight="1">
      <c r="A10" s="184">
        <v>3</v>
      </c>
      <c r="B10" s="172" t="s">
        <v>129</v>
      </c>
      <c r="C10" s="182">
        <v>6</v>
      </c>
      <c r="D10" s="182" t="s">
        <v>81</v>
      </c>
      <c r="E10" s="183"/>
      <c r="F10" s="183">
        <f>C10*E10</f>
        <v>0</v>
      </c>
      <c r="G10" s="170" t="s">
        <v>185</v>
      </c>
    </row>
    <row r="11" spans="1:7" ht="18.600000000000001" customHeight="1">
      <c r="A11" s="184">
        <v>4</v>
      </c>
      <c r="B11" s="170" t="s">
        <v>186</v>
      </c>
      <c r="C11" s="182">
        <v>53</v>
      </c>
      <c r="D11" s="182" t="s">
        <v>81</v>
      </c>
      <c r="E11" s="183"/>
      <c r="F11" s="183">
        <f>C11*E11</f>
        <v>0</v>
      </c>
      <c r="G11" s="170" t="s">
        <v>185</v>
      </c>
    </row>
    <row r="12" spans="1:7" ht="18.600000000000001" customHeight="1">
      <c r="A12" s="184">
        <v>5</v>
      </c>
      <c r="B12" s="170" t="s">
        <v>187</v>
      </c>
      <c r="C12" s="182">
        <v>12</v>
      </c>
      <c r="D12" s="182" t="s">
        <v>81</v>
      </c>
      <c r="E12" s="183"/>
      <c r="F12" s="183">
        <f t="shared" ref="F12:F84" si="0">C12*E12</f>
        <v>0</v>
      </c>
      <c r="G12" s="170" t="s">
        <v>185</v>
      </c>
    </row>
    <row r="13" spans="1:7" ht="18.600000000000001" customHeight="1">
      <c r="A13" s="184">
        <v>6</v>
      </c>
      <c r="B13" s="151" t="s">
        <v>187</v>
      </c>
      <c r="C13" s="182">
        <v>16</v>
      </c>
      <c r="D13" s="182" t="s">
        <v>81</v>
      </c>
      <c r="E13" s="183"/>
      <c r="F13" s="183">
        <f t="shared" si="0"/>
        <v>0</v>
      </c>
      <c r="G13" s="170" t="s">
        <v>188</v>
      </c>
    </row>
    <row r="14" spans="1:7" ht="18.600000000000001" customHeight="1">
      <c r="A14" s="184">
        <v>7</v>
      </c>
      <c r="B14" s="151" t="s">
        <v>187</v>
      </c>
      <c r="C14" s="182">
        <v>5</v>
      </c>
      <c r="D14" s="182" t="s">
        <v>81</v>
      </c>
      <c r="E14" s="183"/>
      <c r="F14" s="183">
        <f>C14*E14</f>
        <v>0</v>
      </c>
      <c r="G14" s="170" t="s">
        <v>189</v>
      </c>
    </row>
    <row r="15" spans="1:7" ht="18.600000000000001" customHeight="1">
      <c r="A15" s="181" t="s">
        <v>125</v>
      </c>
      <c r="B15" s="241" t="s">
        <v>190</v>
      </c>
      <c r="C15" s="182"/>
      <c r="D15" s="182"/>
      <c r="E15" s="183"/>
      <c r="F15" s="183"/>
      <c r="G15" s="170"/>
    </row>
    <row r="16" spans="1:7" ht="18.600000000000001" customHeight="1">
      <c r="A16" s="184">
        <v>1</v>
      </c>
      <c r="B16" s="170" t="s">
        <v>130</v>
      </c>
      <c r="C16" s="182">
        <v>3</v>
      </c>
      <c r="D16" s="182" t="s">
        <v>118</v>
      </c>
      <c r="E16" s="183"/>
      <c r="F16" s="183">
        <f t="shared" si="0"/>
        <v>0</v>
      </c>
      <c r="G16" s="170" t="s">
        <v>191</v>
      </c>
    </row>
    <row r="17" spans="1:7" ht="18.600000000000001" customHeight="1">
      <c r="A17" s="184">
        <v>2</v>
      </c>
      <c r="B17" s="170" t="s">
        <v>192</v>
      </c>
      <c r="C17" s="182">
        <v>3</v>
      </c>
      <c r="D17" s="182" t="s">
        <v>118</v>
      </c>
      <c r="E17" s="183"/>
      <c r="F17" s="183">
        <f t="shared" si="0"/>
        <v>0</v>
      </c>
      <c r="G17" s="170" t="s">
        <v>191</v>
      </c>
    </row>
    <row r="18" spans="1:7" ht="18.600000000000001" customHeight="1">
      <c r="A18" s="184">
        <v>3</v>
      </c>
      <c r="B18" s="170" t="s">
        <v>193</v>
      </c>
      <c r="C18" s="182">
        <v>1</v>
      </c>
      <c r="D18" s="182" t="s">
        <v>118</v>
      </c>
      <c r="E18" s="183"/>
      <c r="F18" s="183">
        <f t="shared" si="0"/>
        <v>0</v>
      </c>
      <c r="G18" s="170" t="s">
        <v>188</v>
      </c>
    </row>
    <row r="19" spans="1:7" ht="18.600000000000001" customHeight="1">
      <c r="A19" s="184">
        <v>4</v>
      </c>
      <c r="B19" s="170" t="s">
        <v>194</v>
      </c>
      <c r="C19" s="182">
        <v>1</v>
      </c>
      <c r="D19" s="182" t="s">
        <v>118</v>
      </c>
      <c r="E19" s="183"/>
      <c r="F19" s="183">
        <f t="shared" si="0"/>
        <v>0</v>
      </c>
      <c r="G19" s="170" t="s">
        <v>188</v>
      </c>
    </row>
    <row r="20" spans="1:7" ht="18.600000000000001" customHeight="1">
      <c r="A20" s="181" t="s">
        <v>125</v>
      </c>
      <c r="B20" s="241" t="s">
        <v>195</v>
      </c>
      <c r="C20" s="182"/>
      <c r="D20" s="182"/>
      <c r="E20" s="183"/>
      <c r="F20" s="183"/>
      <c r="G20" s="170"/>
    </row>
    <row r="21" spans="1:7" ht="18.600000000000001" customHeight="1">
      <c r="A21" s="184">
        <v>2</v>
      </c>
      <c r="B21" s="170" t="s">
        <v>196</v>
      </c>
      <c r="C21" s="182">
        <v>4</v>
      </c>
      <c r="D21" s="182" t="s">
        <v>118</v>
      </c>
      <c r="E21" s="183"/>
      <c r="F21" s="183">
        <f t="shared" si="0"/>
        <v>0</v>
      </c>
      <c r="G21" s="170"/>
    </row>
    <row r="22" spans="1:7" ht="18.600000000000001" customHeight="1">
      <c r="A22" s="184">
        <v>3</v>
      </c>
      <c r="B22" s="170" t="s">
        <v>197</v>
      </c>
      <c r="C22" s="182">
        <v>1</v>
      </c>
      <c r="D22" s="182" t="s">
        <v>118</v>
      </c>
      <c r="E22" s="183"/>
      <c r="F22" s="183">
        <f t="shared" si="0"/>
        <v>0</v>
      </c>
      <c r="G22" s="170"/>
    </row>
    <row r="23" spans="1:7" ht="18.600000000000001" customHeight="1">
      <c r="A23" s="184">
        <v>4</v>
      </c>
      <c r="B23" s="170" t="s">
        <v>198</v>
      </c>
      <c r="C23" s="182">
        <v>2</v>
      </c>
      <c r="D23" s="182" t="s">
        <v>118</v>
      </c>
      <c r="E23" s="183"/>
      <c r="F23" s="183">
        <f t="shared" si="0"/>
        <v>0</v>
      </c>
      <c r="G23" s="170"/>
    </row>
    <row r="24" spans="1:7" ht="18.600000000000001" customHeight="1">
      <c r="A24" s="181" t="s">
        <v>125</v>
      </c>
      <c r="B24" s="241" t="s">
        <v>199</v>
      </c>
      <c r="C24" s="182"/>
      <c r="D24" s="182"/>
      <c r="E24" s="183"/>
      <c r="F24" s="183"/>
      <c r="G24" s="170"/>
    </row>
    <row r="25" spans="1:7" ht="18.600000000000001" customHeight="1">
      <c r="A25" s="184">
        <v>1</v>
      </c>
      <c r="B25" s="170" t="s">
        <v>200</v>
      </c>
      <c r="C25" s="182">
        <v>15</v>
      </c>
      <c r="D25" s="182" t="s">
        <v>118</v>
      </c>
      <c r="E25" s="183"/>
      <c r="F25" s="183">
        <f t="shared" si="0"/>
        <v>0</v>
      </c>
      <c r="G25" s="170" t="s">
        <v>201</v>
      </c>
    </row>
    <row r="26" spans="1:7" ht="18.600000000000001" customHeight="1">
      <c r="A26" s="184">
        <v>2</v>
      </c>
      <c r="B26" s="170" t="s">
        <v>202</v>
      </c>
      <c r="C26" s="182">
        <v>4</v>
      </c>
      <c r="D26" s="182" t="s">
        <v>118</v>
      </c>
      <c r="E26" s="183"/>
      <c r="F26" s="183">
        <f t="shared" si="0"/>
        <v>0</v>
      </c>
      <c r="G26" s="170" t="s">
        <v>203</v>
      </c>
    </row>
    <row r="27" spans="1:7" ht="18.600000000000001" customHeight="1">
      <c r="A27" s="184">
        <v>3</v>
      </c>
      <c r="B27" s="170" t="s">
        <v>204</v>
      </c>
      <c r="C27" s="182">
        <v>1</v>
      </c>
      <c r="D27" s="182" t="s">
        <v>118</v>
      </c>
      <c r="E27" s="183"/>
      <c r="F27" s="183">
        <f t="shared" si="0"/>
        <v>0</v>
      </c>
      <c r="G27" s="170" t="s">
        <v>205</v>
      </c>
    </row>
    <row r="28" spans="1:7" ht="18.600000000000001" customHeight="1">
      <c r="A28" s="184">
        <v>4</v>
      </c>
      <c r="B28" s="170" t="s">
        <v>206</v>
      </c>
      <c r="C28" s="182">
        <v>1</v>
      </c>
      <c r="D28" s="182" t="s">
        <v>118</v>
      </c>
      <c r="E28" s="183"/>
      <c r="F28" s="183">
        <f t="shared" si="0"/>
        <v>0</v>
      </c>
      <c r="G28" s="170" t="s">
        <v>205</v>
      </c>
    </row>
    <row r="29" spans="1:7" ht="18.600000000000001" customHeight="1">
      <c r="A29" s="181"/>
      <c r="B29" s="241" t="s">
        <v>207</v>
      </c>
      <c r="C29" s="182"/>
      <c r="D29" s="182"/>
      <c r="E29" s="183"/>
      <c r="F29" s="183">
        <f t="shared" si="0"/>
        <v>0</v>
      </c>
      <c r="G29" s="170"/>
    </row>
    <row r="30" spans="1:7" ht="18.600000000000001" customHeight="1">
      <c r="A30" s="184">
        <v>5</v>
      </c>
      <c r="B30" s="170" t="s">
        <v>208</v>
      </c>
      <c r="C30" s="182">
        <v>1</v>
      </c>
      <c r="D30" s="182" t="s">
        <v>118</v>
      </c>
      <c r="E30" s="183"/>
      <c r="F30" s="183">
        <f t="shared" si="0"/>
        <v>0</v>
      </c>
      <c r="G30" s="170"/>
    </row>
    <row r="31" spans="1:7" ht="18.600000000000001" customHeight="1">
      <c r="A31" s="184">
        <v>6</v>
      </c>
      <c r="B31" s="170" t="s">
        <v>209</v>
      </c>
      <c r="C31" s="182">
        <v>1</v>
      </c>
      <c r="D31" s="182" t="s">
        <v>118</v>
      </c>
      <c r="E31" s="183"/>
      <c r="F31" s="183">
        <f t="shared" si="0"/>
        <v>0</v>
      </c>
      <c r="G31" s="170"/>
    </row>
    <row r="32" spans="1:7" ht="18.600000000000001" customHeight="1">
      <c r="A32" s="184">
        <v>7</v>
      </c>
      <c r="B32" s="170" t="s">
        <v>210</v>
      </c>
      <c r="C32" s="182">
        <v>1</v>
      </c>
      <c r="D32" s="182" t="s">
        <v>118</v>
      </c>
      <c r="E32" s="183"/>
      <c r="F32" s="183">
        <f t="shared" si="0"/>
        <v>0</v>
      </c>
      <c r="G32" s="170"/>
    </row>
    <row r="33" spans="1:7" ht="18.600000000000001" customHeight="1">
      <c r="A33" s="184">
        <v>8</v>
      </c>
      <c r="B33" s="170" t="s">
        <v>211</v>
      </c>
      <c r="C33" s="182">
        <v>1</v>
      </c>
      <c r="D33" s="182" t="s">
        <v>118</v>
      </c>
      <c r="E33" s="183"/>
      <c r="F33" s="183">
        <f t="shared" si="0"/>
        <v>0</v>
      </c>
      <c r="G33" s="170"/>
    </row>
    <row r="34" spans="1:7" ht="18.600000000000001" customHeight="1">
      <c r="A34" s="184">
        <v>9</v>
      </c>
      <c r="B34" s="172" t="s">
        <v>212</v>
      </c>
      <c r="C34" s="182">
        <v>1</v>
      </c>
      <c r="D34" s="182" t="s">
        <v>118</v>
      </c>
      <c r="E34" s="183"/>
      <c r="F34" s="183">
        <f t="shared" si="0"/>
        <v>0</v>
      </c>
      <c r="G34" s="170"/>
    </row>
    <row r="35" spans="1:7" ht="18.600000000000001" customHeight="1">
      <c r="A35" s="184">
        <v>10</v>
      </c>
      <c r="B35" s="170" t="s">
        <v>213</v>
      </c>
      <c r="C35" s="182">
        <v>1</v>
      </c>
      <c r="D35" s="182" t="s">
        <v>118</v>
      </c>
      <c r="E35" s="183"/>
      <c r="F35" s="183">
        <f t="shared" si="0"/>
        <v>0</v>
      </c>
      <c r="G35" s="170"/>
    </row>
    <row r="36" spans="1:7" ht="18.600000000000001" customHeight="1">
      <c r="A36" s="184">
        <v>11</v>
      </c>
      <c r="B36" s="170" t="s">
        <v>214</v>
      </c>
      <c r="C36" s="182">
        <v>4</v>
      </c>
      <c r="D36" s="182" t="s">
        <v>118</v>
      </c>
      <c r="E36" s="183"/>
      <c r="F36" s="183">
        <f t="shared" si="0"/>
        <v>0</v>
      </c>
      <c r="G36" s="170"/>
    </row>
    <row r="37" spans="1:7" ht="18.600000000000001" customHeight="1">
      <c r="A37" s="184"/>
      <c r="B37" s="241" t="s">
        <v>215</v>
      </c>
      <c r="C37" s="182"/>
      <c r="D37" s="182"/>
      <c r="E37" s="183"/>
      <c r="F37" s="183"/>
      <c r="G37" s="170"/>
    </row>
    <row r="38" spans="1:7" ht="18.600000000000001" customHeight="1">
      <c r="A38" s="184">
        <v>12</v>
      </c>
      <c r="B38" s="170" t="s">
        <v>216</v>
      </c>
      <c r="C38" s="182">
        <v>1</v>
      </c>
      <c r="D38" s="182" t="s">
        <v>118</v>
      </c>
      <c r="E38" s="183"/>
      <c r="F38" s="183">
        <f t="shared" si="0"/>
        <v>0</v>
      </c>
      <c r="G38" s="170" t="s">
        <v>217</v>
      </c>
    </row>
    <row r="39" spans="1:7" ht="18.600000000000001" customHeight="1">
      <c r="A39" s="184">
        <v>13</v>
      </c>
      <c r="B39" s="170" t="s">
        <v>209</v>
      </c>
      <c r="C39" s="182">
        <v>1</v>
      </c>
      <c r="D39" s="182" t="s">
        <v>118</v>
      </c>
      <c r="E39" s="183"/>
      <c r="F39" s="183">
        <f t="shared" si="0"/>
        <v>0</v>
      </c>
      <c r="G39" s="170"/>
    </row>
    <row r="40" spans="1:7" ht="18.600000000000001" customHeight="1">
      <c r="A40" s="184">
        <v>14</v>
      </c>
      <c r="B40" s="170" t="s">
        <v>212</v>
      </c>
      <c r="C40" s="182">
        <v>1</v>
      </c>
      <c r="D40" s="182" t="s">
        <v>118</v>
      </c>
      <c r="E40" s="183"/>
      <c r="F40" s="183">
        <f t="shared" si="0"/>
        <v>0</v>
      </c>
      <c r="G40" s="170"/>
    </row>
    <row r="41" spans="1:7" ht="18.600000000000001" customHeight="1">
      <c r="A41" s="184">
        <v>15</v>
      </c>
      <c r="B41" s="170" t="s">
        <v>218</v>
      </c>
      <c r="C41" s="182">
        <v>2</v>
      </c>
      <c r="D41" s="182" t="s">
        <v>118</v>
      </c>
      <c r="E41" s="183"/>
      <c r="F41" s="183">
        <f t="shared" si="0"/>
        <v>0</v>
      </c>
      <c r="G41" s="170"/>
    </row>
    <row r="42" spans="1:7" ht="18.600000000000001" customHeight="1">
      <c r="A42" s="184">
        <v>16</v>
      </c>
      <c r="B42" s="170" t="s">
        <v>213</v>
      </c>
      <c r="C42" s="182">
        <v>1</v>
      </c>
      <c r="D42" s="182" t="s">
        <v>118</v>
      </c>
      <c r="E42" s="183"/>
      <c r="F42" s="183">
        <f t="shared" si="0"/>
        <v>0</v>
      </c>
      <c r="G42" s="170"/>
    </row>
    <row r="43" spans="1:7" ht="18.600000000000001" customHeight="1">
      <c r="A43" s="184">
        <v>17</v>
      </c>
      <c r="B43" s="170" t="s">
        <v>214</v>
      </c>
      <c r="C43" s="182">
        <v>1</v>
      </c>
      <c r="D43" s="182" t="s">
        <v>118</v>
      </c>
      <c r="E43" s="183"/>
      <c r="F43" s="183">
        <f t="shared" si="0"/>
        <v>0</v>
      </c>
      <c r="G43" s="170"/>
    </row>
    <row r="44" spans="1:7" ht="18.600000000000001" customHeight="1">
      <c r="A44" s="184"/>
      <c r="B44" s="241" t="s">
        <v>219</v>
      </c>
      <c r="C44" s="182"/>
      <c r="D44" s="182"/>
      <c r="E44" s="183"/>
      <c r="F44" s="183"/>
      <c r="G44" s="170"/>
    </row>
    <row r="45" spans="1:7" ht="18.600000000000001" customHeight="1">
      <c r="A45" s="184">
        <v>18</v>
      </c>
      <c r="B45" s="170" t="s">
        <v>208</v>
      </c>
      <c r="C45" s="182">
        <v>1</v>
      </c>
      <c r="D45" s="182" t="s">
        <v>118</v>
      </c>
      <c r="E45" s="183"/>
      <c r="F45" s="183">
        <f t="shared" si="0"/>
        <v>0</v>
      </c>
      <c r="G45" s="170"/>
    </row>
    <row r="46" spans="1:7" ht="18.600000000000001" customHeight="1">
      <c r="A46" s="184">
        <v>19</v>
      </c>
      <c r="B46" s="170" t="s">
        <v>209</v>
      </c>
      <c r="C46" s="182">
        <v>1</v>
      </c>
      <c r="D46" s="182" t="s">
        <v>118</v>
      </c>
      <c r="E46" s="183"/>
      <c r="F46" s="183">
        <f t="shared" si="0"/>
        <v>0</v>
      </c>
      <c r="G46" s="170"/>
    </row>
    <row r="47" spans="1:7" ht="18.600000000000001" customHeight="1">
      <c r="A47" s="184">
        <v>20</v>
      </c>
      <c r="B47" s="170" t="s">
        <v>220</v>
      </c>
      <c r="C47" s="182">
        <v>1</v>
      </c>
      <c r="D47" s="182" t="s">
        <v>118</v>
      </c>
      <c r="E47" s="183"/>
      <c r="F47" s="183">
        <f t="shared" si="0"/>
        <v>0</v>
      </c>
      <c r="G47" s="170"/>
    </row>
    <row r="48" spans="1:7" ht="18.600000000000001" customHeight="1">
      <c r="A48" s="184">
        <v>21</v>
      </c>
      <c r="B48" s="170" t="s">
        <v>221</v>
      </c>
      <c r="C48" s="182">
        <v>1</v>
      </c>
      <c r="D48" s="182" t="s">
        <v>118</v>
      </c>
      <c r="E48" s="183"/>
      <c r="F48" s="183">
        <f t="shared" si="0"/>
        <v>0</v>
      </c>
      <c r="G48" s="170"/>
    </row>
    <row r="49" spans="1:7" ht="18.600000000000001" customHeight="1">
      <c r="A49" s="184">
        <v>22</v>
      </c>
      <c r="B49" s="170" t="s">
        <v>218</v>
      </c>
      <c r="C49" s="182">
        <v>1</v>
      </c>
      <c r="D49" s="182" t="s">
        <v>118</v>
      </c>
      <c r="E49" s="183"/>
      <c r="F49" s="183">
        <f t="shared" si="0"/>
        <v>0</v>
      </c>
      <c r="G49" s="170"/>
    </row>
    <row r="50" spans="1:7" ht="18.600000000000001" customHeight="1">
      <c r="A50" s="184">
        <v>23</v>
      </c>
      <c r="B50" s="170" t="s">
        <v>213</v>
      </c>
      <c r="C50" s="182">
        <v>1</v>
      </c>
      <c r="D50" s="182" t="s">
        <v>118</v>
      </c>
      <c r="E50" s="183"/>
      <c r="F50" s="183">
        <f t="shared" si="0"/>
        <v>0</v>
      </c>
      <c r="G50" s="170"/>
    </row>
    <row r="51" spans="1:7" ht="18.600000000000001" customHeight="1">
      <c r="A51" s="184">
        <v>24</v>
      </c>
      <c r="B51" s="170" t="s">
        <v>214</v>
      </c>
      <c r="C51" s="182">
        <v>1</v>
      </c>
      <c r="D51" s="182" t="s">
        <v>118</v>
      </c>
      <c r="E51" s="183"/>
      <c r="F51" s="183">
        <f t="shared" si="0"/>
        <v>0</v>
      </c>
      <c r="G51" s="170"/>
    </row>
    <row r="52" spans="1:7" ht="18.600000000000001" customHeight="1">
      <c r="A52" s="184"/>
      <c r="B52" s="241" t="s">
        <v>222</v>
      </c>
      <c r="C52" s="182"/>
      <c r="D52" s="182"/>
      <c r="E52" s="183"/>
      <c r="F52" s="183"/>
      <c r="G52" s="170"/>
    </row>
    <row r="53" spans="1:7" ht="18.600000000000001" customHeight="1">
      <c r="A53" s="184">
        <v>25</v>
      </c>
      <c r="B53" s="170" t="s">
        <v>223</v>
      </c>
      <c r="C53" s="182">
        <v>1</v>
      </c>
      <c r="D53" s="182" t="s">
        <v>118</v>
      </c>
      <c r="E53" s="183"/>
      <c r="F53" s="183">
        <f t="shared" si="0"/>
        <v>0</v>
      </c>
      <c r="G53" s="170" t="s">
        <v>224</v>
      </c>
    </row>
    <row r="54" spans="1:7" ht="18.600000000000001" customHeight="1">
      <c r="A54" s="184">
        <v>26</v>
      </c>
      <c r="B54" s="170" t="s">
        <v>225</v>
      </c>
      <c r="C54" s="182">
        <v>1</v>
      </c>
      <c r="D54" s="182" t="s">
        <v>118</v>
      </c>
      <c r="E54" s="183"/>
      <c r="F54" s="183">
        <f t="shared" si="0"/>
        <v>0</v>
      </c>
      <c r="G54" s="170" t="s">
        <v>226</v>
      </c>
    </row>
    <row r="55" spans="1:7" ht="18.600000000000001" customHeight="1">
      <c r="A55" s="184">
        <v>27</v>
      </c>
      <c r="B55" s="170" t="s">
        <v>227</v>
      </c>
      <c r="C55" s="182">
        <v>1</v>
      </c>
      <c r="D55" s="182" t="s">
        <v>118</v>
      </c>
      <c r="E55" s="183"/>
      <c r="F55" s="183">
        <f t="shared" si="0"/>
        <v>0</v>
      </c>
      <c r="G55" s="170" t="s">
        <v>228</v>
      </c>
    </row>
    <row r="56" spans="1:7" ht="18.600000000000001" customHeight="1">
      <c r="A56" s="184">
        <v>28</v>
      </c>
      <c r="B56" s="170" t="s">
        <v>229</v>
      </c>
      <c r="C56" s="182">
        <v>2</v>
      </c>
      <c r="D56" s="182" t="s">
        <v>118</v>
      </c>
      <c r="E56" s="183"/>
      <c r="F56" s="183">
        <f t="shared" si="0"/>
        <v>0</v>
      </c>
      <c r="G56" s="170"/>
    </row>
    <row r="57" spans="1:7" ht="18.600000000000001" customHeight="1">
      <c r="A57" s="184">
        <v>29</v>
      </c>
      <c r="B57" s="170" t="s">
        <v>230</v>
      </c>
      <c r="C57" s="182">
        <v>1</v>
      </c>
      <c r="D57" s="182" t="s">
        <v>118</v>
      </c>
      <c r="E57" s="183"/>
      <c r="F57" s="183">
        <f t="shared" si="0"/>
        <v>0</v>
      </c>
      <c r="G57" s="170"/>
    </row>
    <row r="58" spans="1:7" ht="18.600000000000001" customHeight="1">
      <c r="A58" s="184">
        <v>30</v>
      </c>
      <c r="B58" s="170" t="s">
        <v>231</v>
      </c>
      <c r="C58" s="182">
        <v>1</v>
      </c>
      <c r="D58" s="182" t="s">
        <v>118</v>
      </c>
      <c r="E58" s="183"/>
      <c r="F58" s="183">
        <f t="shared" si="0"/>
        <v>0</v>
      </c>
      <c r="G58" s="170"/>
    </row>
    <row r="59" spans="1:7" ht="18.600000000000001" customHeight="1">
      <c r="A59" s="184">
        <v>31</v>
      </c>
      <c r="B59" s="170" t="s">
        <v>232</v>
      </c>
      <c r="C59" s="182">
        <v>1</v>
      </c>
      <c r="D59" s="182" t="s">
        <v>118</v>
      </c>
      <c r="E59" s="183"/>
      <c r="F59" s="183">
        <f t="shared" si="0"/>
        <v>0</v>
      </c>
      <c r="G59" s="170"/>
    </row>
    <row r="60" spans="1:7" ht="18.600000000000001" customHeight="1">
      <c r="A60" s="184"/>
      <c r="B60" s="241" t="s">
        <v>233</v>
      </c>
      <c r="C60" s="182"/>
      <c r="D60" s="182"/>
      <c r="E60" s="183"/>
      <c r="F60" s="183"/>
      <c r="G60" s="170"/>
    </row>
    <row r="61" spans="1:7" ht="18.600000000000001" customHeight="1">
      <c r="A61" s="184">
        <v>32</v>
      </c>
      <c r="B61" s="170" t="s">
        <v>234</v>
      </c>
      <c r="C61" s="182">
        <v>5</v>
      </c>
      <c r="D61" s="182" t="s">
        <v>118</v>
      </c>
      <c r="E61" s="183"/>
      <c r="F61" s="183">
        <f>C61*E61</f>
        <v>0</v>
      </c>
      <c r="G61" s="170"/>
    </row>
    <row r="62" spans="1:7" ht="18.600000000000001" customHeight="1">
      <c r="A62" s="184">
        <v>33</v>
      </c>
      <c r="B62" s="170" t="s">
        <v>235</v>
      </c>
      <c r="C62" s="182">
        <v>5</v>
      </c>
      <c r="D62" s="182" t="s">
        <v>84</v>
      </c>
      <c r="E62" s="183"/>
      <c r="F62" s="183">
        <f>C62*E62</f>
        <v>0</v>
      </c>
      <c r="G62" s="170"/>
    </row>
    <row r="63" spans="1:7" ht="18.600000000000001" customHeight="1">
      <c r="A63" s="184">
        <v>34</v>
      </c>
      <c r="B63" s="170" t="s">
        <v>236</v>
      </c>
      <c r="C63" s="182">
        <v>5</v>
      </c>
      <c r="D63" s="182" t="s">
        <v>118</v>
      </c>
      <c r="E63" s="183"/>
      <c r="F63" s="183">
        <f>C63*E63</f>
        <v>0</v>
      </c>
      <c r="G63" s="170"/>
    </row>
    <row r="64" spans="1:7" ht="18.600000000000001" customHeight="1">
      <c r="A64" s="184">
        <v>35</v>
      </c>
      <c r="B64" s="170" t="s">
        <v>237</v>
      </c>
      <c r="C64" s="182">
        <v>5</v>
      </c>
      <c r="D64" s="182" t="s">
        <v>118</v>
      </c>
      <c r="E64" s="183"/>
      <c r="F64" s="183">
        <f>C64*E64</f>
        <v>0</v>
      </c>
      <c r="G64" s="170"/>
    </row>
    <row r="65" spans="1:7" ht="18.600000000000001" customHeight="1">
      <c r="A65" s="184">
        <v>36</v>
      </c>
      <c r="B65" s="170" t="s">
        <v>232</v>
      </c>
      <c r="C65" s="182">
        <v>5</v>
      </c>
      <c r="D65" s="182" t="s">
        <v>118</v>
      </c>
      <c r="E65" s="183"/>
      <c r="F65" s="183">
        <f>C65*E65</f>
        <v>0</v>
      </c>
      <c r="G65" s="170"/>
    </row>
    <row r="66" spans="1:7" ht="18.600000000000001" customHeight="1">
      <c r="A66" s="181" t="s">
        <v>125</v>
      </c>
      <c r="B66" s="241" t="s">
        <v>238</v>
      </c>
      <c r="C66" s="182"/>
      <c r="D66" s="182"/>
      <c r="E66" s="183"/>
      <c r="F66" s="183"/>
      <c r="G66" s="170"/>
    </row>
    <row r="67" spans="1:7" ht="18.600000000000001" customHeight="1">
      <c r="A67" s="184">
        <v>1</v>
      </c>
      <c r="B67" s="151" t="s">
        <v>239</v>
      </c>
      <c r="C67" s="182">
        <v>1</v>
      </c>
      <c r="D67" s="182" t="s">
        <v>84</v>
      </c>
      <c r="E67" s="183"/>
      <c r="F67" s="183">
        <f t="shared" si="0"/>
        <v>0</v>
      </c>
      <c r="G67" s="170"/>
    </row>
    <row r="68" spans="1:7" ht="18.600000000000001" customHeight="1">
      <c r="A68" s="184">
        <v>2</v>
      </c>
      <c r="B68" s="151" t="s">
        <v>240</v>
      </c>
      <c r="C68" s="182">
        <v>1</v>
      </c>
      <c r="D68" s="182" t="s">
        <v>84</v>
      </c>
      <c r="E68" s="183"/>
      <c r="F68" s="183">
        <f t="shared" si="0"/>
        <v>0</v>
      </c>
      <c r="G68" s="170"/>
    </row>
    <row r="69" spans="1:7" ht="18.600000000000001" customHeight="1">
      <c r="A69" s="184">
        <v>3</v>
      </c>
      <c r="B69" s="151" t="s">
        <v>241</v>
      </c>
      <c r="C69" s="182">
        <v>1</v>
      </c>
      <c r="D69" s="182" t="s">
        <v>84</v>
      </c>
      <c r="E69" s="183"/>
      <c r="F69" s="183">
        <f t="shared" si="0"/>
        <v>0</v>
      </c>
      <c r="G69" s="170"/>
    </row>
    <row r="70" spans="1:7" ht="18.600000000000001" customHeight="1">
      <c r="A70" s="184">
        <v>4</v>
      </c>
      <c r="B70" s="151" t="s">
        <v>242</v>
      </c>
      <c r="C70" s="182">
        <v>3</v>
      </c>
      <c r="D70" s="182" t="s">
        <v>118</v>
      </c>
      <c r="E70" s="183"/>
      <c r="F70" s="183">
        <f t="shared" si="0"/>
        <v>0</v>
      </c>
      <c r="G70" s="170"/>
    </row>
    <row r="71" spans="1:7" ht="18.600000000000001" customHeight="1">
      <c r="A71" s="184">
        <v>5</v>
      </c>
      <c r="B71" s="151" t="s">
        <v>243</v>
      </c>
      <c r="C71" s="182">
        <v>2</v>
      </c>
      <c r="D71" s="182" t="s">
        <v>118</v>
      </c>
      <c r="E71" s="183"/>
      <c r="F71" s="183">
        <f t="shared" si="0"/>
        <v>0</v>
      </c>
      <c r="G71" s="170"/>
    </row>
    <row r="72" spans="1:7" ht="18.600000000000001" customHeight="1">
      <c r="A72" s="181" t="s">
        <v>125</v>
      </c>
      <c r="B72" s="152" t="s">
        <v>137</v>
      </c>
      <c r="C72" s="182"/>
      <c r="D72" s="182"/>
      <c r="E72" s="183"/>
      <c r="F72" s="183"/>
      <c r="G72" s="170"/>
    </row>
    <row r="73" spans="1:7" ht="18.600000000000001" customHeight="1">
      <c r="A73" s="184">
        <v>1</v>
      </c>
      <c r="B73" s="170" t="s">
        <v>244</v>
      </c>
      <c r="C73" s="182">
        <v>48</v>
      </c>
      <c r="D73" s="182" t="s">
        <v>82</v>
      </c>
      <c r="E73" s="183"/>
      <c r="F73" s="183">
        <f t="shared" si="0"/>
        <v>0</v>
      </c>
      <c r="G73" s="170"/>
    </row>
    <row r="74" spans="1:7" ht="18.600000000000001" customHeight="1">
      <c r="A74" s="184">
        <v>2</v>
      </c>
      <c r="B74" s="170" t="s">
        <v>127</v>
      </c>
      <c r="C74" s="182">
        <v>87</v>
      </c>
      <c r="D74" s="182" t="s">
        <v>245</v>
      </c>
      <c r="E74" s="183"/>
      <c r="F74" s="183">
        <f t="shared" si="0"/>
        <v>0</v>
      </c>
      <c r="G74" s="170"/>
    </row>
    <row r="75" spans="1:7" ht="18.600000000000001" customHeight="1">
      <c r="A75" s="184">
        <v>3</v>
      </c>
      <c r="B75" s="170" t="s">
        <v>246</v>
      </c>
      <c r="C75" s="182">
        <v>8.5</v>
      </c>
      <c r="D75" s="182" t="s">
        <v>82</v>
      </c>
      <c r="E75" s="183"/>
      <c r="F75" s="183">
        <f t="shared" si="0"/>
        <v>0</v>
      </c>
      <c r="G75" s="170"/>
    </row>
    <row r="76" spans="1:7" ht="31.5">
      <c r="A76" s="191">
        <v>4</v>
      </c>
      <c r="B76" s="193" t="s">
        <v>360</v>
      </c>
      <c r="C76" s="182">
        <v>1</v>
      </c>
      <c r="D76" s="182" t="s">
        <v>118</v>
      </c>
      <c r="E76" s="170"/>
      <c r="F76" s="183">
        <f>C76*E76</f>
        <v>0</v>
      </c>
      <c r="G76" s="185" t="s">
        <v>359</v>
      </c>
    </row>
    <row r="77" spans="1:7" ht="18.600000000000001" customHeight="1">
      <c r="A77" s="181" t="s">
        <v>125</v>
      </c>
      <c r="B77" s="152" t="s">
        <v>88</v>
      </c>
      <c r="C77" s="182"/>
      <c r="D77" s="182"/>
      <c r="E77" s="183"/>
      <c r="F77" s="183"/>
      <c r="G77" s="170"/>
    </row>
    <row r="78" spans="1:7" ht="18.600000000000001" customHeight="1">
      <c r="A78" s="184">
        <v>1</v>
      </c>
      <c r="B78" s="196" t="s">
        <v>247</v>
      </c>
      <c r="C78" s="182">
        <v>87</v>
      </c>
      <c r="D78" s="182" t="s">
        <v>245</v>
      </c>
      <c r="E78" s="183"/>
      <c r="F78" s="183">
        <f t="shared" si="0"/>
        <v>0</v>
      </c>
      <c r="G78" s="170" t="s">
        <v>248</v>
      </c>
    </row>
    <row r="79" spans="1:7" ht="18.600000000000001" customHeight="1">
      <c r="A79" s="184">
        <v>2</v>
      </c>
      <c r="B79" s="196" t="s">
        <v>249</v>
      </c>
      <c r="C79" s="182">
        <v>15</v>
      </c>
      <c r="D79" s="182" t="s">
        <v>245</v>
      </c>
      <c r="E79" s="183"/>
      <c r="F79" s="183">
        <f t="shared" si="0"/>
        <v>0</v>
      </c>
      <c r="G79" s="170" t="s">
        <v>250</v>
      </c>
    </row>
    <row r="80" spans="1:7" ht="18.600000000000001" customHeight="1">
      <c r="A80" s="184">
        <v>3</v>
      </c>
      <c r="B80" s="196" t="s">
        <v>251</v>
      </c>
      <c r="C80" s="182">
        <v>55</v>
      </c>
      <c r="D80" s="182" t="s">
        <v>82</v>
      </c>
      <c r="E80" s="183"/>
      <c r="F80" s="183">
        <f t="shared" si="0"/>
        <v>0</v>
      </c>
      <c r="G80" s="170"/>
    </row>
    <row r="81" spans="1:7" ht="18.600000000000001" customHeight="1">
      <c r="A81" s="184">
        <v>4</v>
      </c>
      <c r="B81" s="196" t="s">
        <v>252</v>
      </c>
      <c r="C81" s="182">
        <v>1</v>
      </c>
      <c r="D81" s="182" t="s">
        <v>84</v>
      </c>
      <c r="E81" s="183"/>
      <c r="F81" s="183">
        <f t="shared" si="0"/>
        <v>0</v>
      </c>
      <c r="G81" s="170"/>
    </row>
    <row r="82" spans="1:7" ht="18.600000000000001" customHeight="1">
      <c r="A82" s="184">
        <v>5</v>
      </c>
      <c r="B82" s="196" t="s">
        <v>131</v>
      </c>
      <c r="C82" s="182">
        <v>112</v>
      </c>
      <c r="D82" s="182" t="s">
        <v>82</v>
      </c>
      <c r="E82" s="183"/>
      <c r="F82" s="183">
        <f t="shared" si="0"/>
        <v>0</v>
      </c>
      <c r="G82" s="170"/>
    </row>
    <row r="83" spans="1:7" ht="18.600000000000001" customHeight="1">
      <c r="A83" s="184">
        <v>6</v>
      </c>
      <c r="B83" s="196" t="s">
        <v>132</v>
      </c>
      <c r="C83" s="182">
        <v>1</v>
      </c>
      <c r="D83" s="182" t="s">
        <v>84</v>
      </c>
      <c r="E83" s="183"/>
      <c r="F83" s="183">
        <f t="shared" si="0"/>
        <v>0</v>
      </c>
      <c r="G83" s="170"/>
    </row>
    <row r="84" spans="1:7" ht="18.600000000000001" customHeight="1">
      <c r="A84" s="184">
        <v>7</v>
      </c>
      <c r="B84" s="196" t="s">
        <v>133</v>
      </c>
      <c r="C84" s="182">
        <v>1</v>
      </c>
      <c r="D84" s="182" t="s">
        <v>84</v>
      </c>
      <c r="E84" s="183"/>
      <c r="F84" s="183">
        <f t="shared" si="0"/>
        <v>0</v>
      </c>
      <c r="G84" s="170"/>
    </row>
    <row r="85" spans="1:7" ht="18.600000000000001" customHeight="1" thickBot="1">
      <c r="A85" s="186"/>
      <c r="B85" s="171"/>
      <c r="C85" s="171"/>
      <c r="D85" s="171"/>
      <c r="E85" s="171"/>
      <c r="F85" s="171"/>
      <c r="G85" s="171"/>
    </row>
    <row r="86" spans="1:7" ht="16.5" thickTop="1"/>
  </sheetData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70" zoomScaleNormal="70" workbookViewId="0">
      <selection activeCell="G41" sqref="G41"/>
    </sheetView>
  </sheetViews>
  <sheetFormatPr defaultColWidth="8.85546875" defaultRowHeight="15.75"/>
  <cols>
    <col min="1" max="1" width="8.5703125" style="172" customWidth="1"/>
    <col min="2" max="2" width="60.42578125" style="172" customWidth="1"/>
    <col min="3" max="4" width="10.42578125" style="172" customWidth="1"/>
    <col min="5" max="5" width="12.42578125" style="187" customWidth="1"/>
    <col min="6" max="6" width="14.5703125" style="187" customWidth="1"/>
    <col min="7" max="7" width="89.42578125" style="172" customWidth="1"/>
    <col min="8" max="256" width="8.85546875" style="155"/>
    <col min="257" max="257" width="8.5703125" style="155" customWidth="1"/>
    <col min="258" max="258" width="60.42578125" style="155" customWidth="1"/>
    <col min="259" max="260" width="10.42578125" style="155" customWidth="1"/>
    <col min="261" max="261" width="12.42578125" style="155" customWidth="1"/>
    <col min="262" max="262" width="14.5703125" style="155" customWidth="1"/>
    <col min="263" max="263" width="89.42578125" style="155" customWidth="1"/>
    <col min="264" max="512" width="8.85546875" style="155"/>
    <col min="513" max="513" width="8.5703125" style="155" customWidth="1"/>
    <col min="514" max="514" width="60.42578125" style="155" customWidth="1"/>
    <col min="515" max="516" width="10.42578125" style="155" customWidth="1"/>
    <col min="517" max="517" width="12.42578125" style="155" customWidth="1"/>
    <col min="518" max="518" width="14.5703125" style="155" customWidth="1"/>
    <col min="519" max="519" width="89.42578125" style="155" customWidth="1"/>
    <col min="520" max="768" width="8.85546875" style="155"/>
    <col min="769" max="769" width="8.5703125" style="155" customWidth="1"/>
    <col min="770" max="770" width="60.42578125" style="155" customWidth="1"/>
    <col min="771" max="772" width="10.42578125" style="155" customWidth="1"/>
    <col min="773" max="773" width="12.42578125" style="155" customWidth="1"/>
    <col min="774" max="774" width="14.5703125" style="155" customWidth="1"/>
    <col min="775" max="775" width="89.42578125" style="155" customWidth="1"/>
    <col min="776" max="1024" width="8.85546875" style="155"/>
    <col min="1025" max="1025" width="8.5703125" style="155" customWidth="1"/>
    <col min="1026" max="1026" width="60.42578125" style="155" customWidth="1"/>
    <col min="1027" max="1028" width="10.42578125" style="155" customWidth="1"/>
    <col min="1029" max="1029" width="12.42578125" style="155" customWidth="1"/>
    <col min="1030" max="1030" width="14.5703125" style="155" customWidth="1"/>
    <col min="1031" max="1031" width="89.42578125" style="155" customWidth="1"/>
    <col min="1032" max="1280" width="8.85546875" style="155"/>
    <col min="1281" max="1281" width="8.5703125" style="155" customWidth="1"/>
    <col min="1282" max="1282" width="60.42578125" style="155" customWidth="1"/>
    <col min="1283" max="1284" width="10.42578125" style="155" customWidth="1"/>
    <col min="1285" max="1285" width="12.42578125" style="155" customWidth="1"/>
    <col min="1286" max="1286" width="14.5703125" style="155" customWidth="1"/>
    <col min="1287" max="1287" width="89.42578125" style="155" customWidth="1"/>
    <col min="1288" max="1536" width="8.85546875" style="155"/>
    <col min="1537" max="1537" width="8.5703125" style="155" customWidth="1"/>
    <col min="1538" max="1538" width="60.42578125" style="155" customWidth="1"/>
    <col min="1539" max="1540" width="10.42578125" style="155" customWidth="1"/>
    <col min="1541" max="1541" width="12.42578125" style="155" customWidth="1"/>
    <col min="1542" max="1542" width="14.5703125" style="155" customWidth="1"/>
    <col min="1543" max="1543" width="89.42578125" style="155" customWidth="1"/>
    <col min="1544" max="1792" width="8.85546875" style="155"/>
    <col min="1793" max="1793" width="8.5703125" style="155" customWidth="1"/>
    <col min="1794" max="1794" width="60.42578125" style="155" customWidth="1"/>
    <col min="1795" max="1796" width="10.42578125" style="155" customWidth="1"/>
    <col min="1797" max="1797" width="12.42578125" style="155" customWidth="1"/>
    <col min="1798" max="1798" width="14.5703125" style="155" customWidth="1"/>
    <col min="1799" max="1799" width="89.42578125" style="155" customWidth="1"/>
    <col min="1800" max="2048" width="8.85546875" style="155"/>
    <col min="2049" max="2049" width="8.5703125" style="155" customWidth="1"/>
    <col min="2050" max="2050" width="60.42578125" style="155" customWidth="1"/>
    <col min="2051" max="2052" width="10.42578125" style="155" customWidth="1"/>
    <col min="2053" max="2053" width="12.42578125" style="155" customWidth="1"/>
    <col min="2054" max="2054" width="14.5703125" style="155" customWidth="1"/>
    <col min="2055" max="2055" width="89.42578125" style="155" customWidth="1"/>
    <col min="2056" max="2304" width="8.85546875" style="155"/>
    <col min="2305" max="2305" width="8.5703125" style="155" customWidth="1"/>
    <col min="2306" max="2306" width="60.42578125" style="155" customWidth="1"/>
    <col min="2307" max="2308" width="10.42578125" style="155" customWidth="1"/>
    <col min="2309" max="2309" width="12.42578125" style="155" customWidth="1"/>
    <col min="2310" max="2310" width="14.5703125" style="155" customWidth="1"/>
    <col min="2311" max="2311" width="89.42578125" style="155" customWidth="1"/>
    <col min="2312" max="2560" width="8.85546875" style="155"/>
    <col min="2561" max="2561" width="8.5703125" style="155" customWidth="1"/>
    <col min="2562" max="2562" width="60.42578125" style="155" customWidth="1"/>
    <col min="2563" max="2564" width="10.42578125" style="155" customWidth="1"/>
    <col min="2565" max="2565" width="12.42578125" style="155" customWidth="1"/>
    <col min="2566" max="2566" width="14.5703125" style="155" customWidth="1"/>
    <col min="2567" max="2567" width="89.42578125" style="155" customWidth="1"/>
    <col min="2568" max="2816" width="8.85546875" style="155"/>
    <col min="2817" max="2817" width="8.5703125" style="155" customWidth="1"/>
    <col min="2818" max="2818" width="60.42578125" style="155" customWidth="1"/>
    <col min="2819" max="2820" width="10.42578125" style="155" customWidth="1"/>
    <col min="2821" max="2821" width="12.42578125" style="155" customWidth="1"/>
    <col min="2822" max="2822" width="14.5703125" style="155" customWidth="1"/>
    <col min="2823" max="2823" width="89.42578125" style="155" customWidth="1"/>
    <col min="2824" max="3072" width="8.85546875" style="155"/>
    <col min="3073" max="3073" width="8.5703125" style="155" customWidth="1"/>
    <col min="3074" max="3074" width="60.42578125" style="155" customWidth="1"/>
    <col min="3075" max="3076" width="10.42578125" style="155" customWidth="1"/>
    <col min="3077" max="3077" width="12.42578125" style="155" customWidth="1"/>
    <col min="3078" max="3078" width="14.5703125" style="155" customWidth="1"/>
    <col min="3079" max="3079" width="89.42578125" style="155" customWidth="1"/>
    <col min="3080" max="3328" width="8.85546875" style="155"/>
    <col min="3329" max="3329" width="8.5703125" style="155" customWidth="1"/>
    <col min="3330" max="3330" width="60.42578125" style="155" customWidth="1"/>
    <col min="3331" max="3332" width="10.42578125" style="155" customWidth="1"/>
    <col min="3333" max="3333" width="12.42578125" style="155" customWidth="1"/>
    <col min="3334" max="3334" width="14.5703125" style="155" customWidth="1"/>
    <col min="3335" max="3335" width="89.42578125" style="155" customWidth="1"/>
    <col min="3336" max="3584" width="8.85546875" style="155"/>
    <col min="3585" max="3585" width="8.5703125" style="155" customWidth="1"/>
    <col min="3586" max="3586" width="60.42578125" style="155" customWidth="1"/>
    <col min="3587" max="3588" width="10.42578125" style="155" customWidth="1"/>
    <col min="3589" max="3589" width="12.42578125" style="155" customWidth="1"/>
    <col min="3590" max="3590" width="14.5703125" style="155" customWidth="1"/>
    <col min="3591" max="3591" width="89.42578125" style="155" customWidth="1"/>
    <col min="3592" max="3840" width="8.85546875" style="155"/>
    <col min="3841" max="3841" width="8.5703125" style="155" customWidth="1"/>
    <col min="3842" max="3842" width="60.42578125" style="155" customWidth="1"/>
    <col min="3843" max="3844" width="10.42578125" style="155" customWidth="1"/>
    <col min="3845" max="3845" width="12.42578125" style="155" customWidth="1"/>
    <col min="3846" max="3846" width="14.5703125" style="155" customWidth="1"/>
    <col min="3847" max="3847" width="89.42578125" style="155" customWidth="1"/>
    <col min="3848" max="4096" width="8.85546875" style="155"/>
    <col min="4097" max="4097" width="8.5703125" style="155" customWidth="1"/>
    <col min="4098" max="4098" width="60.42578125" style="155" customWidth="1"/>
    <col min="4099" max="4100" width="10.42578125" style="155" customWidth="1"/>
    <col min="4101" max="4101" width="12.42578125" style="155" customWidth="1"/>
    <col min="4102" max="4102" width="14.5703125" style="155" customWidth="1"/>
    <col min="4103" max="4103" width="89.42578125" style="155" customWidth="1"/>
    <col min="4104" max="4352" width="8.85546875" style="155"/>
    <col min="4353" max="4353" width="8.5703125" style="155" customWidth="1"/>
    <col min="4354" max="4354" width="60.42578125" style="155" customWidth="1"/>
    <col min="4355" max="4356" width="10.42578125" style="155" customWidth="1"/>
    <col min="4357" max="4357" width="12.42578125" style="155" customWidth="1"/>
    <col min="4358" max="4358" width="14.5703125" style="155" customWidth="1"/>
    <col min="4359" max="4359" width="89.42578125" style="155" customWidth="1"/>
    <col min="4360" max="4608" width="8.85546875" style="155"/>
    <col min="4609" max="4609" width="8.5703125" style="155" customWidth="1"/>
    <col min="4610" max="4610" width="60.42578125" style="155" customWidth="1"/>
    <col min="4611" max="4612" width="10.42578125" style="155" customWidth="1"/>
    <col min="4613" max="4613" width="12.42578125" style="155" customWidth="1"/>
    <col min="4614" max="4614" width="14.5703125" style="155" customWidth="1"/>
    <col min="4615" max="4615" width="89.42578125" style="155" customWidth="1"/>
    <col min="4616" max="4864" width="8.85546875" style="155"/>
    <col min="4865" max="4865" width="8.5703125" style="155" customWidth="1"/>
    <col min="4866" max="4866" width="60.42578125" style="155" customWidth="1"/>
    <col min="4867" max="4868" width="10.42578125" style="155" customWidth="1"/>
    <col min="4869" max="4869" width="12.42578125" style="155" customWidth="1"/>
    <col min="4870" max="4870" width="14.5703125" style="155" customWidth="1"/>
    <col min="4871" max="4871" width="89.42578125" style="155" customWidth="1"/>
    <col min="4872" max="5120" width="8.85546875" style="155"/>
    <col min="5121" max="5121" width="8.5703125" style="155" customWidth="1"/>
    <col min="5122" max="5122" width="60.42578125" style="155" customWidth="1"/>
    <col min="5123" max="5124" width="10.42578125" style="155" customWidth="1"/>
    <col min="5125" max="5125" width="12.42578125" style="155" customWidth="1"/>
    <col min="5126" max="5126" width="14.5703125" style="155" customWidth="1"/>
    <col min="5127" max="5127" width="89.42578125" style="155" customWidth="1"/>
    <col min="5128" max="5376" width="8.85546875" style="155"/>
    <col min="5377" max="5377" width="8.5703125" style="155" customWidth="1"/>
    <col min="5378" max="5378" width="60.42578125" style="155" customWidth="1"/>
    <col min="5379" max="5380" width="10.42578125" style="155" customWidth="1"/>
    <col min="5381" max="5381" width="12.42578125" style="155" customWidth="1"/>
    <col min="5382" max="5382" width="14.5703125" style="155" customWidth="1"/>
    <col min="5383" max="5383" width="89.42578125" style="155" customWidth="1"/>
    <col min="5384" max="5632" width="8.85546875" style="155"/>
    <col min="5633" max="5633" width="8.5703125" style="155" customWidth="1"/>
    <col min="5634" max="5634" width="60.42578125" style="155" customWidth="1"/>
    <col min="5635" max="5636" width="10.42578125" style="155" customWidth="1"/>
    <col min="5637" max="5637" width="12.42578125" style="155" customWidth="1"/>
    <col min="5638" max="5638" width="14.5703125" style="155" customWidth="1"/>
    <col min="5639" max="5639" width="89.42578125" style="155" customWidth="1"/>
    <col min="5640" max="5888" width="8.85546875" style="155"/>
    <col min="5889" max="5889" width="8.5703125" style="155" customWidth="1"/>
    <col min="5890" max="5890" width="60.42578125" style="155" customWidth="1"/>
    <col min="5891" max="5892" width="10.42578125" style="155" customWidth="1"/>
    <col min="5893" max="5893" width="12.42578125" style="155" customWidth="1"/>
    <col min="5894" max="5894" width="14.5703125" style="155" customWidth="1"/>
    <col min="5895" max="5895" width="89.42578125" style="155" customWidth="1"/>
    <col min="5896" max="6144" width="8.85546875" style="155"/>
    <col min="6145" max="6145" width="8.5703125" style="155" customWidth="1"/>
    <col min="6146" max="6146" width="60.42578125" style="155" customWidth="1"/>
    <col min="6147" max="6148" width="10.42578125" style="155" customWidth="1"/>
    <col min="6149" max="6149" width="12.42578125" style="155" customWidth="1"/>
    <col min="6150" max="6150" width="14.5703125" style="155" customWidth="1"/>
    <col min="6151" max="6151" width="89.42578125" style="155" customWidth="1"/>
    <col min="6152" max="6400" width="8.85546875" style="155"/>
    <col min="6401" max="6401" width="8.5703125" style="155" customWidth="1"/>
    <col min="6402" max="6402" width="60.42578125" style="155" customWidth="1"/>
    <col min="6403" max="6404" width="10.42578125" style="155" customWidth="1"/>
    <col min="6405" max="6405" width="12.42578125" style="155" customWidth="1"/>
    <col min="6406" max="6406" width="14.5703125" style="155" customWidth="1"/>
    <col min="6407" max="6407" width="89.42578125" style="155" customWidth="1"/>
    <col min="6408" max="6656" width="8.85546875" style="155"/>
    <col min="6657" max="6657" width="8.5703125" style="155" customWidth="1"/>
    <col min="6658" max="6658" width="60.42578125" style="155" customWidth="1"/>
    <col min="6659" max="6660" width="10.42578125" style="155" customWidth="1"/>
    <col min="6661" max="6661" width="12.42578125" style="155" customWidth="1"/>
    <col min="6662" max="6662" width="14.5703125" style="155" customWidth="1"/>
    <col min="6663" max="6663" width="89.42578125" style="155" customWidth="1"/>
    <col min="6664" max="6912" width="8.85546875" style="155"/>
    <col min="6913" max="6913" width="8.5703125" style="155" customWidth="1"/>
    <col min="6914" max="6914" width="60.42578125" style="155" customWidth="1"/>
    <col min="6915" max="6916" width="10.42578125" style="155" customWidth="1"/>
    <col min="6917" max="6917" width="12.42578125" style="155" customWidth="1"/>
    <col min="6918" max="6918" width="14.5703125" style="155" customWidth="1"/>
    <col min="6919" max="6919" width="89.42578125" style="155" customWidth="1"/>
    <col min="6920" max="7168" width="8.85546875" style="155"/>
    <col min="7169" max="7169" width="8.5703125" style="155" customWidth="1"/>
    <col min="7170" max="7170" width="60.42578125" style="155" customWidth="1"/>
    <col min="7171" max="7172" width="10.42578125" style="155" customWidth="1"/>
    <col min="7173" max="7173" width="12.42578125" style="155" customWidth="1"/>
    <col min="7174" max="7174" width="14.5703125" style="155" customWidth="1"/>
    <col min="7175" max="7175" width="89.42578125" style="155" customWidth="1"/>
    <col min="7176" max="7424" width="8.85546875" style="155"/>
    <col min="7425" max="7425" width="8.5703125" style="155" customWidth="1"/>
    <col min="7426" max="7426" width="60.42578125" style="155" customWidth="1"/>
    <col min="7427" max="7428" width="10.42578125" style="155" customWidth="1"/>
    <col min="7429" max="7429" width="12.42578125" style="155" customWidth="1"/>
    <col min="7430" max="7430" width="14.5703125" style="155" customWidth="1"/>
    <col min="7431" max="7431" width="89.42578125" style="155" customWidth="1"/>
    <col min="7432" max="7680" width="8.85546875" style="155"/>
    <col min="7681" max="7681" width="8.5703125" style="155" customWidth="1"/>
    <col min="7682" max="7682" width="60.42578125" style="155" customWidth="1"/>
    <col min="7683" max="7684" width="10.42578125" style="155" customWidth="1"/>
    <col min="7685" max="7685" width="12.42578125" style="155" customWidth="1"/>
    <col min="7686" max="7686" width="14.5703125" style="155" customWidth="1"/>
    <col min="7687" max="7687" width="89.42578125" style="155" customWidth="1"/>
    <col min="7688" max="7936" width="8.85546875" style="155"/>
    <col min="7937" max="7937" width="8.5703125" style="155" customWidth="1"/>
    <col min="7938" max="7938" width="60.42578125" style="155" customWidth="1"/>
    <col min="7939" max="7940" width="10.42578125" style="155" customWidth="1"/>
    <col min="7941" max="7941" width="12.42578125" style="155" customWidth="1"/>
    <col min="7942" max="7942" width="14.5703125" style="155" customWidth="1"/>
    <col min="7943" max="7943" width="89.42578125" style="155" customWidth="1"/>
    <col min="7944" max="8192" width="8.85546875" style="155"/>
    <col min="8193" max="8193" width="8.5703125" style="155" customWidth="1"/>
    <col min="8194" max="8194" width="60.42578125" style="155" customWidth="1"/>
    <col min="8195" max="8196" width="10.42578125" style="155" customWidth="1"/>
    <col min="8197" max="8197" width="12.42578125" style="155" customWidth="1"/>
    <col min="8198" max="8198" width="14.5703125" style="155" customWidth="1"/>
    <col min="8199" max="8199" width="89.42578125" style="155" customWidth="1"/>
    <col min="8200" max="8448" width="8.85546875" style="155"/>
    <col min="8449" max="8449" width="8.5703125" style="155" customWidth="1"/>
    <col min="8450" max="8450" width="60.42578125" style="155" customWidth="1"/>
    <col min="8451" max="8452" width="10.42578125" style="155" customWidth="1"/>
    <col min="8453" max="8453" width="12.42578125" style="155" customWidth="1"/>
    <col min="8454" max="8454" width="14.5703125" style="155" customWidth="1"/>
    <col min="8455" max="8455" width="89.42578125" style="155" customWidth="1"/>
    <col min="8456" max="8704" width="8.85546875" style="155"/>
    <col min="8705" max="8705" width="8.5703125" style="155" customWidth="1"/>
    <col min="8706" max="8706" width="60.42578125" style="155" customWidth="1"/>
    <col min="8707" max="8708" width="10.42578125" style="155" customWidth="1"/>
    <col min="8709" max="8709" width="12.42578125" style="155" customWidth="1"/>
    <col min="8710" max="8710" width="14.5703125" style="155" customWidth="1"/>
    <col min="8711" max="8711" width="89.42578125" style="155" customWidth="1"/>
    <col min="8712" max="8960" width="8.85546875" style="155"/>
    <col min="8961" max="8961" width="8.5703125" style="155" customWidth="1"/>
    <col min="8962" max="8962" width="60.42578125" style="155" customWidth="1"/>
    <col min="8963" max="8964" width="10.42578125" style="155" customWidth="1"/>
    <col min="8965" max="8965" width="12.42578125" style="155" customWidth="1"/>
    <col min="8966" max="8966" width="14.5703125" style="155" customWidth="1"/>
    <col min="8967" max="8967" width="89.42578125" style="155" customWidth="1"/>
    <col min="8968" max="9216" width="8.85546875" style="155"/>
    <col min="9217" max="9217" width="8.5703125" style="155" customWidth="1"/>
    <col min="9218" max="9218" width="60.42578125" style="155" customWidth="1"/>
    <col min="9219" max="9220" width="10.42578125" style="155" customWidth="1"/>
    <col min="9221" max="9221" width="12.42578125" style="155" customWidth="1"/>
    <col min="9222" max="9222" width="14.5703125" style="155" customWidth="1"/>
    <col min="9223" max="9223" width="89.42578125" style="155" customWidth="1"/>
    <col min="9224" max="9472" width="8.85546875" style="155"/>
    <col min="9473" max="9473" width="8.5703125" style="155" customWidth="1"/>
    <col min="9474" max="9474" width="60.42578125" style="155" customWidth="1"/>
    <col min="9475" max="9476" width="10.42578125" style="155" customWidth="1"/>
    <col min="9477" max="9477" width="12.42578125" style="155" customWidth="1"/>
    <col min="9478" max="9478" width="14.5703125" style="155" customWidth="1"/>
    <col min="9479" max="9479" width="89.42578125" style="155" customWidth="1"/>
    <col min="9480" max="9728" width="8.85546875" style="155"/>
    <col min="9729" max="9729" width="8.5703125" style="155" customWidth="1"/>
    <col min="9730" max="9730" width="60.42578125" style="155" customWidth="1"/>
    <col min="9731" max="9732" width="10.42578125" style="155" customWidth="1"/>
    <col min="9733" max="9733" width="12.42578125" style="155" customWidth="1"/>
    <col min="9734" max="9734" width="14.5703125" style="155" customWidth="1"/>
    <col min="9735" max="9735" width="89.42578125" style="155" customWidth="1"/>
    <col min="9736" max="9984" width="8.85546875" style="155"/>
    <col min="9985" max="9985" width="8.5703125" style="155" customWidth="1"/>
    <col min="9986" max="9986" width="60.42578125" style="155" customWidth="1"/>
    <col min="9987" max="9988" width="10.42578125" style="155" customWidth="1"/>
    <col min="9989" max="9989" width="12.42578125" style="155" customWidth="1"/>
    <col min="9990" max="9990" width="14.5703125" style="155" customWidth="1"/>
    <col min="9991" max="9991" width="89.42578125" style="155" customWidth="1"/>
    <col min="9992" max="10240" width="8.85546875" style="155"/>
    <col min="10241" max="10241" width="8.5703125" style="155" customWidth="1"/>
    <col min="10242" max="10242" width="60.42578125" style="155" customWidth="1"/>
    <col min="10243" max="10244" width="10.42578125" style="155" customWidth="1"/>
    <col min="10245" max="10245" width="12.42578125" style="155" customWidth="1"/>
    <col min="10246" max="10246" width="14.5703125" style="155" customWidth="1"/>
    <col min="10247" max="10247" width="89.42578125" style="155" customWidth="1"/>
    <col min="10248" max="10496" width="8.85546875" style="155"/>
    <col min="10497" max="10497" width="8.5703125" style="155" customWidth="1"/>
    <col min="10498" max="10498" width="60.42578125" style="155" customWidth="1"/>
    <col min="10499" max="10500" width="10.42578125" style="155" customWidth="1"/>
    <col min="10501" max="10501" width="12.42578125" style="155" customWidth="1"/>
    <col min="10502" max="10502" width="14.5703125" style="155" customWidth="1"/>
    <col min="10503" max="10503" width="89.42578125" style="155" customWidth="1"/>
    <col min="10504" max="10752" width="8.85546875" style="155"/>
    <col min="10753" max="10753" width="8.5703125" style="155" customWidth="1"/>
    <col min="10754" max="10754" width="60.42578125" style="155" customWidth="1"/>
    <col min="10755" max="10756" width="10.42578125" style="155" customWidth="1"/>
    <col min="10757" max="10757" width="12.42578125" style="155" customWidth="1"/>
    <col min="10758" max="10758" width="14.5703125" style="155" customWidth="1"/>
    <col min="10759" max="10759" width="89.42578125" style="155" customWidth="1"/>
    <col min="10760" max="11008" width="8.85546875" style="155"/>
    <col min="11009" max="11009" width="8.5703125" style="155" customWidth="1"/>
    <col min="11010" max="11010" width="60.42578125" style="155" customWidth="1"/>
    <col min="11011" max="11012" width="10.42578125" style="155" customWidth="1"/>
    <col min="11013" max="11013" width="12.42578125" style="155" customWidth="1"/>
    <col min="11014" max="11014" width="14.5703125" style="155" customWidth="1"/>
    <col min="11015" max="11015" width="89.42578125" style="155" customWidth="1"/>
    <col min="11016" max="11264" width="8.85546875" style="155"/>
    <col min="11265" max="11265" width="8.5703125" style="155" customWidth="1"/>
    <col min="11266" max="11266" width="60.42578125" style="155" customWidth="1"/>
    <col min="11267" max="11268" width="10.42578125" style="155" customWidth="1"/>
    <col min="11269" max="11269" width="12.42578125" style="155" customWidth="1"/>
    <col min="11270" max="11270" width="14.5703125" style="155" customWidth="1"/>
    <col min="11271" max="11271" width="89.42578125" style="155" customWidth="1"/>
    <col min="11272" max="11520" width="8.85546875" style="155"/>
    <col min="11521" max="11521" width="8.5703125" style="155" customWidth="1"/>
    <col min="11522" max="11522" width="60.42578125" style="155" customWidth="1"/>
    <col min="11523" max="11524" width="10.42578125" style="155" customWidth="1"/>
    <col min="11525" max="11525" width="12.42578125" style="155" customWidth="1"/>
    <col min="11526" max="11526" width="14.5703125" style="155" customWidth="1"/>
    <col min="11527" max="11527" width="89.42578125" style="155" customWidth="1"/>
    <col min="11528" max="11776" width="8.85546875" style="155"/>
    <col min="11777" max="11777" width="8.5703125" style="155" customWidth="1"/>
    <col min="11778" max="11778" width="60.42578125" style="155" customWidth="1"/>
    <col min="11779" max="11780" width="10.42578125" style="155" customWidth="1"/>
    <col min="11781" max="11781" width="12.42578125" style="155" customWidth="1"/>
    <col min="11782" max="11782" width="14.5703125" style="155" customWidth="1"/>
    <col min="11783" max="11783" width="89.42578125" style="155" customWidth="1"/>
    <col min="11784" max="12032" width="8.85546875" style="155"/>
    <col min="12033" max="12033" width="8.5703125" style="155" customWidth="1"/>
    <col min="12034" max="12034" width="60.42578125" style="155" customWidth="1"/>
    <col min="12035" max="12036" width="10.42578125" style="155" customWidth="1"/>
    <col min="12037" max="12037" width="12.42578125" style="155" customWidth="1"/>
    <col min="12038" max="12038" width="14.5703125" style="155" customWidth="1"/>
    <col min="12039" max="12039" width="89.42578125" style="155" customWidth="1"/>
    <col min="12040" max="12288" width="8.85546875" style="155"/>
    <col min="12289" max="12289" width="8.5703125" style="155" customWidth="1"/>
    <col min="12290" max="12290" width="60.42578125" style="155" customWidth="1"/>
    <col min="12291" max="12292" width="10.42578125" style="155" customWidth="1"/>
    <col min="12293" max="12293" width="12.42578125" style="155" customWidth="1"/>
    <col min="12294" max="12294" width="14.5703125" style="155" customWidth="1"/>
    <col min="12295" max="12295" width="89.42578125" style="155" customWidth="1"/>
    <col min="12296" max="12544" width="8.85546875" style="155"/>
    <col min="12545" max="12545" width="8.5703125" style="155" customWidth="1"/>
    <col min="12546" max="12546" width="60.42578125" style="155" customWidth="1"/>
    <col min="12547" max="12548" width="10.42578125" style="155" customWidth="1"/>
    <col min="12549" max="12549" width="12.42578125" style="155" customWidth="1"/>
    <col min="12550" max="12550" width="14.5703125" style="155" customWidth="1"/>
    <col min="12551" max="12551" width="89.42578125" style="155" customWidth="1"/>
    <col min="12552" max="12800" width="8.85546875" style="155"/>
    <col min="12801" max="12801" width="8.5703125" style="155" customWidth="1"/>
    <col min="12802" max="12802" width="60.42578125" style="155" customWidth="1"/>
    <col min="12803" max="12804" width="10.42578125" style="155" customWidth="1"/>
    <col min="12805" max="12805" width="12.42578125" style="155" customWidth="1"/>
    <col min="12806" max="12806" width="14.5703125" style="155" customWidth="1"/>
    <col min="12807" max="12807" width="89.42578125" style="155" customWidth="1"/>
    <col min="12808" max="13056" width="8.85546875" style="155"/>
    <col min="13057" max="13057" width="8.5703125" style="155" customWidth="1"/>
    <col min="13058" max="13058" width="60.42578125" style="155" customWidth="1"/>
    <col min="13059" max="13060" width="10.42578125" style="155" customWidth="1"/>
    <col min="13061" max="13061" width="12.42578125" style="155" customWidth="1"/>
    <col min="13062" max="13062" width="14.5703125" style="155" customWidth="1"/>
    <col min="13063" max="13063" width="89.42578125" style="155" customWidth="1"/>
    <col min="13064" max="13312" width="8.85546875" style="155"/>
    <col min="13313" max="13313" width="8.5703125" style="155" customWidth="1"/>
    <col min="13314" max="13314" width="60.42578125" style="155" customWidth="1"/>
    <col min="13315" max="13316" width="10.42578125" style="155" customWidth="1"/>
    <col min="13317" max="13317" width="12.42578125" style="155" customWidth="1"/>
    <col min="13318" max="13318" width="14.5703125" style="155" customWidth="1"/>
    <col min="13319" max="13319" width="89.42578125" style="155" customWidth="1"/>
    <col min="13320" max="13568" width="8.85546875" style="155"/>
    <col min="13569" max="13569" width="8.5703125" style="155" customWidth="1"/>
    <col min="13570" max="13570" width="60.42578125" style="155" customWidth="1"/>
    <col min="13571" max="13572" width="10.42578125" style="155" customWidth="1"/>
    <col min="13573" max="13573" width="12.42578125" style="155" customWidth="1"/>
    <col min="13574" max="13574" width="14.5703125" style="155" customWidth="1"/>
    <col min="13575" max="13575" width="89.42578125" style="155" customWidth="1"/>
    <col min="13576" max="13824" width="8.85546875" style="155"/>
    <col min="13825" max="13825" width="8.5703125" style="155" customWidth="1"/>
    <col min="13826" max="13826" width="60.42578125" style="155" customWidth="1"/>
    <col min="13827" max="13828" width="10.42578125" style="155" customWidth="1"/>
    <col min="13829" max="13829" width="12.42578125" style="155" customWidth="1"/>
    <col min="13830" max="13830" width="14.5703125" style="155" customWidth="1"/>
    <col min="13831" max="13831" width="89.42578125" style="155" customWidth="1"/>
    <col min="13832" max="14080" width="8.85546875" style="155"/>
    <col min="14081" max="14081" width="8.5703125" style="155" customWidth="1"/>
    <col min="14082" max="14082" width="60.42578125" style="155" customWidth="1"/>
    <col min="14083" max="14084" width="10.42578125" style="155" customWidth="1"/>
    <col min="14085" max="14085" width="12.42578125" style="155" customWidth="1"/>
    <col min="14086" max="14086" width="14.5703125" style="155" customWidth="1"/>
    <col min="14087" max="14087" width="89.42578125" style="155" customWidth="1"/>
    <col min="14088" max="14336" width="8.85546875" style="155"/>
    <col min="14337" max="14337" width="8.5703125" style="155" customWidth="1"/>
    <col min="14338" max="14338" width="60.42578125" style="155" customWidth="1"/>
    <col min="14339" max="14340" width="10.42578125" style="155" customWidth="1"/>
    <col min="14341" max="14341" width="12.42578125" style="155" customWidth="1"/>
    <col min="14342" max="14342" width="14.5703125" style="155" customWidth="1"/>
    <col min="14343" max="14343" width="89.42578125" style="155" customWidth="1"/>
    <col min="14344" max="14592" width="8.85546875" style="155"/>
    <col min="14593" max="14593" width="8.5703125" style="155" customWidth="1"/>
    <col min="14594" max="14594" width="60.42578125" style="155" customWidth="1"/>
    <col min="14595" max="14596" width="10.42578125" style="155" customWidth="1"/>
    <col min="14597" max="14597" width="12.42578125" style="155" customWidth="1"/>
    <col min="14598" max="14598" width="14.5703125" style="155" customWidth="1"/>
    <col min="14599" max="14599" width="89.42578125" style="155" customWidth="1"/>
    <col min="14600" max="14848" width="8.85546875" style="155"/>
    <col min="14849" max="14849" width="8.5703125" style="155" customWidth="1"/>
    <col min="14850" max="14850" width="60.42578125" style="155" customWidth="1"/>
    <col min="14851" max="14852" width="10.42578125" style="155" customWidth="1"/>
    <col min="14853" max="14853" width="12.42578125" style="155" customWidth="1"/>
    <col min="14854" max="14854" width="14.5703125" style="155" customWidth="1"/>
    <col min="14855" max="14855" width="89.42578125" style="155" customWidth="1"/>
    <col min="14856" max="15104" width="8.85546875" style="155"/>
    <col min="15105" max="15105" width="8.5703125" style="155" customWidth="1"/>
    <col min="15106" max="15106" width="60.42578125" style="155" customWidth="1"/>
    <col min="15107" max="15108" width="10.42578125" style="155" customWidth="1"/>
    <col min="15109" max="15109" width="12.42578125" style="155" customWidth="1"/>
    <col min="15110" max="15110" width="14.5703125" style="155" customWidth="1"/>
    <col min="15111" max="15111" width="89.42578125" style="155" customWidth="1"/>
    <col min="15112" max="15360" width="8.85546875" style="155"/>
    <col min="15361" max="15361" width="8.5703125" style="155" customWidth="1"/>
    <col min="15362" max="15362" width="60.42578125" style="155" customWidth="1"/>
    <col min="15363" max="15364" width="10.42578125" style="155" customWidth="1"/>
    <col min="15365" max="15365" width="12.42578125" style="155" customWidth="1"/>
    <col min="15366" max="15366" width="14.5703125" style="155" customWidth="1"/>
    <col min="15367" max="15367" width="89.42578125" style="155" customWidth="1"/>
    <col min="15368" max="15616" width="8.85546875" style="155"/>
    <col min="15617" max="15617" width="8.5703125" style="155" customWidth="1"/>
    <col min="15618" max="15618" width="60.42578125" style="155" customWidth="1"/>
    <col min="15619" max="15620" width="10.42578125" style="155" customWidth="1"/>
    <col min="15621" max="15621" width="12.42578125" style="155" customWidth="1"/>
    <col min="15622" max="15622" width="14.5703125" style="155" customWidth="1"/>
    <col min="15623" max="15623" width="89.42578125" style="155" customWidth="1"/>
    <col min="15624" max="15872" width="8.85546875" style="155"/>
    <col min="15873" max="15873" width="8.5703125" style="155" customWidth="1"/>
    <col min="15874" max="15874" width="60.42578125" style="155" customWidth="1"/>
    <col min="15875" max="15876" width="10.42578125" style="155" customWidth="1"/>
    <col min="15877" max="15877" width="12.42578125" style="155" customWidth="1"/>
    <col min="15878" max="15878" width="14.5703125" style="155" customWidth="1"/>
    <col min="15879" max="15879" width="89.42578125" style="155" customWidth="1"/>
    <col min="15880" max="16128" width="8.85546875" style="155"/>
    <col min="16129" max="16129" width="8.5703125" style="155" customWidth="1"/>
    <col min="16130" max="16130" width="60.42578125" style="155" customWidth="1"/>
    <col min="16131" max="16132" width="10.42578125" style="155" customWidth="1"/>
    <col min="16133" max="16133" width="12.42578125" style="155" customWidth="1"/>
    <col min="16134" max="16134" width="14.5703125" style="155" customWidth="1"/>
    <col min="16135" max="16135" width="89.42578125" style="155" customWidth="1"/>
    <col min="16136" max="16384" width="8.85546875" style="155"/>
  </cols>
  <sheetData>
    <row r="1" spans="1:7" s="163" customFormat="1" ht="16.5" thickTop="1">
      <c r="A1" s="188" t="s">
        <v>347</v>
      </c>
      <c r="B1" s="164"/>
      <c r="C1" s="164"/>
      <c r="D1" s="164"/>
      <c r="E1" s="164"/>
      <c r="F1" s="164"/>
      <c r="G1" s="164"/>
    </row>
    <row r="2" spans="1:7" s="163" customFormat="1">
      <c r="A2" s="189" t="s">
        <v>348</v>
      </c>
      <c r="B2" s="165"/>
      <c r="C2" s="165"/>
      <c r="D2" s="173"/>
      <c r="E2" s="174"/>
      <c r="F2" s="175"/>
      <c r="G2" s="165"/>
    </row>
    <row r="3" spans="1:7" s="163" customFormat="1">
      <c r="A3" s="189" t="s">
        <v>350</v>
      </c>
      <c r="B3" s="166"/>
      <c r="C3" s="165"/>
      <c r="D3" s="173"/>
      <c r="E3" s="176"/>
      <c r="F3" s="175"/>
      <c r="G3" s="165"/>
    </row>
    <row r="4" spans="1:7">
      <c r="A4" s="190" t="s">
        <v>119</v>
      </c>
      <c r="B4" s="167"/>
      <c r="C4" s="167"/>
      <c r="D4" s="167"/>
      <c r="E4" s="177"/>
      <c r="F4" s="177"/>
      <c r="G4" s="167"/>
    </row>
    <row r="5" spans="1:7" ht="32.25" thickBot="1">
      <c r="A5" s="156" t="s">
        <v>120</v>
      </c>
      <c r="B5" s="157" t="s">
        <v>73</v>
      </c>
      <c r="C5" s="158" t="s">
        <v>121</v>
      </c>
      <c r="D5" s="159" t="s">
        <v>75</v>
      </c>
      <c r="E5" s="162" t="s">
        <v>122</v>
      </c>
      <c r="F5" s="160" t="s">
        <v>123</v>
      </c>
      <c r="G5" s="161" t="s">
        <v>124</v>
      </c>
    </row>
    <row r="6" spans="1:7" ht="18.600000000000001" customHeight="1" thickTop="1">
      <c r="A6" s="178"/>
      <c r="B6" s="168"/>
      <c r="C6" s="179"/>
      <c r="D6" s="179"/>
      <c r="E6" s="180"/>
      <c r="F6" s="180">
        <f>SUM(F8:F21)</f>
        <v>0</v>
      </c>
      <c r="G6" s="168"/>
    </row>
    <row r="7" spans="1:7" ht="18.600000000000001" customHeight="1">
      <c r="A7" s="181" t="s">
        <v>125</v>
      </c>
      <c r="B7" s="169" t="s">
        <v>184</v>
      </c>
      <c r="C7" s="182"/>
      <c r="D7" s="182"/>
      <c r="E7" s="183"/>
      <c r="F7" s="183"/>
      <c r="G7" s="170"/>
    </row>
    <row r="8" spans="1:7" ht="18.600000000000001" customHeight="1">
      <c r="A8" s="184">
        <v>1</v>
      </c>
      <c r="B8" s="172" t="s">
        <v>253</v>
      </c>
      <c r="C8" s="182">
        <v>10</v>
      </c>
      <c r="D8" s="182" t="s">
        <v>81</v>
      </c>
      <c r="E8" s="183"/>
      <c r="F8" s="183">
        <f>C8*E8</f>
        <v>0</v>
      </c>
      <c r="G8" s="170" t="s">
        <v>254</v>
      </c>
    </row>
    <row r="9" spans="1:7" ht="18.600000000000001" customHeight="1">
      <c r="A9" s="181" t="s">
        <v>125</v>
      </c>
      <c r="B9" s="241" t="s">
        <v>238</v>
      </c>
      <c r="C9" s="182"/>
      <c r="D9" s="182"/>
      <c r="E9" s="183"/>
      <c r="F9" s="183"/>
      <c r="G9" s="170"/>
    </row>
    <row r="10" spans="1:7" ht="18.600000000000001" customHeight="1">
      <c r="A10" s="184">
        <v>1</v>
      </c>
      <c r="B10" s="151" t="s">
        <v>255</v>
      </c>
      <c r="C10" s="182">
        <v>1</v>
      </c>
      <c r="D10" s="182" t="s">
        <v>84</v>
      </c>
      <c r="E10" s="183"/>
      <c r="F10" s="183">
        <f t="shared" ref="F10:F21" si="0">C10*E10</f>
        <v>0</v>
      </c>
      <c r="G10" s="170"/>
    </row>
    <row r="11" spans="1:7" ht="18.600000000000001" customHeight="1">
      <c r="A11" s="184">
        <v>2</v>
      </c>
      <c r="B11" s="151" t="s">
        <v>256</v>
      </c>
      <c r="C11" s="182">
        <v>1</v>
      </c>
      <c r="D11" s="182" t="s">
        <v>84</v>
      </c>
      <c r="E11" s="183"/>
      <c r="F11" s="183">
        <f t="shared" si="0"/>
        <v>0</v>
      </c>
      <c r="G11" s="170"/>
    </row>
    <row r="12" spans="1:7" ht="18.600000000000001" customHeight="1">
      <c r="A12" s="181" t="s">
        <v>125</v>
      </c>
      <c r="B12" s="152" t="s">
        <v>137</v>
      </c>
      <c r="C12" s="182"/>
      <c r="D12" s="182"/>
      <c r="E12" s="183"/>
      <c r="F12" s="183"/>
      <c r="G12" s="170"/>
    </row>
    <row r="13" spans="1:7" ht="18.600000000000001" customHeight="1">
      <c r="A13" s="184">
        <v>1</v>
      </c>
      <c r="B13" s="170" t="s">
        <v>244</v>
      </c>
      <c r="C13" s="182">
        <v>3</v>
      </c>
      <c r="D13" s="182" t="s">
        <v>82</v>
      </c>
      <c r="E13" s="183"/>
      <c r="F13" s="183">
        <f t="shared" si="0"/>
        <v>0</v>
      </c>
      <c r="G13" s="170"/>
    </row>
    <row r="14" spans="1:7" ht="18.600000000000001" customHeight="1">
      <c r="A14" s="184">
        <v>2</v>
      </c>
      <c r="B14" s="170" t="s">
        <v>127</v>
      </c>
      <c r="C14" s="182">
        <v>10</v>
      </c>
      <c r="D14" s="182" t="s">
        <v>245</v>
      </c>
      <c r="E14" s="183"/>
      <c r="F14" s="183">
        <f t="shared" si="0"/>
        <v>0</v>
      </c>
      <c r="G14" s="170"/>
    </row>
    <row r="15" spans="1:7" ht="31.5">
      <c r="A15" s="191">
        <v>3</v>
      </c>
      <c r="B15" s="193" t="s">
        <v>360</v>
      </c>
      <c r="C15" s="182">
        <v>1</v>
      </c>
      <c r="D15" s="182" t="s">
        <v>118</v>
      </c>
      <c r="E15" s="183"/>
      <c r="F15" s="183">
        <f>C15*E15</f>
        <v>0</v>
      </c>
      <c r="G15" s="185" t="s">
        <v>361</v>
      </c>
    </row>
    <row r="16" spans="1:7" ht="18.600000000000001" customHeight="1">
      <c r="A16" s="181" t="s">
        <v>125</v>
      </c>
      <c r="B16" s="152" t="s">
        <v>88</v>
      </c>
      <c r="C16" s="182"/>
      <c r="D16" s="182"/>
      <c r="E16" s="183"/>
      <c r="F16" s="183"/>
      <c r="G16" s="170"/>
    </row>
    <row r="17" spans="1:7" ht="18.600000000000001" customHeight="1">
      <c r="A17" s="184">
        <v>1</v>
      </c>
      <c r="B17" s="196" t="s">
        <v>247</v>
      </c>
      <c r="C17" s="182">
        <v>10</v>
      </c>
      <c r="D17" s="182" t="s">
        <v>245</v>
      </c>
      <c r="E17" s="183"/>
      <c r="F17" s="183">
        <f t="shared" si="0"/>
        <v>0</v>
      </c>
      <c r="G17" s="170" t="s">
        <v>257</v>
      </c>
    </row>
    <row r="18" spans="1:7" ht="18.600000000000001" customHeight="1">
      <c r="A18" s="184">
        <v>4</v>
      </c>
      <c r="B18" s="196" t="s">
        <v>252</v>
      </c>
      <c r="C18" s="182">
        <v>1</v>
      </c>
      <c r="D18" s="182" t="s">
        <v>84</v>
      </c>
      <c r="E18" s="183"/>
      <c r="F18" s="183">
        <f t="shared" si="0"/>
        <v>0</v>
      </c>
      <c r="G18" s="170"/>
    </row>
    <row r="19" spans="1:7" ht="18.600000000000001" customHeight="1">
      <c r="A19" s="184">
        <v>5</v>
      </c>
      <c r="B19" s="196" t="s">
        <v>131</v>
      </c>
      <c r="C19" s="182">
        <v>12</v>
      </c>
      <c r="D19" s="182" t="s">
        <v>82</v>
      </c>
      <c r="E19" s="183"/>
      <c r="F19" s="183">
        <f t="shared" si="0"/>
        <v>0</v>
      </c>
      <c r="G19" s="170"/>
    </row>
    <row r="20" spans="1:7" ht="18.600000000000001" customHeight="1">
      <c r="A20" s="184">
        <v>6</v>
      </c>
      <c r="B20" s="196" t="s">
        <v>132</v>
      </c>
      <c r="C20" s="182">
        <v>1</v>
      </c>
      <c r="D20" s="182" t="s">
        <v>84</v>
      </c>
      <c r="E20" s="183"/>
      <c r="F20" s="183">
        <f t="shared" si="0"/>
        <v>0</v>
      </c>
      <c r="G20" s="170"/>
    </row>
    <row r="21" spans="1:7" ht="18.600000000000001" customHeight="1">
      <c r="A21" s="184">
        <v>7</v>
      </c>
      <c r="B21" s="196" t="s">
        <v>133</v>
      </c>
      <c r="C21" s="182">
        <v>1</v>
      </c>
      <c r="D21" s="182" t="s">
        <v>84</v>
      </c>
      <c r="E21" s="183"/>
      <c r="F21" s="183">
        <f t="shared" si="0"/>
        <v>0</v>
      </c>
      <c r="G21" s="170"/>
    </row>
    <row r="22" spans="1:7" ht="18.600000000000001" customHeight="1" thickBot="1">
      <c r="A22" s="186"/>
      <c r="B22" s="171"/>
      <c r="C22" s="171"/>
      <c r="D22" s="171"/>
      <c r="E22" s="171"/>
      <c r="F22" s="171"/>
      <c r="G22" s="171"/>
    </row>
    <row r="23" spans="1:7" ht="16.5" thickTop="1"/>
  </sheetData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zoomScale="70" zoomScaleNormal="70" workbookViewId="0">
      <selection activeCell="H9" sqref="H9:H15"/>
    </sheetView>
  </sheetViews>
  <sheetFormatPr defaultColWidth="8.85546875" defaultRowHeight="15.75"/>
  <cols>
    <col min="1" max="1" width="8.5703125" style="172" customWidth="1"/>
    <col min="2" max="2" width="60.42578125" style="172" customWidth="1"/>
    <col min="3" max="4" width="10.42578125" style="172" customWidth="1"/>
    <col min="5" max="5" width="12.42578125" style="187" customWidth="1"/>
    <col min="6" max="6" width="14.5703125" style="187" customWidth="1"/>
    <col min="7" max="7" width="89.42578125" style="172" customWidth="1"/>
    <col min="8" max="8" width="20.140625" style="172" customWidth="1"/>
    <col min="9" max="256" width="8.85546875" style="155"/>
    <col min="257" max="257" width="8.5703125" style="155" customWidth="1"/>
    <col min="258" max="258" width="60.42578125" style="155" customWidth="1"/>
    <col min="259" max="260" width="10.42578125" style="155" customWidth="1"/>
    <col min="261" max="261" width="12.42578125" style="155" customWidth="1"/>
    <col min="262" max="262" width="14.5703125" style="155" customWidth="1"/>
    <col min="263" max="263" width="89.42578125" style="155" customWidth="1"/>
    <col min="264" max="264" width="20.140625" style="155" customWidth="1"/>
    <col min="265" max="512" width="8.85546875" style="155"/>
    <col min="513" max="513" width="8.5703125" style="155" customWidth="1"/>
    <col min="514" max="514" width="60.42578125" style="155" customWidth="1"/>
    <col min="515" max="516" width="10.42578125" style="155" customWidth="1"/>
    <col min="517" max="517" width="12.42578125" style="155" customWidth="1"/>
    <col min="518" max="518" width="14.5703125" style="155" customWidth="1"/>
    <col min="519" max="519" width="89.42578125" style="155" customWidth="1"/>
    <col min="520" max="520" width="20.140625" style="155" customWidth="1"/>
    <col min="521" max="768" width="8.85546875" style="155"/>
    <col min="769" max="769" width="8.5703125" style="155" customWidth="1"/>
    <col min="770" max="770" width="60.42578125" style="155" customWidth="1"/>
    <col min="771" max="772" width="10.42578125" style="155" customWidth="1"/>
    <col min="773" max="773" width="12.42578125" style="155" customWidth="1"/>
    <col min="774" max="774" width="14.5703125" style="155" customWidth="1"/>
    <col min="775" max="775" width="89.42578125" style="155" customWidth="1"/>
    <col min="776" max="776" width="20.140625" style="155" customWidth="1"/>
    <col min="777" max="1024" width="8.85546875" style="155"/>
    <col min="1025" max="1025" width="8.5703125" style="155" customWidth="1"/>
    <col min="1026" max="1026" width="60.42578125" style="155" customWidth="1"/>
    <col min="1027" max="1028" width="10.42578125" style="155" customWidth="1"/>
    <col min="1029" max="1029" width="12.42578125" style="155" customWidth="1"/>
    <col min="1030" max="1030" width="14.5703125" style="155" customWidth="1"/>
    <col min="1031" max="1031" width="89.42578125" style="155" customWidth="1"/>
    <col min="1032" max="1032" width="20.140625" style="155" customWidth="1"/>
    <col min="1033" max="1280" width="8.85546875" style="155"/>
    <col min="1281" max="1281" width="8.5703125" style="155" customWidth="1"/>
    <col min="1282" max="1282" width="60.42578125" style="155" customWidth="1"/>
    <col min="1283" max="1284" width="10.42578125" style="155" customWidth="1"/>
    <col min="1285" max="1285" width="12.42578125" style="155" customWidth="1"/>
    <col min="1286" max="1286" width="14.5703125" style="155" customWidth="1"/>
    <col min="1287" max="1287" width="89.42578125" style="155" customWidth="1"/>
    <col min="1288" max="1288" width="20.140625" style="155" customWidth="1"/>
    <col min="1289" max="1536" width="8.85546875" style="155"/>
    <col min="1537" max="1537" width="8.5703125" style="155" customWidth="1"/>
    <col min="1538" max="1538" width="60.42578125" style="155" customWidth="1"/>
    <col min="1539" max="1540" width="10.42578125" style="155" customWidth="1"/>
    <col min="1541" max="1541" width="12.42578125" style="155" customWidth="1"/>
    <col min="1542" max="1542" width="14.5703125" style="155" customWidth="1"/>
    <col min="1543" max="1543" width="89.42578125" style="155" customWidth="1"/>
    <col min="1544" max="1544" width="20.140625" style="155" customWidth="1"/>
    <col min="1545" max="1792" width="8.85546875" style="155"/>
    <col min="1793" max="1793" width="8.5703125" style="155" customWidth="1"/>
    <col min="1794" max="1794" width="60.42578125" style="155" customWidth="1"/>
    <col min="1795" max="1796" width="10.42578125" style="155" customWidth="1"/>
    <col min="1797" max="1797" width="12.42578125" style="155" customWidth="1"/>
    <col min="1798" max="1798" width="14.5703125" style="155" customWidth="1"/>
    <col min="1799" max="1799" width="89.42578125" style="155" customWidth="1"/>
    <col min="1800" max="1800" width="20.140625" style="155" customWidth="1"/>
    <col min="1801" max="2048" width="8.85546875" style="155"/>
    <col min="2049" max="2049" width="8.5703125" style="155" customWidth="1"/>
    <col min="2050" max="2050" width="60.42578125" style="155" customWidth="1"/>
    <col min="2051" max="2052" width="10.42578125" style="155" customWidth="1"/>
    <col min="2053" max="2053" width="12.42578125" style="155" customWidth="1"/>
    <col min="2054" max="2054" width="14.5703125" style="155" customWidth="1"/>
    <col min="2055" max="2055" width="89.42578125" style="155" customWidth="1"/>
    <col min="2056" max="2056" width="20.140625" style="155" customWidth="1"/>
    <col min="2057" max="2304" width="8.85546875" style="155"/>
    <col min="2305" max="2305" width="8.5703125" style="155" customWidth="1"/>
    <col min="2306" max="2306" width="60.42578125" style="155" customWidth="1"/>
    <col min="2307" max="2308" width="10.42578125" style="155" customWidth="1"/>
    <col min="2309" max="2309" width="12.42578125" style="155" customWidth="1"/>
    <col min="2310" max="2310" width="14.5703125" style="155" customWidth="1"/>
    <col min="2311" max="2311" width="89.42578125" style="155" customWidth="1"/>
    <col min="2312" max="2312" width="20.140625" style="155" customWidth="1"/>
    <col min="2313" max="2560" width="8.85546875" style="155"/>
    <col min="2561" max="2561" width="8.5703125" style="155" customWidth="1"/>
    <col min="2562" max="2562" width="60.42578125" style="155" customWidth="1"/>
    <col min="2563" max="2564" width="10.42578125" style="155" customWidth="1"/>
    <col min="2565" max="2565" width="12.42578125" style="155" customWidth="1"/>
    <col min="2566" max="2566" width="14.5703125" style="155" customWidth="1"/>
    <col min="2567" max="2567" width="89.42578125" style="155" customWidth="1"/>
    <col min="2568" max="2568" width="20.140625" style="155" customWidth="1"/>
    <col min="2569" max="2816" width="8.85546875" style="155"/>
    <col min="2817" max="2817" width="8.5703125" style="155" customWidth="1"/>
    <col min="2818" max="2818" width="60.42578125" style="155" customWidth="1"/>
    <col min="2819" max="2820" width="10.42578125" style="155" customWidth="1"/>
    <col min="2821" max="2821" width="12.42578125" style="155" customWidth="1"/>
    <col min="2822" max="2822" width="14.5703125" style="155" customWidth="1"/>
    <col min="2823" max="2823" width="89.42578125" style="155" customWidth="1"/>
    <col min="2824" max="2824" width="20.140625" style="155" customWidth="1"/>
    <col min="2825" max="3072" width="8.85546875" style="155"/>
    <col min="3073" max="3073" width="8.5703125" style="155" customWidth="1"/>
    <col min="3074" max="3074" width="60.42578125" style="155" customWidth="1"/>
    <col min="3075" max="3076" width="10.42578125" style="155" customWidth="1"/>
    <col min="3077" max="3077" width="12.42578125" style="155" customWidth="1"/>
    <col min="3078" max="3078" width="14.5703125" style="155" customWidth="1"/>
    <col min="3079" max="3079" width="89.42578125" style="155" customWidth="1"/>
    <col min="3080" max="3080" width="20.140625" style="155" customWidth="1"/>
    <col min="3081" max="3328" width="8.85546875" style="155"/>
    <col min="3329" max="3329" width="8.5703125" style="155" customWidth="1"/>
    <col min="3330" max="3330" width="60.42578125" style="155" customWidth="1"/>
    <col min="3331" max="3332" width="10.42578125" style="155" customWidth="1"/>
    <col min="3333" max="3333" width="12.42578125" style="155" customWidth="1"/>
    <col min="3334" max="3334" width="14.5703125" style="155" customWidth="1"/>
    <col min="3335" max="3335" width="89.42578125" style="155" customWidth="1"/>
    <col min="3336" max="3336" width="20.140625" style="155" customWidth="1"/>
    <col min="3337" max="3584" width="8.85546875" style="155"/>
    <col min="3585" max="3585" width="8.5703125" style="155" customWidth="1"/>
    <col min="3586" max="3586" width="60.42578125" style="155" customWidth="1"/>
    <col min="3587" max="3588" width="10.42578125" style="155" customWidth="1"/>
    <col min="3589" max="3589" width="12.42578125" style="155" customWidth="1"/>
    <col min="3590" max="3590" width="14.5703125" style="155" customWidth="1"/>
    <col min="3591" max="3591" width="89.42578125" style="155" customWidth="1"/>
    <col min="3592" max="3592" width="20.140625" style="155" customWidth="1"/>
    <col min="3593" max="3840" width="8.85546875" style="155"/>
    <col min="3841" max="3841" width="8.5703125" style="155" customWidth="1"/>
    <col min="3842" max="3842" width="60.42578125" style="155" customWidth="1"/>
    <col min="3843" max="3844" width="10.42578125" style="155" customWidth="1"/>
    <col min="3845" max="3845" width="12.42578125" style="155" customWidth="1"/>
    <col min="3846" max="3846" width="14.5703125" style="155" customWidth="1"/>
    <col min="3847" max="3847" width="89.42578125" style="155" customWidth="1"/>
    <col min="3848" max="3848" width="20.140625" style="155" customWidth="1"/>
    <col min="3849" max="4096" width="8.85546875" style="155"/>
    <col min="4097" max="4097" width="8.5703125" style="155" customWidth="1"/>
    <col min="4098" max="4098" width="60.42578125" style="155" customWidth="1"/>
    <col min="4099" max="4100" width="10.42578125" style="155" customWidth="1"/>
    <col min="4101" max="4101" width="12.42578125" style="155" customWidth="1"/>
    <col min="4102" max="4102" width="14.5703125" style="155" customWidth="1"/>
    <col min="4103" max="4103" width="89.42578125" style="155" customWidth="1"/>
    <col min="4104" max="4104" width="20.140625" style="155" customWidth="1"/>
    <col min="4105" max="4352" width="8.85546875" style="155"/>
    <col min="4353" max="4353" width="8.5703125" style="155" customWidth="1"/>
    <col min="4354" max="4354" width="60.42578125" style="155" customWidth="1"/>
    <col min="4355" max="4356" width="10.42578125" style="155" customWidth="1"/>
    <col min="4357" max="4357" width="12.42578125" style="155" customWidth="1"/>
    <col min="4358" max="4358" width="14.5703125" style="155" customWidth="1"/>
    <col min="4359" max="4359" width="89.42578125" style="155" customWidth="1"/>
    <col min="4360" max="4360" width="20.140625" style="155" customWidth="1"/>
    <col min="4361" max="4608" width="8.85546875" style="155"/>
    <col min="4609" max="4609" width="8.5703125" style="155" customWidth="1"/>
    <col min="4610" max="4610" width="60.42578125" style="155" customWidth="1"/>
    <col min="4611" max="4612" width="10.42578125" style="155" customWidth="1"/>
    <col min="4613" max="4613" width="12.42578125" style="155" customWidth="1"/>
    <col min="4614" max="4614" width="14.5703125" style="155" customWidth="1"/>
    <col min="4615" max="4615" width="89.42578125" style="155" customWidth="1"/>
    <col min="4616" max="4616" width="20.140625" style="155" customWidth="1"/>
    <col min="4617" max="4864" width="8.85546875" style="155"/>
    <col min="4865" max="4865" width="8.5703125" style="155" customWidth="1"/>
    <col min="4866" max="4866" width="60.42578125" style="155" customWidth="1"/>
    <col min="4867" max="4868" width="10.42578125" style="155" customWidth="1"/>
    <col min="4869" max="4869" width="12.42578125" style="155" customWidth="1"/>
    <col min="4870" max="4870" width="14.5703125" style="155" customWidth="1"/>
    <col min="4871" max="4871" width="89.42578125" style="155" customWidth="1"/>
    <col min="4872" max="4872" width="20.140625" style="155" customWidth="1"/>
    <col min="4873" max="5120" width="8.85546875" style="155"/>
    <col min="5121" max="5121" width="8.5703125" style="155" customWidth="1"/>
    <col min="5122" max="5122" width="60.42578125" style="155" customWidth="1"/>
    <col min="5123" max="5124" width="10.42578125" style="155" customWidth="1"/>
    <col min="5125" max="5125" width="12.42578125" style="155" customWidth="1"/>
    <col min="5126" max="5126" width="14.5703125" style="155" customWidth="1"/>
    <col min="5127" max="5127" width="89.42578125" style="155" customWidth="1"/>
    <col min="5128" max="5128" width="20.140625" style="155" customWidth="1"/>
    <col min="5129" max="5376" width="8.85546875" style="155"/>
    <col min="5377" max="5377" width="8.5703125" style="155" customWidth="1"/>
    <col min="5378" max="5378" width="60.42578125" style="155" customWidth="1"/>
    <col min="5379" max="5380" width="10.42578125" style="155" customWidth="1"/>
    <col min="5381" max="5381" width="12.42578125" style="155" customWidth="1"/>
    <col min="5382" max="5382" width="14.5703125" style="155" customWidth="1"/>
    <col min="5383" max="5383" width="89.42578125" style="155" customWidth="1"/>
    <col min="5384" max="5384" width="20.140625" style="155" customWidth="1"/>
    <col min="5385" max="5632" width="8.85546875" style="155"/>
    <col min="5633" max="5633" width="8.5703125" style="155" customWidth="1"/>
    <col min="5634" max="5634" width="60.42578125" style="155" customWidth="1"/>
    <col min="5635" max="5636" width="10.42578125" style="155" customWidth="1"/>
    <col min="5637" max="5637" width="12.42578125" style="155" customWidth="1"/>
    <col min="5638" max="5638" width="14.5703125" style="155" customWidth="1"/>
    <col min="5639" max="5639" width="89.42578125" style="155" customWidth="1"/>
    <col min="5640" max="5640" width="20.140625" style="155" customWidth="1"/>
    <col min="5641" max="5888" width="8.85546875" style="155"/>
    <col min="5889" max="5889" width="8.5703125" style="155" customWidth="1"/>
    <col min="5890" max="5890" width="60.42578125" style="155" customWidth="1"/>
    <col min="5891" max="5892" width="10.42578125" style="155" customWidth="1"/>
    <col min="5893" max="5893" width="12.42578125" style="155" customWidth="1"/>
    <col min="5894" max="5894" width="14.5703125" style="155" customWidth="1"/>
    <col min="5895" max="5895" width="89.42578125" style="155" customWidth="1"/>
    <col min="5896" max="5896" width="20.140625" style="155" customWidth="1"/>
    <col min="5897" max="6144" width="8.85546875" style="155"/>
    <col min="6145" max="6145" width="8.5703125" style="155" customWidth="1"/>
    <col min="6146" max="6146" width="60.42578125" style="155" customWidth="1"/>
    <col min="6147" max="6148" width="10.42578125" style="155" customWidth="1"/>
    <col min="6149" max="6149" width="12.42578125" style="155" customWidth="1"/>
    <col min="6150" max="6150" width="14.5703125" style="155" customWidth="1"/>
    <col min="6151" max="6151" width="89.42578125" style="155" customWidth="1"/>
    <col min="6152" max="6152" width="20.140625" style="155" customWidth="1"/>
    <col min="6153" max="6400" width="8.85546875" style="155"/>
    <col min="6401" max="6401" width="8.5703125" style="155" customWidth="1"/>
    <col min="6402" max="6402" width="60.42578125" style="155" customWidth="1"/>
    <col min="6403" max="6404" width="10.42578125" style="155" customWidth="1"/>
    <col min="6405" max="6405" width="12.42578125" style="155" customWidth="1"/>
    <col min="6406" max="6406" width="14.5703125" style="155" customWidth="1"/>
    <col min="6407" max="6407" width="89.42578125" style="155" customWidth="1"/>
    <col min="6408" max="6408" width="20.140625" style="155" customWidth="1"/>
    <col min="6409" max="6656" width="8.85546875" style="155"/>
    <col min="6657" max="6657" width="8.5703125" style="155" customWidth="1"/>
    <col min="6658" max="6658" width="60.42578125" style="155" customWidth="1"/>
    <col min="6659" max="6660" width="10.42578125" style="155" customWidth="1"/>
    <col min="6661" max="6661" width="12.42578125" style="155" customWidth="1"/>
    <col min="6662" max="6662" width="14.5703125" style="155" customWidth="1"/>
    <col min="6663" max="6663" width="89.42578125" style="155" customWidth="1"/>
    <col min="6664" max="6664" width="20.140625" style="155" customWidth="1"/>
    <col min="6665" max="6912" width="8.85546875" style="155"/>
    <col min="6913" max="6913" width="8.5703125" style="155" customWidth="1"/>
    <col min="6914" max="6914" width="60.42578125" style="155" customWidth="1"/>
    <col min="6915" max="6916" width="10.42578125" style="155" customWidth="1"/>
    <col min="6917" max="6917" width="12.42578125" style="155" customWidth="1"/>
    <col min="6918" max="6918" width="14.5703125" style="155" customWidth="1"/>
    <col min="6919" max="6919" width="89.42578125" style="155" customWidth="1"/>
    <col min="6920" max="6920" width="20.140625" style="155" customWidth="1"/>
    <col min="6921" max="7168" width="8.85546875" style="155"/>
    <col min="7169" max="7169" width="8.5703125" style="155" customWidth="1"/>
    <col min="7170" max="7170" width="60.42578125" style="155" customWidth="1"/>
    <col min="7171" max="7172" width="10.42578125" style="155" customWidth="1"/>
    <col min="7173" max="7173" width="12.42578125" style="155" customWidth="1"/>
    <col min="7174" max="7174" width="14.5703125" style="155" customWidth="1"/>
    <col min="7175" max="7175" width="89.42578125" style="155" customWidth="1"/>
    <col min="7176" max="7176" width="20.140625" style="155" customWidth="1"/>
    <col min="7177" max="7424" width="8.85546875" style="155"/>
    <col min="7425" max="7425" width="8.5703125" style="155" customWidth="1"/>
    <col min="7426" max="7426" width="60.42578125" style="155" customWidth="1"/>
    <col min="7427" max="7428" width="10.42578125" style="155" customWidth="1"/>
    <col min="7429" max="7429" width="12.42578125" style="155" customWidth="1"/>
    <col min="7430" max="7430" width="14.5703125" style="155" customWidth="1"/>
    <col min="7431" max="7431" width="89.42578125" style="155" customWidth="1"/>
    <col min="7432" max="7432" width="20.140625" style="155" customWidth="1"/>
    <col min="7433" max="7680" width="8.85546875" style="155"/>
    <col min="7681" max="7681" width="8.5703125" style="155" customWidth="1"/>
    <col min="7682" max="7682" width="60.42578125" style="155" customWidth="1"/>
    <col min="7683" max="7684" width="10.42578125" style="155" customWidth="1"/>
    <col min="7685" max="7685" width="12.42578125" style="155" customWidth="1"/>
    <col min="7686" max="7686" width="14.5703125" style="155" customWidth="1"/>
    <col min="7687" max="7687" width="89.42578125" style="155" customWidth="1"/>
    <col min="7688" max="7688" width="20.140625" style="155" customWidth="1"/>
    <col min="7689" max="7936" width="8.85546875" style="155"/>
    <col min="7937" max="7937" width="8.5703125" style="155" customWidth="1"/>
    <col min="7938" max="7938" width="60.42578125" style="155" customWidth="1"/>
    <col min="7939" max="7940" width="10.42578125" style="155" customWidth="1"/>
    <col min="7941" max="7941" width="12.42578125" style="155" customWidth="1"/>
    <col min="7942" max="7942" width="14.5703125" style="155" customWidth="1"/>
    <col min="7943" max="7943" width="89.42578125" style="155" customWidth="1"/>
    <col min="7944" max="7944" width="20.140625" style="155" customWidth="1"/>
    <col min="7945" max="8192" width="8.85546875" style="155"/>
    <col min="8193" max="8193" width="8.5703125" style="155" customWidth="1"/>
    <col min="8194" max="8194" width="60.42578125" style="155" customWidth="1"/>
    <col min="8195" max="8196" width="10.42578125" style="155" customWidth="1"/>
    <col min="8197" max="8197" width="12.42578125" style="155" customWidth="1"/>
    <col min="8198" max="8198" width="14.5703125" style="155" customWidth="1"/>
    <col min="8199" max="8199" width="89.42578125" style="155" customWidth="1"/>
    <col min="8200" max="8200" width="20.140625" style="155" customWidth="1"/>
    <col min="8201" max="8448" width="8.85546875" style="155"/>
    <col min="8449" max="8449" width="8.5703125" style="155" customWidth="1"/>
    <col min="8450" max="8450" width="60.42578125" style="155" customWidth="1"/>
    <col min="8451" max="8452" width="10.42578125" style="155" customWidth="1"/>
    <col min="8453" max="8453" width="12.42578125" style="155" customWidth="1"/>
    <col min="8454" max="8454" width="14.5703125" style="155" customWidth="1"/>
    <col min="8455" max="8455" width="89.42578125" style="155" customWidth="1"/>
    <col min="8456" max="8456" width="20.140625" style="155" customWidth="1"/>
    <col min="8457" max="8704" width="8.85546875" style="155"/>
    <col min="8705" max="8705" width="8.5703125" style="155" customWidth="1"/>
    <col min="8706" max="8706" width="60.42578125" style="155" customWidth="1"/>
    <col min="8707" max="8708" width="10.42578125" style="155" customWidth="1"/>
    <col min="8709" max="8709" width="12.42578125" style="155" customWidth="1"/>
    <col min="8710" max="8710" width="14.5703125" style="155" customWidth="1"/>
    <col min="8711" max="8711" width="89.42578125" style="155" customWidth="1"/>
    <col min="8712" max="8712" width="20.140625" style="155" customWidth="1"/>
    <col min="8713" max="8960" width="8.85546875" style="155"/>
    <col min="8961" max="8961" width="8.5703125" style="155" customWidth="1"/>
    <col min="8962" max="8962" width="60.42578125" style="155" customWidth="1"/>
    <col min="8963" max="8964" width="10.42578125" style="155" customWidth="1"/>
    <col min="8965" max="8965" width="12.42578125" style="155" customWidth="1"/>
    <col min="8966" max="8966" width="14.5703125" style="155" customWidth="1"/>
    <col min="8967" max="8967" width="89.42578125" style="155" customWidth="1"/>
    <col min="8968" max="8968" width="20.140625" style="155" customWidth="1"/>
    <col min="8969" max="9216" width="8.85546875" style="155"/>
    <col min="9217" max="9217" width="8.5703125" style="155" customWidth="1"/>
    <col min="9218" max="9218" width="60.42578125" style="155" customWidth="1"/>
    <col min="9219" max="9220" width="10.42578125" style="155" customWidth="1"/>
    <col min="9221" max="9221" width="12.42578125" style="155" customWidth="1"/>
    <col min="9222" max="9222" width="14.5703125" style="155" customWidth="1"/>
    <col min="9223" max="9223" width="89.42578125" style="155" customWidth="1"/>
    <col min="9224" max="9224" width="20.140625" style="155" customWidth="1"/>
    <col min="9225" max="9472" width="8.85546875" style="155"/>
    <col min="9473" max="9473" width="8.5703125" style="155" customWidth="1"/>
    <col min="9474" max="9474" width="60.42578125" style="155" customWidth="1"/>
    <col min="9475" max="9476" width="10.42578125" style="155" customWidth="1"/>
    <col min="9477" max="9477" width="12.42578125" style="155" customWidth="1"/>
    <col min="9478" max="9478" width="14.5703125" style="155" customWidth="1"/>
    <col min="9479" max="9479" width="89.42578125" style="155" customWidth="1"/>
    <col min="9480" max="9480" width="20.140625" style="155" customWidth="1"/>
    <col min="9481" max="9728" width="8.85546875" style="155"/>
    <col min="9729" max="9729" width="8.5703125" style="155" customWidth="1"/>
    <col min="9730" max="9730" width="60.42578125" style="155" customWidth="1"/>
    <col min="9731" max="9732" width="10.42578125" style="155" customWidth="1"/>
    <col min="9733" max="9733" width="12.42578125" style="155" customWidth="1"/>
    <col min="9734" max="9734" width="14.5703125" style="155" customWidth="1"/>
    <col min="9735" max="9735" width="89.42578125" style="155" customWidth="1"/>
    <col min="9736" max="9736" width="20.140625" style="155" customWidth="1"/>
    <col min="9737" max="9984" width="8.85546875" style="155"/>
    <col min="9985" max="9985" width="8.5703125" style="155" customWidth="1"/>
    <col min="9986" max="9986" width="60.42578125" style="155" customWidth="1"/>
    <col min="9987" max="9988" width="10.42578125" style="155" customWidth="1"/>
    <col min="9989" max="9989" width="12.42578125" style="155" customWidth="1"/>
    <col min="9990" max="9990" width="14.5703125" style="155" customWidth="1"/>
    <col min="9991" max="9991" width="89.42578125" style="155" customWidth="1"/>
    <col min="9992" max="9992" width="20.140625" style="155" customWidth="1"/>
    <col min="9993" max="10240" width="8.85546875" style="155"/>
    <col min="10241" max="10241" width="8.5703125" style="155" customWidth="1"/>
    <col min="10242" max="10242" width="60.42578125" style="155" customWidth="1"/>
    <col min="10243" max="10244" width="10.42578125" style="155" customWidth="1"/>
    <col min="10245" max="10245" width="12.42578125" style="155" customWidth="1"/>
    <col min="10246" max="10246" width="14.5703125" style="155" customWidth="1"/>
    <col min="10247" max="10247" width="89.42578125" style="155" customWidth="1"/>
    <col min="10248" max="10248" width="20.140625" style="155" customWidth="1"/>
    <col min="10249" max="10496" width="8.85546875" style="155"/>
    <col min="10497" max="10497" width="8.5703125" style="155" customWidth="1"/>
    <col min="10498" max="10498" width="60.42578125" style="155" customWidth="1"/>
    <col min="10499" max="10500" width="10.42578125" style="155" customWidth="1"/>
    <col min="10501" max="10501" width="12.42578125" style="155" customWidth="1"/>
    <col min="10502" max="10502" width="14.5703125" style="155" customWidth="1"/>
    <col min="10503" max="10503" width="89.42578125" style="155" customWidth="1"/>
    <col min="10504" max="10504" width="20.140625" style="155" customWidth="1"/>
    <col min="10505" max="10752" width="8.85546875" style="155"/>
    <col min="10753" max="10753" width="8.5703125" style="155" customWidth="1"/>
    <col min="10754" max="10754" width="60.42578125" style="155" customWidth="1"/>
    <col min="10755" max="10756" width="10.42578125" style="155" customWidth="1"/>
    <col min="10757" max="10757" width="12.42578125" style="155" customWidth="1"/>
    <col min="10758" max="10758" width="14.5703125" style="155" customWidth="1"/>
    <col min="10759" max="10759" width="89.42578125" style="155" customWidth="1"/>
    <col min="10760" max="10760" width="20.140625" style="155" customWidth="1"/>
    <col min="10761" max="11008" width="8.85546875" style="155"/>
    <col min="11009" max="11009" width="8.5703125" style="155" customWidth="1"/>
    <col min="11010" max="11010" width="60.42578125" style="155" customWidth="1"/>
    <col min="11011" max="11012" width="10.42578125" style="155" customWidth="1"/>
    <col min="11013" max="11013" width="12.42578125" style="155" customWidth="1"/>
    <col min="11014" max="11014" width="14.5703125" style="155" customWidth="1"/>
    <col min="11015" max="11015" width="89.42578125" style="155" customWidth="1"/>
    <col min="11016" max="11016" width="20.140625" style="155" customWidth="1"/>
    <col min="11017" max="11264" width="8.85546875" style="155"/>
    <col min="11265" max="11265" width="8.5703125" style="155" customWidth="1"/>
    <col min="11266" max="11266" width="60.42578125" style="155" customWidth="1"/>
    <col min="11267" max="11268" width="10.42578125" style="155" customWidth="1"/>
    <col min="11269" max="11269" width="12.42578125" style="155" customWidth="1"/>
    <col min="11270" max="11270" width="14.5703125" style="155" customWidth="1"/>
    <col min="11271" max="11271" width="89.42578125" style="155" customWidth="1"/>
    <col min="11272" max="11272" width="20.140625" style="155" customWidth="1"/>
    <col min="11273" max="11520" width="8.85546875" style="155"/>
    <col min="11521" max="11521" width="8.5703125" style="155" customWidth="1"/>
    <col min="11522" max="11522" width="60.42578125" style="155" customWidth="1"/>
    <col min="11523" max="11524" width="10.42578125" style="155" customWidth="1"/>
    <col min="11525" max="11525" width="12.42578125" style="155" customWidth="1"/>
    <col min="11526" max="11526" width="14.5703125" style="155" customWidth="1"/>
    <col min="11527" max="11527" width="89.42578125" style="155" customWidth="1"/>
    <col min="11528" max="11528" width="20.140625" style="155" customWidth="1"/>
    <col min="11529" max="11776" width="8.85546875" style="155"/>
    <col min="11777" max="11777" width="8.5703125" style="155" customWidth="1"/>
    <col min="11778" max="11778" width="60.42578125" style="155" customWidth="1"/>
    <col min="11779" max="11780" width="10.42578125" style="155" customWidth="1"/>
    <col min="11781" max="11781" width="12.42578125" style="155" customWidth="1"/>
    <col min="11782" max="11782" width="14.5703125" style="155" customWidth="1"/>
    <col min="11783" max="11783" width="89.42578125" style="155" customWidth="1"/>
    <col min="11784" max="11784" width="20.140625" style="155" customWidth="1"/>
    <col min="11785" max="12032" width="8.85546875" style="155"/>
    <col min="12033" max="12033" width="8.5703125" style="155" customWidth="1"/>
    <col min="12034" max="12034" width="60.42578125" style="155" customWidth="1"/>
    <col min="12035" max="12036" width="10.42578125" style="155" customWidth="1"/>
    <col min="12037" max="12037" width="12.42578125" style="155" customWidth="1"/>
    <col min="12038" max="12038" width="14.5703125" style="155" customWidth="1"/>
    <col min="12039" max="12039" width="89.42578125" style="155" customWidth="1"/>
    <col min="12040" max="12040" width="20.140625" style="155" customWidth="1"/>
    <col min="12041" max="12288" width="8.85546875" style="155"/>
    <col min="12289" max="12289" width="8.5703125" style="155" customWidth="1"/>
    <col min="12290" max="12290" width="60.42578125" style="155" customWidth="1"/>
    <col min="12291" max="12292" width="10.42578125" style="155" customWidth="1"/>
    <col min="12293" max="12293" width="12.42578125" style="155" customWidth="1"/>
    <col min="12294" max="12294" width="14.5703125" style="155" customWidth="1"/>
    <col min="12295" max="12295" width="89.42578125" style="155" customWidth="1"/>
    <col min="12296" max="12296" width="20.140625" style="155" customWidth="1"/>
    <col min="12297" max="12544" width="8.85546875" style="155"/>
    <col min="12545" max="12545" width="8.5703125" style="155" customWidth="1"/>
    <col min="12546" max="12546" width="60.42578125" style="155" customWidth="1"/>
    <col min="12547" max="12548" width="10.42578125" style="155" customWidth="1"/>
    <col min="12549" max="12549" width="12.42578125" style="155" customWidth="1"/>
    <col min="12550" max="12550" width="14.5703125" style="155" customWidth="1"/>
    <col min="12551" max="12551" width="89.42578125" style="155" customWidth="1"/>
    <col min="12552" max="12552" width="20.140625" style="155" customWidth="1"/>
    <col min="12553" max="12800" width="8.85546875" style="155"/>
    <col min="12801" max="12801" width="8.5703125" style="155" customWidth="1"/>
    <col min="12802" max="12802" width="60.42578125" style="155" customWidth="1"/>
    <col min="12803" max="12804" width="10.42578125" style="155" customWidth="1"/>
    <col min="12805" max="12805" width="12.42578125" style="155" customWidth="1"/>
    <col min="12806" max="12806" width="14.5703125" style="155" customWidth="1"/>
    <col min="12807" max="12807" width="89.42578125" style="155" customWidth="1"/>
    <col min="12808" max="12808" width="20.140625" style="155" customWidth="1"/>
    <col min="12809" max="13056" width="8.85546875" style="155"/>
    <col min="13057" max="13057" width="8.5703125" style="155" customWidth="1"/>
    <col min="13058" max="13058" width="60.42578125" style="155" customWidth="1"/>
    <col min="13059" max="13060" width="10.42578125" style="155" customWidth="1"/>
    <col min="13061" max="13061" width="12.42578125" style="155" customWidth="1"/>
    <col min="13062" max="13062" width="14.5703125" style="155" customWidth="1"/>
    <col min="13063" max="13063" width="89.42578125" style="155" customWidth="1"/>
    <col min="13064" max="13064" width="20.140625" style="155" customWidth="1"/>
    <col min="13065" max="13312" width="8.85546875" style="155"/>
    <col min="13313" max="13313" width="8.5703125" style="155" customWidth="1"/>
    <col min="13314" max="13314" width="60.42578125" style="155" customWidth="1"/>
    <col min="13315" max="13316" width="10.42578125" style="155" customWidth="1"/>
    <col min="13317" max="13317" width="12.42578125" style="155" customWidth="1"/>
    <col min="13318" max="13318" width="14.5703125" style="155" customWidth="1"/>
    <col min="13319" max="13319" width="89.42578125" style="155" customWidth="1"/>
    <col min="13320" max="13320" width="20.140625" style="155" customWidth="1"/>
    <col min="13321" max="13568" width="8.85546875" style="155"/>
    <col min="13569" max="13569" width="8.5703125" style="155" customWidth="1"/>
    <col min="13570" max="13570" width="60.42578125" style="155" customWidth="1"/>
    <col min="13571" max="13572" width="10.42578125" style="155" customWidth="1"/>
    <col min="13573" max="13573" width="12.42578125" style="155" customWidth="1"/>
    <col min="13574" max="13574" width="14.5703125" style="155" customWidth="1"/>
    <col min="13575" max="13575" width="89.42578125" style="155" customWidth="1"/>
    <col min="13576" max="13576" width="20.140625" style="155" customWidth="1"/>
    <col min="13577" max="13824" width="8.85546875" style="155"/>
    <col min="13825" max="13825" width="8.5703125" style="155" customWidth="1"/>
    <col min="13826" max="13826" width="60.42578125" style="155" customWidth="1"/>
    <col min="13827" max="13828" width="10.42578125" style="155" customWidth="1"/>
    <col min="13829" max="13829" width="12.42578125" style="155" customWidth="1"/>
    <col min="13830" max="13830" width="14.5703125" style="155" customWidth="1"/>
    <col min="13831" max="13831" width="89.42578125" style="155" customWidth="1"/>
    <col min="13832" max="13832" width="20.140625" style="155" customWidth="1"/>
    <col min="13833" max="14080" width="8.85546875" style="155"/>
    <col min="14081" max="14081" width="8.5703125" style="155" customWidth="1"/>
    <col min="14082" max="14082" width="60.42578125" style="155" customWidth="1"/>
    <col min="14083" max="14084" width="10.42578125" style="155" customWidth="1"/>
    <col min="14085" max="14085" width="12.42578125" style="155" customWidth="1"/>
    <col min="14086" max="14086" width="14.5703125" style="155" customWidth="1"/>
    <col min="14087" max="14087" width="89.42578125" style="155" customWidth="1"/>
    <col min="14088" max="14088" width="20.140625" style="155" customWidth="1"/>
    <col min="14089" max="14336" width="8.85546875" style="155"/>
    <col min="14337" max="14337" width="8.5703125" style="155" customWidth="1"/>
    <col min="14338" max="14338" width="60.42578125" style="155" customWidth="1"/>
    <col min="14339" max="14340" width="10.42578125" style="155" customWidth="1"/>
    <col min="14341" max="14341" width="12.42578125" style="155" customWidth="1"/>
    <col min="14342" max="14342" width="14.5703125" style="155" customWidth="1"/>
    <col min="14343" max="14343" width="89.42578125" style="155" customWidth="1"/>
    <col min="14344" max="14344" width="20.140625" style="155" customWidth="1"/>
    <col min="14345" max="14592" width="8.85546875" style="155"/>
    <col min="14593" max="14593" width="8.5703125" style="155" customWidth="1"/>
    <col min="14594" max="14594" width="60.42578125" style="155" customWidth="1"/>
    <col min="14595" max="14596" width="10.42578125" style="155" customWidth="1"/>
    <col min="14597" max="14597" width="12.42578125" style="155" customWidth="1"/>
    <col min="14598" max="14598" width="14.5703125" style="155" customWidth="1"/>
    <col min="14599" max="14599" width="89.42578125" style="155" customWidth="1"/>
    <col min="14600" max="14600" width="20.140625" style="155" customWidth="1"/>
    <col min="14601" max="14848" width="8.85546875" style="155"/>
    <col min="14849" max="14849" width="8.5703125" style="155" customWidth="1"/>
    <col min="14850" max="14850" width="60.42578125" style="155" customWidth="1"/>
    <col min="14851" max="14852" width="10.42578125" style="155" customWidth="1"/>
    <col min="14853" max="14853" width="12.42578125" style="155" customWidth="1"/>
    <col min="14854" max="14854" width="14.5703125" style="155" customWidth="1"/>
    <col min="14855" max="14855" width="89.42578125" style="155" customWidth="1"/>
    <col min="14856" max="14856" width="20.140625" style="155" customWidth="1"/>
    <col min="14857" max="15104" width="8.85546875" style="155"/>
    <col min="15105" max="15105" width="8.5703125" style="155" customWidth="1"/>
    <col min="15106" max="15106" width="60.42578125" style="155" customWidth="1"/>
    <col min="15107" max="15108" width="10.42578125" style="155" customWidth="1"/>
    <col min="15109" max="15109" width="12.42578125" style="155" customWidth="1"/>
    <col min="15110" max="15110" width="14.5703125" style="155" customWidth="1"/>
    <col min="15111" max="15111" width="89.42578125" style="155" customWidth="1"/>
    <col min="15112" max="15112" width="20.140625" style="155" customWidth="1"/>
    <col min="15113" max="15360" width="8.85546875" style="155"/>
    <col min="15361" max="15361" width="8.5703125" style="155" customWidth="1"/>
    <col min="15362" max="15362" width="60.42578125" style="155" customWidth="1"/>
    <col min="15363" max="15364" width="10.42578125" style="155" customWidth="1"/>
    <col min="15365" max="15365" width="12.42578125" style="155" customWidth="1"/>
    <col min="15366" max="15366" width="14.5703125" style="155" customWidth="1"/>
    <col min="15367" max="15367" width="89.42578125" style="155" customWidth="1"/>
    <col min="15368" max="15368" width="20.140625" style="155" customWidth="1"/>
    <col min="15369" max="15616" width="8.85546875" style="155"/>
    <col min="15617" max="15617" width="8.5703125" style="155" customWidth="1"/>
    <col min="15618" max="15618" width="60.42578125" style="155" customWidth="1"/>
    <col min="15619" max="15620" width="10.42578125" style="155" customWidth="1"/>
    <col min="15621" max="15621" width="12.42578125" style="155" customWidth="1"/>
    <col min="15622" max="15622" width="14.5703125" style="155" customWidth="1"/>
    <col min="15623" max="15623" width="89.42578125" style="155" customWidth="1"/>
    <col min="15624" max="15624" width="20.140625" style="155" customWidth="1"/>
    <col min="15625" max="15872" width="8.85546875" style="155"/>
    <col min="15873" max="15873" width="8.5703125" style="155" customWidth="1"/>
    <col min="15874" max="15874" width="60.42578125" style="155" customWidth="1"/>
    <col min="15875" max="15876" width="10.42578125" style="155" customWidth="1"/>
    <col min="15877" max="15877" width="12.42578125" style="155" customWidth="1"/>
    <col min="15878" max="15878" width="14.5703125" style="155" customWidth="1"/>
    <col min="15879" max="15879" width="89.42578125" style="155" customWidth="1"/>
    <col min="15880" max="15880" width="20.140625" style="155" customWidth="1"/>
    <col min="15881" max="16128" width="8.85546875" style="155"/>
    <col min="16129" max="16129" width="8.5703125" style="155" customWidth="1"/>
    <col min="16130" max="16130" width="60.42578125" style="155" customWidth="1"/>
    <col min="16131" max="16132" width="10.42578125" style="155" customWidth="1"/>
    <col min="16133" max="16133" width="12.42578125" style="155" customWidth="1"/>
    <col min="16134" max="16134" width="14.5703125" style="155" customWidth="1"/>
    <col min="16135" max="16135" width="89.42578125" style="155" customWidth="1"/>
    <col min="16136" max="16136" width="20.140625" style="155" customWidth="1"/>
    <col min="16137" max="16384" width="8.85546875" style="155"/>
  </cols>
  <sheetData>
    <row r="1" spans="1:8" s="163" customFormat="1" ht="16.5" thickTop="1">
      <c r="A1" s="188" t="s">
        <v>153</v>
      </c>
      <c r="B1" s="164"/>
      <c r="C1" s="164"/>
      <c r="D1" s="164"/>
      <c r="E1" s="164"/>
      <c r="F1" s="164"/>
      <c r="G1" s="164"/>
      <c r="H1" s="164"/>
    </row>
    <row r="2" spans="1:8" s="163" customFormat="1">
      <c r="A2" s="189" t="s">
        <v>258</v>
      </c>
      <c r="B2" s="165"/>
      <c r="C2" s="165"/>
      <c r="D2" s="173"/>
      <c r="E2" s="174"/>
      <c r="F2" s="175"/>
      <c r="G2" s="165"/>
      <c r="H2" s="165"/>
    </row>
    <row r="3" spans="1:8" s="163" customFormat="1">
      <c r="A3" s="189" t="s">
        <v>259</v>
      </c>
      <c r="B3" s="166"/>
      <c r="C3" s="165"/>
      <c r="D3" s="173"/>
      <c r="E3" s="176"/>
      <c r="F3" s="175"/>
      <c r="G3" s="165"/>
      <c r="H3" s="165"/>
    </row>
    <row r="4" spans="1:8">
      <c r="A4" s="190" t="s">
        <v>154</v>
      </c>
      <c r="B4" s="167"/>
      <c r="C4" s="167"/>
      <c r="D4" s="167"/>
      <c r="E4" s="177"/>
      <c r="F4" s="177"/>
      <c r="G4" s="167"/>
      <c r="H4" s="167"/>
    </row>
    <row r="5" spans="1:8">
      <c r="A5" s="190"/>
      <c r="B5" s="204" t="s">
        <v>155</v>
      </c>
      <c r="C5" s="167"/>
      <c r="D5" s="167"/>
      <c r="E5" s="177"/>
      <c r="F5" s="177"/>
      <c r="G5" s="167"/>
      <c r="H5" s="167"/>
    </row>
    <row r="6" spans="1:8" ht="32.25" thickBot="1">
      <c r="A6" s="156" t="s">
        <v>120</v>
      </c>
      <c r="B6" s="157" t="s">
        <v>73</v>
      </c>
      <c r="C6" s="158" t="s">
        <v>121</v>
      </c>
      <c r="D6" s="159" t="s">
        <v>75</v>
      </c>
      <c r="E6" s="162" t="s">
        <v>122</v>
      </c>
      <c r="F6" s="160" t="s">
        <v>123</v>
      </c>
      <c r="G6" s="205" t="s">
        <v>124</v>
      </c>
      <c r="H6" s="206" t="s">
        <v>156</v>
      </c>
    </row>
    <row r="7" spans="1:8" ht="18.600000000000001" customHeight="1" thickTop="1">
      <c r="A7" s="178"/>
      <c r="B7" s="168"/>
      <c r="C7" s="179"/>
      <c r="D7" s="179"/>
      <c r="E7" s="180"/>
      <c r="F7" s="180">
        <f>SUM(F9:F29)</f>
        <v>0</v>
      </c>
      <c r="G7" s="168"/>
      <c r="H7" s="168"/>
    </row>
    <row r="8" spans="1:8" ht="18.600000000000001" customHeight="1">
      <c r="A8" s="181" t="s">
        <v>125</v>
      </c>
      <c r="B8" s="169" t="s">
        <v>157</v>
      </c>
      <c r="C8" s="182"/>
      <c r="D8" s="182"/>
      <c r="E8" s="183"/>
      <c r="F8" s="183"/>
      <c r="G8" s="170"/>
      <c r="H8" s="170"/>
    </row>
    <row r="9" spans="1:8" ht="78.75">
      <c r="A9" s="184">
        <v>1</v>
      </c>
      <c r="B9" s="170" t="s">
        <v>260</v>
      </c>
      <c r="C9" s="182">
        <v>60</v>
      </c>
      <c r="D9" s="182" t="s">
        <v>81</v>
      </c>
      <c r="E9" s="183"/>
      <c r="F9" s="183">
        <f>C9*E9</f>
        <v>0</v>
      </c>
      <c r="G9" s="170" t="s">
        <v>261</v>
      </c>
      <c r="H9" s="170"/>
    </row>
    <row r="10" spans="1:8" ht="31.5">
      <c r="A10" s="184">
        <v>2</v>
      </c>
      <c r="B10" s="170" t="s">
        <v>262</v>
      </c>
      <c r="C10" s="182">
        <v>6</v>
      </c>
      <c r="D10" s="182" t="s">
        <v>81</v>
      </c>
      <c r="E10" s="183"/>
      <c r="F10" s="183">
        <f>C10*E10</f>
        <v>0</v>
      </c>
      <c r="G10" s="170" t="s">
        <v>263</v>
      </c>
      <c r="H10" s="170"/>
    </row>
    <row r="11" spans="1:8" ht="114.75" customHeight="1">
      <c r="A11" s="184">
        <v>3</v>
      </c>
      <c r="B11" s="170" t="s">
        <v>173</v>
      </c>
      <c r="C11" s="182">
        <v>6</v>
      </c>
      <c r="D11" s="182" t="s">
        <v>81</v>
      </c>
      <c r="E11" s="183"/>
      <c r="F11" s="183">
        <f>C11*E11</f>
        <v>0</v>
      </c>
      <c r="G11" s="170" t="s">
        <v>264</v>
      </c>
      <c r="H11" s="170"/>
    </row>
    <row r="12" spans="1:8">
      <c r="A12" s="190"/>
      <c r="B12" s="204" t="s">
        <v>158</v>
      </c>
      <c r="C12" s="167"/>
      <c r="D12" s="167"/>
      <c r="E12" s="177"/>
      <c r="F12" s="177"/>
      <c r="G12" s="167"/>
      <c r="H12" s="167"/>
    </row>
    <row r="13" spans="1:8" ht="18.600000000000001" customHeight="1">
      <c r="A13" s="184">
        <v>4</v>
      </c>
      <c r="B13" s="207" t="s">
        <v>174</v>
      </c>
      <c r="C13" s="182">
        <v>2</v>
      </c>
      <c r="D13" s="182" t="s">
        <v>118</v>
      </c>
      <c r="E13" s="183"/>
      <c r="F13" s="183">
        <f>C13*E13</f>
        <v>0</v>
      </c>
      <c r="G13" s="170" t="s">
        <v>175</v>
      </c>
      <c r="H13" s="170"/>
    </row>
    <row r="14" spans="1:8" ht="18.600000000000001" customHeight="1">
      <c r="A14" s="184">
        <v>5</v>
      </c>
      <c r="B14" s="207" t="s">
        <v>176</v>
      </c>
      <c r="C14" s="182">
        <v>2</v>
      </c>
      <c r="D14" s="182" t="s">
        <v>118</v>
      </c>
      <c r="E14" s="183"/>
      <c r="F14" s="183">
        <f>C14*E14</f>
        <v>0</v>
      </c>
      <c r="G14" s="170" t="s">
        <v>175</v>
      </c>
      <c r="H14" s="170"/>
    </row>
    <row r="15" spans="1:8" ht="18.600000000000001" customHeight="1">
      <c r="A15" s="184">
        <v>6</v>
      </c>
      <c r="B15" s="207" t="s">
        <v>177</v>
      </c>
      <c r="C15" s="182">
        <v>4</v>
      </c>
      <c r="D15" s="182" t="s">
        <v>118</v>
      </c>
      <c r="E15" s="183"/>
      <c r="F15" s="183">
        <f>C15*E15</f>
        <v>0</v>
      </c>
      <c r="G15" s="170" t="s">
        <v>178</v>
      </c>
      <c r="H15" s="170"/>
    </row>
    <row r="16" spans="1:8">
      <c r="A16" s="190"/>
      <c r="B16" s="204" t="s">
        <v>159</v>
      </c>
      <c r="C16" s="167"/>
      <c r="D16" s="167"/>
      <c r="E16" s="177"/>
      <c r="F16" s="177"/>
      <c r="G16" s="167"/>
      <c r="H16" s="167"/>
    </row>
    <row r="17" spans="1:8">
      <c r="A17" s="190"/>
      <c r="B17" s="204"/>
      <c r="C17" s="167"/>
      <c r="D17" s="167"/>
      <c r="E17" s="177"/>
      <c r="F17" s="177"/>
      <c r="G17" s="167"/>
      <c r="H17" s="167"/>
    </row>
    <row r="18" spans="1:8" ht="31.5">
      <c r="A18" s="184">
        <v>7</v>
      </c>
      <c r="B18" s="151" t="s">
        <v>265</v>
      </c>
      <c r="C18" s="182"/>
      <c r="D18" s="182"/>
      <c r="E18" s="183"/>
      <c r="F18" s="183"/>
      <c r="G18" s="151" t="s">
        <v>266</v>
      </c>
      <c r="H18" s="170"/>
    </row>
    <row r="19" spans="1:8">
      <c r="A19" s="184">
        <v>8</v>
      </c>
      <c r="B19" s="151" t="s">
        <v>160</v>
      </c>
      <c r="C19" s="182">
        <v>1</v>
      </c>
      <c r="D19" s="182" t="s">
        <v>84</v>
      </c>
      <c r="E19" s="183"/>
      <c r="F19" s="183">
        <f t="shared" ref="F19:F28" si="0">C19*E19</f>
        <v>0</v>
      </c>
      <c r="G19" s="151" t="s">
        <v>161</v>
      </c>
      <c r="H19" s="170"/>
    </row>
    <row r="20" spans="1:8">
      <c r="A20" s="184">
        <v>9</v>
      </c>
      <c r="B20" s="151" t="s">
        <v>162</v>
      </c>
      <c r="C20" s="182">
        <v>1</v>
      </c>
      <c r="D20" s="182" t="s">
        <v>84</v>
      </c>
      <c r="E20" s="183"/>
      <c r="F20" s="183">
        <f t="shared" si="0"/>
        <v>0</v>
      </c>
      <c r="G20" s="151" t="s">
        <v>179</v>
      </c>
      <c r="H20" s="170"/>
    </row>
    <row r="21" spans="1:8">
      <c r="A21" s="184">
        <v>10</v>
      </c>
      <c r="B21" s="151" t="s">
        <v>163</v>
      </c>
      <c r="C21" s="182">
        <v>1</v>
      </c>
      <c r="D21" s="182" t="s">
        <v>84</v>
      </c>
      <c r="E21" s="183"/>
      <c r="F21" s="183">
        <f t="shared" si="0"/>
        <v>0</v>
      </c>
      <c r="G21" s="151" t="s">
        <v>180</v>
      </c>
      <c r="H21" s="170"/>
    </row>
    <row r="22" spans="1:8">
      <c r="A22" s="184">
        <v>11</v>
      </c>
      <c r="B22" s="151" t="s">
        <v>148</v>
      </c>
      <c r="C22" s="182">
        <v>1</v>
      </c>
      <c r="D22" s="182" t="s">
        <v>84</v>
      </c>
      <c r="E22" s="183"/>
      <c r="F22" s="183">
        <f t="shared" si="0"/>
        <v>0</v>
      </c>
      <c r="G22" s="151" t="s">
        <v>164</v>
      </c>
      <c r="H22" s="170"/>
    </row>
    <row r="23" spans="1:8" ht="31.5">
      <c r="A23" s="184">
        <v>12</v>
      </c>
      <c r="B23" s="151" t="s">
        <v>165</v>
      </c>
      <c r="C23" s="182">
        <v>1</v>
      </c>
      <c r="D23" s="182" t="s">
        <v>84</v>
      </c>
      <c r="E23" s="183"/>
      <c r="F23" s="183">
        <f t="shared" si="0"/>
        <v>0</v>
      </c>
      <c r="G23" s="151" t="s">
        <v>181</v>
      </c>
      <c r="H23" s="170"/>
    </row>
    <row r="24" spans="1:8">
      <c r="A24" s="184">
        <v>13</v>
      </c>
      <c r="B24" s="151" t="s">
        <v>166</v>
      </c>
      <c r="C24" s="182">
        <v>1</v>
      </c>
      <c r="D24" s="182" t="s">
        <v>84</v>
      </c>
      <c r="E24" s="183"/>
      <c r="F24" s="183">
        <f t="shared" si="0"/>
        <v>0</v>
      </c>
      <c r="G24" s="151" t="s">
        <v>182</v>
      </c>
      <c r="H24" s="170"/>
    </row>
    <row r="25" spans="1:8" ht="31.5">
      <c r="A25" s="184">
        <v>14</v>
      </c>
      <c r="B25" s="151" t="s">
        <v>167</v>
      </c>
      <c r="C25" s="182">
        <v>1</v>
      </c>
      <c r="D25" s="182" t="s">
        <v>84</v>
      </c>
      <c r="E25" s="183"/>
      <c r="F25" s="183">
        <f t="shared" si="0"/>
        <v>0</v>
      </c>
      <c r="G25" s="151" t="s">
        <v>168</v>
      </c>
      <c r="H25" s="170"/>
    </row>
    <row r="26" spans="1:8" ht="31.5">
      <c r="A26" s="184">
        <v>15</v>
      </c>
      <c r="B26" s="151" t="s">
        <v>362</v>
      </c>
      <c r="C26" s="182">
        <v>1</v>
      </c>
      <c r="D26" s="182" t="s">
        <v>84</v>
      </c>
      <c r="E26" s="183"/>
      <c r="F26" s="183">
        <f t="shared" si="0"/>
        <v>0</v>
      </c>
      <c r="G26" s="151" t="s">
        <v>363</v>
      </c>
      <c r="H26" s="170"/>
    </row>
    <row r="27" spans="1:8">
      <c r="A27" s="184">
        <v>16</v>
      </c>
      <c r="B27" s="151" t="s">
        <v>169</v>
      </c>
      <c r="C27" s="182">
        <v>1</v>
      </c>
      <c r="D27" s="182" t="s">
        <v>84</v>
      </c>
      <c r="E27" s="183"/>
      <c r="F27" s="183">
        <f t="shared" si="0"/>
        <v>0</v>
      </c>
      <c r="G27" s="151" t="s">
        <v>170</v>
      </c>
      <c r="H27" s="170"/>
    </row>
    <row r="28" spans="1:8">
      <c r="A28" s="184">
        <v>17</v>
      </c>
      <c r="B28" s="151" t="s">
        <v>171</v>
      </c>
      <c r="C28" s="182">
        <v>1</v>
      </c>
      <c r="D28" s="182" t="s">
        <v>84</v>
      </c>
      <c r="E28" s="183"/>
      <c r="F28" s="183">
        <f t="shared" si="0"/>
        <v>0</v>
      </c>
      <c r="G28" s="151" t="s">
        <v>172</v>
      </c>
      <c r="H28" s="170"/>
    </row>
    <row r="29" spans="1:8" ht="18.600000000000001" customHeight="1" thickBot="1">
      <c r="A29" s="186"/>
      <c r="B29" s="171"/>
      <c r="C29" s="171"/>
      <c r="D29" s="171"/>
      <c r="E29" s="171"/>
      <c r="F29" s="171"/>
      <c r="G29" s="171"/>
      <c r="H29" s="171"/>
    </row>
    <row r="30" spans="1:8" ht="16.5" thickTop="1"/>
  </sheetData>
  <pageMargins left="0.78740157480314965" right="0.78740157480314965" top="0.98425196850393704" bottom="0.98425196850393704" header="0.51181102362204722" footer="0.51181102362204722"/>
  <pageSetup paperSize="9" scale="5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="70" zoomScaleNormal="70" workbookViewId="0">
      <selection activeCell="E40" sqref="E40"/>
    </sheetView>
  </sheetViews>
  <sheetFormatPr defaultColWidth="8.85546875" defaultRowHeight="15.75"/>
  <cols>
    <col min="1" max="1" width="8.5703125" style="172" customWidth="1"/>
    <col min="2" max="2" width="60.42578125" style="172" customWidth="1"/>
    <col min="3" max="4" width="10.42578125" style="172" customWidth="1"/>
    <col min="5" max="5" width="12.42578125" style="187" customWidth="1"/>
    <col min="6" max="6" width="14.5703125" style="187" customWidth="1"/>
    <col min="7" max="7" width="89.42578125" style="172" customWidth="1"/>
    <col min="8" max="256" width="8.85546875" style="155"/>
    <col min="257" max="257" width="8.5703125" style="155" customWidth="1"/>
    <col min="258" max="258" width="60.42578125" style="155" customWidth="1"/>
    <col min="259" max="260" width="10.42578125" style="155" customWidth="1"/>
    <col min="261" max="261" width="12.42578125" style="155" customWidth="1"/>
    <col min="262" max="262" width="14.5703125" style="155" customWidth="1"/>
    <col min="263" max="263" width="89.42578125" style="155" customWidth="1"/>
    <col min="264" max="512" width="8.85546875" style="155"/>
    <col min="513" max="513" width="8.5703125" style="155" customWidth="1"/>
    <col min="514" max="514" width="60.42578125" style="155" customWidth="1"/>
    <col min="515" max="516" width="10.42578125" style="155" customWidth="1"/>
    <col min="517" max="517" width="12.42578125" style="155" customWidth="1"/>
    <col min="518" max="518" width="14.5703125" style="155" customWidth="1"/>
    <col min="519" max="519" width="89.42578125" style="155" customWidth="1"/>
    <col min="520" max="768" width="8.85546875" style="155"/>
    <col min="769" max="769" width="8.5703125" style="155" customWidth="1"/>
    <col min="770" max="770" width="60.42578125" style="155" customWidth="1"/>
    <col min="771" max="772" width="10.42578125" style="155" customWidth="1"/>
    <col min="773" max="773" width="12.42578125" style="155" customWidth="1"/>
    <col min="774" max="774" width="14.5703125" style="155" customWidth="1"/>
    <col min="775" max="775" width="89.42578125" style="155" customWidth="1"/>
    <col min="776" max="1024" width="8.85546875" style="155"/>
    <col min="1025" max="1025" width="8.5703125" style="155" customWidth="1"/>
    <col min="1026" max="1026" width="60.42578125" style="155" customWidth="1"/>
    <col min="1027" max="1028" width="10.42578125" style="155" customWidth="1"/>
    <col min="1029" max="1029" width="12.42578125" style="155" customWidth="1"/>
    <col min="1030" max="1030" width="14.5703125" style="155" customWidth="1"/>
    <col min="1031" max="1031" width="89.42578125" style="155" customWidth="1"/>
    <col min="1032" max="1280" width="8.85546875" style="155"/>
    <col min="1281" max="1281" width="8.5703125" style="155" customWidth="1"/>
    <col min="1282" max="1282" width="60.42578125" style="155" customWidth="1"/>
    <col min="1283" max="1284" width="10.42578125" style="155" customWidth="1"/>
    <col min="1285" max="1285" width="12.42578125" style="155" customWidth="1"/>
    <col min="1286" max="1286" width="14.5703125" style="155" customWidth="1"/>
    <col min="1287" max="1287" width="89.42578125" style="155" customWidth="1"/>
    <col min="1288" max="1536" width="8.85546875" style="155"/>
    <col min="1537" max="1537" width="8.5703125" style="155" customWidth="1"/>
    <col min="1538" max="1538" width="60.42578125" style="155" customWidth="1"/>
    <col min="1539" max="1540" width="10.42578125" style="155" customWidth="1"/>
    <col min="1541" max="1541" width="12.42578125" style="155" customWidth="1"/>
    <col min="1542" max="1542" width="14.5703125" style="155" customWidth="1"/>
    <col min="1543" max="1543" width="89.42578125" style="155" customWidth="1"/>
    <col min="1544" max="1792" width="8.85546875" style="155"/>
    <col min="1793" max="1793" width="8.5703125" style="155" customWidth="1"/>
    <col min="1794" max="1794" width="60.42578125" style="155" customWidth="1"/>
    <col min="1795" max="1796" width="10.42578125" style="155" customWidth="1"/>
    <col min="1797" max="1797" width="12.42578125" style="155" customWidth="1"/>
    <col min="1798" max="1798" width="14.5703125" style="155" customWidth="1"/>
    <col min="1799" max="1799" width="89.42578125" style="155" customWidth="1"/>
    <col min="1800" max="2048" width="8.85546875" style="155"/>
    <col min="2049" max="2049" width="8.5703125" style="155" customWidth="1"/>
    <col min="2050" max="2050" width="60.42578125" style="155" customWidth="1"/>
    <col min="2051" max="2052" width="10.42578125" style="155" customWidth="1"/>
    <col min="2053" max="2053" width="12.42578125" style="155" customWidth="1"/>
    <col min="2054" max="2054" width="14.5703125" style="155" customWidth="1"/>
    <col min="2055" max="2055" width="89.42578125" style="155" customWidth="1"/>
    <col min="2056" max="2304" width="8.85546875" style="155"/>
    <col min="2305" max="2305" width="8.5703125" style="155" customWidth="1"/>
    <col min="2306" max="2306" width="60.42578125" style="155" customWidth="1"/>
    <col min="2307" max="2308" width="10.42578125" style="155" customWidth="1"/>
    <col min="2309" max="2309" width="12.42578125" style="155" customWidth="1"/>
    <col min="2310" max="2310" width="14.5703125" style="155" customWidth="1"/>
    <col min="2311" max="2311" width="89.42578125" style="155" customWidth="1"/>
    <col min="2312" max="2560" width="8.85546875" style="155"/>
    <col min="2561" max="2561" width="8.5703125" style="155" customWidth="1"/>
    <col min="2562" max="2562" width="60.42578125" style="155" customWidth="1"/>
    <col min="2563" max="2564" width="10.42578125" style="155" customWidth="1"/>
    <col min="2565" max="2565" width="12.42578125" style="155" customWidth="1"/>
    <col min="2566" max="2566" width="14.5703125" style="155" customWidth="1"/>
    <col min="2567" max="2567" width="89.42578125" style="155" customWidth="1"/>
    <col min="2568" max="2816" width="8.85546875" style="155"/>
    <col min="2817" max="2817" width="8.5703125" style="155" customWidth="1"/>
    <col min="2818" max="2818" width="60.42578125" style="155" customWidth="1"/>
    <col min="2819" max="2820" width="10.42578125" style="155" customWidth="1"/>
    <col min="2821" max="2821" width="12.42578125" style="155" customWidth="1"/>
    <col min="2822" max="2822" width="14.5703125" style="155" customWidth="1"/>
    <col min="2823" max="2823" width="89.42578125" style="155" customWidth="1"/>
    <col min="2824" max="3072" width="8.85546875" style="155"/>
    <col min="3073" max="3073" width="8.5703125" style="155" customWidth="1"/>
    <col min="3074" max="3074" width="60.42578125" style="155" customWidth="1"/>
    <col min="3075" max="3076" width="10.42578125" style="155" customWidth="1"/>
    <col min="3077" max="3077" width="12.42578125" style="155" customWidth="1"/>
    <col min="3078" max="3078" width="14.5703125" style="155" customWidth="1"/>
    <col min="3079" max="3079" width="89.42578125" style="155" customWidth="1"/>
    <col min="3080" max="3328" width="8.85546875" style="155"/>
    <col min="3329" max="3329" width="8.5703125" style="155" customWidth="1"/>
    <col min="3330" max="3330" width="60.42578125" style="155" customWidth="1"/>
    <col min="3331" max="3332" width="10.42578125" style="155" customWidth="1"/>
    <col min="3333" max="3333" width="12.42578125" style="155" customWidth="1"/>
    <col min="3334" max="3334" width="14.5703125" style="155" customWidth="1"/>
    <col min="3335" max="3335" width="89.42578125" style="155" customWidth="1"/>
    <col min="3336" max="3584" width="8.85546875" style="155"/>
    <col min="3585" max="3585" width="8.5703125" style="155" customWidth="1"/>
    <col min="3586" max="3586" width="60.42578125" style="155" customWidth="1"/>
    <col min="3587" max="3588" width="10.42578125" style="155" customWidth="1"/>
    <col min="3589" max="3589" width="12.42578125" style="155" customWidth="1"/>
    <col min="3590" max="3590" width="14.5703125" style="155" customWidth="1"/>
    <col min="3591" max="3591" width="89.42578125" style="155" customWidth="1"/>
    <col min="3592" max="3840" width="8.85546875" style="155"/>
    <col min="3841" max="3841" width="8.5703125" style="155" customWidth="1"/>
    <col min="3842" max="3842" width="60.42578125" style="155" customWidth="1"/>
    <col min="3843" max="3844" width="10.42578125" style="155" customWidth="1"/>
    <col min="3845" max="3845" width="12.42578125" style="155" customWidth="1"/>
    <col min="3846" max="3846" width="14.5703125" style="155" customWidth="1"/>
    <col min="3847" max="3847" width="89.42578125" style="155" customWidth="1"/>
    <col min="3848" max="4096" width="8.85546875" style="155"/>
    <col min="4097" max="4097" width="8.5703125" style="155" customWidth="1"/>
    <col min="4098" max="4098" width="60.42578125" style="155" customWidth="1"/>
    <col min="4099" max="4100" width="10.42578125" style="155" customWidth="1"/>
    <col min="4101" max="4101" width="12.42578125" style="155" customWidth="1"/>
    <col min="4102" max="4102" width="14.5703125" style="155" customWidth="1"/>
    <col min="4103" max="4103" width="89.42578125" style="155" customWidth="1"/>
    <col min="4104" max="4352" width="8.85546875" style="155"/>
    <col min="4353" max="4353" width="8.5703125" style="155" customWidth="1"/>
    <col min="4354" max="4354" width="60.42578125" style="155" customWidth="1"/>
    <col min="4355" max="4356" width="10.42578125" style="155" customWidth="1"/>
    <col min="4357" max="4357" width="12.42578125" style="155" customWidth="1"/>
    <col min="4358" max="4358" width="14.5703125" style="155" customWidth="1"/>
    <col min="4359" max="4359" width="89.42578125" style="155" customWidth="1"/>
    <col min="4360" max="4608" width="8.85546875" style="155"/>
    <col min="4609" max="4609" width="8.5703125" style="155" customWidth="1"/>
    <col min="4610" max="4610" width="60.42578125" style="155" customWidth="1"/>
    <col min="4611" max="4612" width="10.42578125" style="155" customWidth="1"/>
    <col min="4613" max="4613" width="12.42578125" style="155" customWidth="1"/>
    <col min="4614" max="4614" width="14.5703125" style="155" customWidth="1"/>
    <col min="4615" max="4615" width="89.42578125" style="155" customWidth="1"/>
    <col min="4616" max="4864" width="8.85546875" style="155"/>
    <col min="4865" max="4865" width="8.5703125" style="155" customWidth="1"/>
    <col min="4866" max="4866" width="60.42578125" style="155" customWidth="1"/>
    <col min="4867" max="4868" width="10.42578125" style="155" customWidth="1"/>
    <col min="4869" max="4869" width="12.42578125" style="155" customWidth="1"/>
    <col min="4870" max="4870" width="14.5703125" style="155" customWidth="1"/>
    <col min="4871" max="4871" width="89.42578125" style="155" customWidth="1"/>
    <col min="4872" max="5120" width="8.85546875" style="155"/>
    <col min="5121" max="5121" width="8.5703125" style="155" customWidth="1"/>
    <col min="5122" max="5122" width="60.42578125" style="155" customWidth="1"/>
    <col min="5123" max="5124" width="10.42578125" style="155" customWidth="1"/>
    <col min="5125" max="5125" width="12.42578125" style="155" customWidth="1"/>
    <col min="5126" max="5126" width="14.5703125" style="155" customWidth="1"/>
    <col min="5127" max="5127" width="89.42578125" style="155" customWidth="1"/>
    <col min="5128" max="5376" width="8.85546875" style="155"/>
    <col min="5377" max="5377" width="8.5703125" style="155" customWidth="1"/>
    <col min="5378" max="5378" width="60.42578125" style="155" customWidth="1"/>
    <col min="5379" max="5380" width="10.42578125" style="155" customWidth="1"/>
    <col min="5381" max="5381" width="12.42578125" style="155" customWidth="1"/>
    <col min="5382" max="5382" width="14.5703125" style="155" customWidth="1"/>
    <col min="5383" max="5383" width="89.42578125" style="155" customWidth="1"/>
    <col min="5384" max="5632" width="8.85546875" style="155"/>
    <col min="5633" max="5633" width="8.5703125" style="155" customWidth="1"/>
    <col min="5634" max="5634" width="60.42578125" style="155" customWidth="1"/>
    <col min="5635" max="5636" width="10.42578125" style="155" customWidth="1"/>
    <col min="5637" max="5637" width="12.42578125" style="155" customWidth="1"/>
    <col min="5638" max="5638" width="14.5703125" style="155" customWidth="1"/>
    <col min="5639" max="5639" width="89.42578125" style="155" customWidth="1"/>
    <col min="5640" max="5888" width="8.85546875" style="155"/>
    <col min="5889" max="5889" width="8.5703125" style="155" customWidth="1"/>
    <col min="5890" max="5890" width="60.42578125" style="155" customWidth="1"/>
    <col min="5891" max="5892" width="10.42578125" style="155" customWidth="1"/>
    <col min="5893" max="5893" width="12.42578125" style="155" customWidth="1"/>
    <col min="5894" max="5894" width="14.5703125" style="155" customWidth="1"/>
    <col min="5895" max="5895" width="89.42578125" style="155" customWidth="1"/>
    <col min="5896" max="6144" width="8.85546875" style="155"/>
    <col min="6145" max="6145" width="8.5703125" style="155" customWidth="1"/>
    <col min="6146" max="6146" width="60.42578125" style="155" customWidth="1"/>
    <col min="6147" max="6148" width="10.42578125" style="155" customWidth="1"/>
    <col min="6149" max="6149" width="12.42578125" style="155" customWidth="1"/>
    <col min="6150" max="6150" width="14.5703125" style="155" customWidth="1"/>
    <col min="6151" max="6151" width="89.42578125" style="155" customWidth="1"/>
    <col min="6152" max="6400" width="8.85546875" style="155"/>
    <col min="6401" max="6401" width="8.5703125" style="155" customWidth="1"/>
    <col min="6402" max="6402" width="60.42578125" style="155" customWidth="1"/>
    <col min="6403" max="6404" width="10.42578125" style="155" customWidth="1"/>
    <col min="6405" max="6405" width="12.42578125" style="155" customWidth="1"/>
    <col min="6406" max="6406" width="14.5703125" style="155" customWidth="1"/>
    <col min="6407" max="6407" width="89.42578125" style="155" customWidth="1"/>
    <col min="6408" max="6656" width="8.85546875" style="155"/>
    <col min="6657" max="6657" width="8.5703125" style="155" customWidth="1"/>
    <col min="6658" max="6658" width="60.42578125" style="155" customWidth="1"/>
    <col min="6659" max="6660" width="10.42578125" style="155" customWidth="1"/>
    <col min="6661" max="6661" width="12.42578125" style="155" customWidth="1"/>
    <col min="6662" max="6662" width="14.5703125" style="155" customWidth="1"/>
    <col min="6663" max="6663" width="89.42578125" style="155" customWidth="1"/>
    <col min="6664" max="6912" width="8.85546875" style="155"/>
    <col min="6913" max="6913" width="8.5703125" style="155" customWidth="1"/>
    <col min="6914" max="6914" width="60.42578125" style="155" customWidth="1"/>
    <col min="6915" max="6916" width="10.42578125" style="155" customWidth="1"/>
    <col min="6917" max="6917" width="12.42578125" style="155" customWidth="1"/>
    <col min="6918" max="6918" width="14.5703125" style="155" customWidth="1"/>
    <col min="6919" max="6919" width="89.42578125" style="155" customWidth="1"/>
    <col min="6920" max="7168" width="8.85546875" style="155"/>
    <col min="7169" max="7169" width="8.5703125" style="155" customWidth="1"/>
    <col min="7170" max="7170" width="60.42578125" style="155" customWidth="1"/>
    <col min="7171" max="7172" width="10.42578125" style="155" customWidth="1"/>
    <col min="7173" max="7173" width="12.42578125" style="155" customWidth="1"/>
    <col min="7174" max="7174" width="14.5703125" style="155" customWidth="1"/>
    <col min="7175" max="7175" width="89.42578125" style="155" customWidth="1"/>
    <col min="7176" max="7424" width="8.85546875" style="155"/>
    <col min="7425" max="7425" width="8.5703125" style="155" customWidth="1"/>
    <col min="7426" max="7426" width="60.42578125" style="155" customWidth="1"/>
    <col min="7427" max="7428" width="10.42578125" style="155" customWidth="1"/>
    <col min="7429" max="7429" width="12.42578125" style="155" customWidth="1"/>
    <col min="7430" max="7430" width="14.5703125" style="155" customWidth="1"/>
    <col min="7431" max="7431" width="89.42578125" style="155" customWidth="1"/>
    <col min="7432" max="7680" width="8.85546875" style="155"/>
    <col min="7681" max="7681" width="8.5703125" style="155" customWidth="1"/>
    <col min="7682" max="7682" width="60.42578125" style="155" customWidth="1"/>
    <col min="7683" max="7684" width="10.42578125" style="155" customWidth="1"/>
    <col min="7685" max="7685" width="12.42578125" style="155" customWidth="1"/>
    <col min="7686" max="7686" width="14.5703125" style="155" customWidth="1"/>
    <col min="7687" max="7687" width="89.42578125" style="155" customWidth="1"/>
    <col min="7688" max="7936" width="8.85546875" style="155"/>
    <col min="7937" max="7937" width="8.5703125" style="155" customWidth="1"/>
    <col min="7938" max="7938" width="60.42578125" style="155" customWidth="1"/>
    <col min="7939" max="7940" width="10.42578125" style="155" customWidth="1"/>
    <col min="7941" max="7941" width="12.42578125" style="155" customWidth="1"/>
    <col min="7942" max="7942" width="14.5703125" style="155" customWidth="1"/>
    <col min="7943" max="7943" width="89.42578125" style="155" customWidth="1"/>
    <col min="7944" max="8192" width="8.85546875" style="155"/>
    <col min="8193" max="8193" width="8.5703125" style="155" customWidth="1"/>
    <col min="8194" max="8194" width="60.42578125" style="155" customWidth="1"/>
    <col min="8195" max="8196" width="10.42578125" style="155" customWidth="1"/>
    <col min="8197" max="8197" width="12.42578125" style="155" customWidth="1"/>
    <col min="8198" max="8198" width="14.5703125" style="155" customWidth="1"/>
    <col min="8199" max="8199" width="89.42578125" style="155" customWidth="1"/>
    <col min="8200" max="8448" width="8.85546875" style="155"/>
    <col min="8449" max="8449" width="8.5703125" style="155" customWidth="1"/>
    <col min="8450" max="8450" width="60.42578125" style="155" customWidth="1"/>
    <col min="8451" max="8452" width="10.42578125" style="155" customWidth="1"/>
    <col min="8453" max="8453" width="12.42578125" style="155" customWidth="1"/>
    <col min="8454" max="8454" width="14.5703125" style="155" customWidth="1"/>
    <col min="8455" max="8455" width="89.42578125" style="155" customWidth="1"/>
    <col min="8456" max="8704" width="8.85546875" style="155"/>
    <col min="8705" max="8705" width="8.5703125" style="155" customWidth="1"/>
    <col min="8706" max="8706" width="60.42578125" style="155" customWidth="1"/>
    <col min="8707" max="8708" width="10.42578125" style="155" customWidth="1"/>
    <col min="8709" max="8709" width="12.42578125" style="155" customWidth="1"/>
    <col min="8710" max="8710" width="14.5703125" style="155" customWidth="1"/>
    <col min="8711" max="8711" width="89.42578125" style="155" customWidth="1"/>
    <col min="8712" max="8960" width="8.85546875" style="155"/>
    <col min="8961" max="8961" width="8.5703125" style="155" customWidth="1"/>
    <col min="8962" max="8962" width="60.42578125" style="155" customWidth="1"/>
    <col min="8963" max="8964" width="10.42578125" style="155" customWidth="1"/>
    <col min="8965" max="8965" width="12.42578125" style="155" customWidth="1"/>
    <col min="8966" max="8966" width="14.5703125" style="155" customWidth="1"/>
    <col min="8967" max="8967" width="89.42578125" style="155" customWidth="1"/>
    <col min="8968" max="9216" width="8.85546875" style="155"/>
    <col min="9217" max="9217" width="8.5703125" style="155" customWidth="1"/>
    <col min="9218" max="9218" width="60.42578125" style="155" customWidth="1"/>
    <col min="9219" max="9220" width="10.42578125" style="155" customWidth="1"/>
    <col min="9221" max="9221" width="12.42578125" style="155" customWidth="1"/>
    <col min="9222" max="9222" width="14.5703125" style="155" customWidth="1"/>
    <col min="9223" max="9223" width="89.42578125" style="155" customWidth="1"/>
    <col min="9224" max="9472" width="8.85546875" style="155"/>
    <col min="9473" max="9473" width="8.5703125" style="155" customWidth="1"/>
    <col min="9474" max="9474" width="60.42578125" style="155" customWidth="1"/>
    <col min="9475" max="9476" width="10.42578125" style="155" customWidth="1"/>
    <col min="9477" max="9477" width="12.42578125" style="155" customWidth="1"/>
    <col min="9478" max="9478" width="14.5703125" style="155" customWidth="1"/>
    <col min="9479" max="9479" width="89.42578125" style="155" customWidth="1"/>
    <col min="9480" max="9728" width="8.85546875" style="155"/>
    <col min="9729" max="9729" width="8.5703125" style="155" customWidth="1"/>
    <col min="9730" max="9730" width="60.42578125" style="155" customWidth="1"/>
    <col min="9731" max="9732" width="10.42578125" style="155" customWidth="1"/>
    <col min="9733" max="9733" width="12.42578125" style="155" customWidth="1"/>
    <col min="9734" max="9734" width="14.5703125" style="155" customWidth="1"/>
    <col min="9735" max="9735" width="89.42578125" style="155" customWidth="1"/>
    <col min="9736" max="9984" width="8.85546875" style="155"/>
    <col min="9985" max="9985" width="8.5703125" style="155" customWidth="1"/>
    <col min="9986" max="9986" width="60.42578125" style="155" customWidth="1"/>
    <col min="9987" max="9988" width="10.42578125" style="155" customWidth="1"/>
    <col min="9989" max="9989" width="12.42578125" style="155" customWidth="1"/>
    <col min="9990" max="9990" width="14.5703125" style="155" customWidth="1"/>
    <col min="9991" max="9991" width="89.42578125" style="155" customWidth="1"/>
    <col min="9992" max="10240" width="8.85546875" style="155"/>
    <col min="10241" max="10241" width="8.5703125" style="155" customWidth="1"/>
    <col min="10242" max="10242" width="60.42578125" style="155" customWidth="1"/>
    <col min="10243" max="10244" width="10.42578125" style="155" customWidth="1"/>
    <col min="10245" max="10245" width="12.42578125" style="155" customWidth="1"/>
    <col min="10246" max="10246" width="14.5703125" style="155" customWidth="1"/>
    <col min="10247" max="10247" width="89.42578125" style="155" customWidth="1"/>
    <col min="10248" max="10496" width="8.85546875" style="155"/>
    <col min="10497" max="10497" width="8.5703125" style="155" customWidth="1"/>
    <col min="10498" max="10498" width="60.42578125" style="155" customWidth="1"/>
    <col min="10499" max="10500" width="10.42578125" style="155" customWidth="1"/>
    <col min="10501" max="10501" width="12.42578125" style="155" customWidth="1"/>
    <col min="10502" max="10502" width="14.5703125" style="155" customWidth="1"/>
    <col min="10503" max="10503" width="89.42578125" style="155" customWidth="1"/>
    <col min="10504" max="10752" width="8.85546875" style="155"/>
    <col min="10753" max="10753" width="8.5703125" style="155" customWidth="1"/>
    <col min="10754" max="10754" width="60.42578125" style="155" customWidth="1"/>
    <col min="10755" max="10756" width="10.42578125" style="155" customWidth="1"/>
    <col min="10757" max="10757" width="12.42578125" style="155" customWidth="1"/>
    <col min="10758" max="10758" width="14.5703125" style="155" customWidth="1"/>
    <col min="10759" max="10759" width="89.42578125" style="155" customWidth="1"/>
    <col min="10760" max="11008" width="8.85546875" style="155"/>
    <col min="11009" max="11009" width="8.5703125" style="155" customWidth="1"/>
    <col min="11010" max="11010" width="60.42578125" style="155" customWidth="1"/>
    <col min="11011" max="11012" width="10.42578125" style="155" customWidth="1"/>
    <col min="11013" max="11013" width="12.42578125" style="155" customWidth="1"/>
    <col min="11014" max="11014" width="14.5703125" style="155" customWidth="1"/>
    <col min="11015" max="11015" width="89.42578125" style="155" customWidth="1"/>
    <col min="11016" max="11264" width="8.85546875" style="155"/>
    <col min="11265" max="11265" width="8.5703125" style="155" customWidth="1"/>
    <col min="11266" max="11266" width="60.42578125" style="155" customWidth="1"/>
    <col min="11267" max="11268" width="10.42578125" style="155" customWidth="1"/>
    <col min="11269" max="11269" width="12.42578125" style="155" customWidth="1"/>
    <col min="11270" max="11270" width="14.5703125" style="155" customWidth="1"/>
    <col min="11271" max="11271" width="89.42578125" style="155" customWidth="1"/>
    <col min="11272" max="11520" width="8.85546875" style="155"/>
    <col min="11521" max="11521" width="8.5703125" style="155" customWidth="1"/>
    <col min="11522" max="11522" width="60.42578125" style="155" customWidth="1"/>
    <col min="11523" max="11524" width="10.42578125" style="155" customWidth="1"/>
    <col min="11525" max="11525" width="12.42578125" style="155" customWidth="1"/>
    <col min="11526" max="11526" width="14.5703125" style="155" customWidth="1"/>
    <col min="11527" max="11527" width="89.42578125" style="155" customWidth="1"/>
    <col min="11528" max="11776" width="8.85546875" style="155"/>
    <col min="11777" max="11777" width="8.5703125" style="155" customWidth="1"/>
    <col min="11778" max="11778" width="60.42578125" style="155" customWidth="1"/>
    <col min="11779" max="11780" width="10.42578125" style="155" customWidth="1"/>
    <col min="11781" max="11781" width="12.42578125" style="155" customWidth="1"/>
    <col min="11782" max="11782" width="14.5703125" style="155" customWidth="1"/>
    <col min="11783" max="11783" width="89.42578125" style="155" customWidth="1"/>
    <col min="11784" max="12032" width="8.85546875" style="155"/>
    <col min="12033" max="12033" width="8.5703125" style="155" customWidth="1"/>
    <col min="12034" max="12034" width="60.42578125" style="155" customWidth="1"/>
    <col min="12035" max="12036" width="10.42578125" style="155" customWidth="1"/>
    <col min="12037" max="12037" width="12.42578125" style="155" customWidth="1"/>
    <col min="12038" max="12038" width="14.5703125" style="155" customWidth="1"/>
    <col min="12039" max="12039" width="89.42578125" style="155" customWidth="1"/>
    <col min="12040" max="12288" width="8.85546875" style="155"/>
    <col min="12289" max="12289" width="8.5703125" style="155" customWidth="1"/>
    <col min="12290" max="12290" width="60.42578125" style="155" customWidth="1"/>
    <col min="12291" max="12292" width="10.42578125" style="155" customWidth="1"/>
    <col min="12293" max="12293" width="12.42578125" style="155" customWidth="1"/>
    <col min="12294" max="12294" width="14.5703125" style="155" customWidth="1"/>
    <col min="12295" max="12295" width="89.42578125" style="155" customWidth="1"/>
    <col min="12296" max="12544" width="8.85546875" style="155"/>
    <col min="12545" max="12545" width="8.5703125" style="155" customWidth="1"/>
    <col min="12546" max="12546" width="60.42578125" style="155" customWidth="1"/>
    <col min="12547" max="12548" width="10.42578125" style="155" customWidth="1"/>
    <col min="12549" max="12549" width="12.42578125" style="155" customWidth="1"/>
    <col min="12550" max="12550" width="14.5703125" style="155" customWidth="1"/>
    <col min="12551" max="12551" width="89.42578125" style="155" customWidth="1"/>
    <col min="12552" max="12800" width="8.85546875" style="155"/>
    <col min="12801" max="12801" width="8.5703125" style="155" customWidth="1"/>
    <col min="12802" max="12802" width="60.42578125" style="155" customWidth="1"/>
    <col min="12803" max="12804" width="10.42578125" style="155" customWidth="1"/>
    <col min="12805" max="12805" width="12.42578125" style="155" customWidth="1"/>
    <col min="12806" max="12806" width="14.5703125" style="155" customWidth="1"/>
    <col min="12807" max="12807" width="89.42578125" style="155" customWidth="1"/>
    <col min="12808" max="13056" width="8.85546875" style="155"/>
    <col min="13057" max="13057" width="8.5703125" style="155" customWidth="1"/>
    <col min="13058" max="13058" width="60.42578125" style="155" customWidth="1"/>
    <col min="13059" max="13060" width="10.42578125" style="155" customWidth="1"/>
    <col min="13061" max="13061" width="12.42578125" style="155" customWidth="1"/>
    <col min="13062" max="13062" width="14.5703125" style="155" customWidth="1"/>
    <col min="13063" max="13063" width="89.42578125" style="155" customWidth="1"/>
    <col min="13064" max="13312" width="8.85546875" style="155"/>
    <col min="13313" max="13313" width="8.5703125" style="155" customWidth="1"/>
    <col min="13314" max="13314" width="60.42578125" style="155" customWidth="1"/>
    <col min="13315" max="13316" width="10.42578125" style="155" customWidth="1"/>
    <col min="13317" max="13317" width="12.42578125" style="155" customWidth="1"/>
    <col min="13318" max="13318" width="14.5703125" style="155" customWidth="1"/>
    <col min="13319" max="13319" width="89.42578125" style="155" customWidth="1"/>
    <col min="13320" max="13568" width="8.85546875" style="155"/>
    <col min="13569" max="13569" width="8.5703125" style="155" customWidth="1"/>
    <col min="13570" max="13570" width="60.42578125" style="155" customWidth="1"/>
    <col min="13571" max="13572" width="10.42578125" style="155" customWidth="1"/>
    <col min="13573" max="13573" width="12.42578125" style="155" customWidth="1"/>
    <col min="13574" max="13574" width="14.5703125" style="155" customWidth="1"/>
    <col min="13575" max="13575" width="89.42578125" style="155" customWidth="1"/>
    <col min="13576" max="13824" width="8.85546875" style="155"/>
    <col min="13825" max="13825" width="8.5703125" style="155" customWidth="1"/>
    <col min="13826" max="13826" width="60.42578125" style="155" customWidth="1"/>
    <col min="13827" max="13828" width="10.42578125" style="155" customWidth="1"/>
    <col min="13829" max="13829" width="12.42578125" style="155" customWidth="1"/>
    <col min="13830" max="13830" width="14.5703125" style="155" customWidth="1"/>
    <col min="13831" max="13831" width="89.42578125" style="155" customWidth="1"/>
    <col min="13832" max="14080" width="8.85546875" style="155"/>
    <col min="14081" max="14081" width="8.5703125" style="155" customWidth="1"/>
    <col min="14082" max="14082" width="60.42578125" style="155" customWidth="1"/>
    <col min="14083" max="14084" width="10.42578125" style="155" customWidth="1"/>
    <col min="14085" max="14085" width="12.42578125" style="155" customWidth="1"/>
    <col min="14086" max="14086" width="14.5703125" style="155" customWidth="1"/>
    <col min="14087" max="14087" width="89.42578125" style="155" customWidth="1"/>
    <col min="14088" max="14336" width="8.85546875" style="155"/>
    <col min="14337" max="14337" width="8.5703125" style="155" customWidth="1"/>
    <col min="14338" max="14338" width="60.42578125" style="155" customWidth="1"/>
    <col min="14339" max="14340" width="10.42578125" style="155" customWidth="1"/>
    <col min="14341" max="14341" width="12.42578125" style="155" customWidth="1"/>
    <col min="14342" max="14342" width="14.5703125" style="155" customWidth="1"/>
    <col min="14343" max="14343" width="89.42578125" style="155" customWidth="1"/>
    <col min="14344" max="14592" width="8.85546875" style="155"/>
    <col min="14593" max="14593" width="8.5703125" style="155" customWidth="1"/>
    <col min="14594" max="14594" width="60.42578125" style="155" customWidth="1"/>
    <col min="14595" max="14596" width="10.42578125" style="155" customWidth="1"/>
    <col min="14597" max="14597" width="12.42578125" style="155" customWidth="1"/>
    <col min="14598" max="14598" width="14.5703125" style="155" customWidth="1"/>
    <col min="14599" max="14599" width="89.42578125" style="155" customWidth="1"/>
    <col min="14600" max="14848" width="8.85546875" style="155"/>
    <col min="14849" max="14849" width="8.5703125" style="155" customWidth="1"/>
    <col min="14850" max="14850" width="60.42578125" style="155" customWidth="1"/>
    <col min="14851" max="14852" width="10.42578125" style="155" customWidth="1"/>
    <col min="14853" max="14853" width="12.42578125" style="155" customWidth="1"/>
    <col min="14854" max="14854" width="14.5703125" style="155" customWidth="1"/>
    <col min="14855" max="14855" width="89.42578125" style="155" customWidth="1"/>
    <col min="14856" max="15104" width="8.85546875" style="155"/>
    <col min="15105" max="15105" width="8.5703125" style="155" customWidth="1"/>
    <col min="15106" max="15106" width="60.42578125" style="155" customWidth="1"/>
    <col min="15107" max="15108" width="10.42578125" style="155" customWidth="1"/>
    <col min="15109" max="15109" width="12.42578125" style="155" customWidth="1"/>
    <col min="15110" max="15110" width="14.5703125" style="155" customWidth="1"/>
    <col min="15111" max="15111" width="89.42578125" style="155" customWidth="1"/>
    <col min="15112" max="15360" width="8.85546875" style="155"/>
    <col min="15361" max="15361" width="8.5703125" style="155" customWidth="1"/>
    <col min="15362" max="15362" width="60.42578125" style="155" customWidth="1"/>
    <col min="15363" max="15364" width="10.42578125" style="155" customWidth="1"/>
    <col min="15365" max="15365" width="12.42578125" style="155" customWidth="1"/>
    <col min="15366" max="15366" width="14.5703125" style="155" customWidth="1"/>
    <col min="15367" max="15367" width="89.42578125" style="155" customWidth="1"/>
    <col min="15368" max="15616" width="8.85546875" style="155"/>
    <col min="15617" max="15617" width="8.5703125" style="155" customWidth="1"/>
    <col min="15618" max="15618" width="60.42578125" style="155" customWidth="1"/>
    <col min="15619" max="15620" width="10.42578125" style="155" customWidth="1"/>
    <col min="15621" max="15621" width="12.42578125" style="155" customWidth="1"/>
    <col min="15622" max="15622" width="14.5703125" style="155" customWidth="1"/>
    <col min="15623" max="15623" width="89.42578125" style="155" customWidth="1"/>
    <col min="15624" max="15872" width="8.85546875" style="155"/>
    <col min="15873" max="15873" width="8.5703125" style="155" customWidth="1"/>
    <col min="15874" max="15874" width="60.42578125" style="155" customWidth="1"/>
    <col min="15875" max="15876" width="10.42578125" style="155" customWidth="1"/>
    <col min="15877" max="15877" width="12.42578125" style="155" customWidth="1"/>
    <col min="15878" max="15878" width="14.5703125" style="155" customWidth="1"/>
    <col min="15879" max="15879" width="89.42578125" style="155" customWidth="1"/>
    <col min="15880" max="16128" width="8.85546875" style="155"/>
    <col min="16129" max="16129" width="8.5703125" style="155" customWidth="1"/>
    <col min="16130" max="16130" width="60.42578125" style="155" customWidth="1"/>
    <col min="16131" max="16132" width="10.42578125" style="155" customWidth="1"/>
    <col min="16133" max="16133" width="12.42578125" style="155" customWidth="1"/>
    <col min="16134" max="16134" width="14.5703125" style="155" customWidth="1"/>
    <col min="16135" max="16135" width="89.42578125" style="155" customWidth="1"/>
    <col min="16136" max="16384" width="8.85546875" style="155"/>
  </cols>
  <sheetData>
    <row r="1" spans="1:7" s="163" customFormat="1" ht="16.5" thickTop="1">
      <c r="A1" s="188" t="s">
        <v>152</v>
      </c>
      <c r="B1" s="164"/>
      <c r="C1" s="164"/>
      <c r="D1" s="164"/>
      <c r="E1" s="164"/>
      <c r="F1" s="164"/>
      <c r="G1" s="164"/>
    </row>
    <row r="2" spans="1:7" s="163" customFormat="1">
      <c r="A2" s="189" t="s">
        <v>267</v>
      </c>
      <c r="B2" s="165"/>
      <c r="C2" s="165"/>
      <c r="D2" s="173"/>
      <c r="E2" s="174"/>
      <c r="F2" s="175"/>
      <c r="G2" s="165"/>
    </row>
    <row r="3" spans="1:7" s="163" customFormat="1">
      <c r="A3" s="189" t="s">
        <v>268</v>
      </c>
      <c r="B3" s="166"/>
      <c r="C3" s="165"/>
      <c r="D3" s="173"/>
      <c r="E3" s="176"/>
      <c r="F3" s="175"/>
      <c r="G3" s="165"/>
    </row>
    <row r="4" spans="1:7">
      <c r="A4" s="190" t="s">
        <v>134</v>
      </c>
      <c r="B4" s="167"/>
      <c r="C4" s="167"/>
      <c r="D4" s="167"/>
      <c r="E4" s="177"/>
      <c r="F4" s="177"/>
      <c r="G4" s="167"/>
    </row>
    <row r="5" spans="1:7" ht="32.25" thickBot="1">
      <c r="A5" s="156" t="s">
        <v>120</v>
      </c>
      <c r="B5" s="157" t="s">
        <v>73</v>
      </c>
      <c r="C5" s="158" t="s">
        <v>121</v>
      </c>
      <c r="D5" s="159" t="s">
        <v>75</v>
      </c>
      <c r="E5" s="162" t="s">
        <v>122</v>
      </c>
      <c r="F5" s="160" t="s">
        <v>123</v>
      </c>
      <c r="G5" s="161" t="s">
        <v>124</v>
      </c>
    </row>
    <row r="6" spans="1:7" ht="18.600000000000001" customHeight="1" thickTop="1">
      <c r="A6" s="178"/>
      <c r="B6" s="168"/>
      <c r="C6" s="179"/>
      <c r="D6" s="179"/>
      <c r="E6" s="180"/>
      <c r="F6" s="180">
        <f>SUM(F8:F34)</f>
        <v>0</v>
      </c>
      <c r="G6" s="168"/>
    </row>
    <row r="7" spans="1:7">
      <c r="A7" s="181" t="s">
        <v>125</v>
      </c>
      <c r="B7" s="169" t="s">
        <v>88</v>
      </c>
      <c r="C7" s="182"/>
      <c r="D7" s="170"/>
      <c r="E7" s="170"/>
      <c r="F7" s="183"/>
      <c r="G7" s="170"/>
    </row>
    <row r="8" spans="1:7">
      <c r="A8" s="184">
        <v>1</v>
      </c>
      <c r="B8" s="197" t="s">
        <v>142</v>
      </c>
      <c r="C8" s="182">
        <v>65</v>
      </c>
      <c r="D8" s="170" t="s">
        <v>81</v>
      </c>
      <c r="E8" s="170"/>
      <c r="F8" s="183">
        <f>C8*E8</f>
        <v>0</v>
      </c>
      <c r="G8" s="170" t="s">
        <v>143</v>
      </c>
    </row>
    <row r="9" spans="1:7" ht="51">
      <c r="A9" s="184">
        <v>2</v>
      </c>
      <c r="B9" s="197" t="s">
        <v>144</v>
      </c>
      <c r="C9" s="182">
        <v>53</v>
      </c>
      <c r="D9" s="170" t="s">
        <v>81</v>
      </c>
      <c r="E9" s="170"/>
      <c r="F9" s="183">
        <f>C9*E9</f>
        <v>0</v>
      </c>
      <c r="G9" s="170" t="s">
        <v>269</v>
      </c>
    </row>
    <row r="10" spans="1:7" ht="51">
      <c r="A10" s="184">
        <v>3</v>
      </c>
      <c r="B10" s="197" t="s">
        <v>270</v>
      </c>
      <c r="C10" s="182">
        <v>12</v>
      </c>
      <c r="D10" s="170" t="s">
        <v>81</v>
      </c>
      <c r="E10" s="170"/>
      <c r="F10" s="183">
        <f>C10*E10</f>
        <v>0</v>
      </c>
      <c r="G10" s="170" t="s">
        <v>271</v>
      </c>
    </row>
    <row r="11" spans="1:7">
      <c r="A11" s="184"/>
      <c r="B11" s="193"/>
      <c r="C11" s="182"/>
      <c r="D11" s="170"/>
      <c r="E11" s="170"/>
      <c r="F11" s="183"/>
      <c r="G11" s="170"/>
    </row>
    <row r="12" spans="1:7">
      <c r="A12" s="181" t="s">
        <v>125</v>
      </c>
      <c r="B12" s="169" t="s">
        <v>145</v>
      </c>
      <c r="C12" s="182"/>
      <c r="D12" s="170"/>
      <c r="E12" s="170"/>
      <c r="F12" s="183"/>
      <c r="G12" s="170"/>
    </row>
    <row r="13" spans="1:7" ht="25.5" customHeight="1">
      <c r="A13" s="184">
        <v>1</v>
      </c>
      <c r="B13" s="197" t="s">
        <v>272</v>
      </c>
      <c r="C13" s="182">
        <v>63</v>
      </c>
      <c r="D13" s="170" t="s">
        <v>81</v>
      </c>
      <c r="E13" s="170"/>
      <c r="F13" s="183">
        <f t="shared" ref="F13:F18" si="0">C13*E13</f>
        <v>0</v>
      </c>
      <c r="G13" s="363" t="s">
        <v>135</v>
      </c>
    </row>
    <row r="14" spans="1:7" ht="25.5" customHeight="1">
      <c r="A14" s="184">
        <v>2</v>
      </c>
      <c r="B14" s="197" t="s">
        <v>273</v>
      </c>
      <c r="C14" s="182">
        <v>63</v>
      </c>
      <c r="D14" s="170" t="s">
        <v>81</v>
      </c>
      <c r="E14" s="170"/>
      <c r="F14" s="183">
        <f t="shared" si="0"/>
        <v>0</v>
      </c>
      <c r="G14" s="364"/>
    </row>
    <row r="15" spans="1:7" ht="25.5" customHeight="1">
      <c r="A15" s="184">
        <v>3</v>
      </c>
      <c r="B15" s="198" t="s">
        <v>274</v>
      </c>
      <c r="C15" s="182">
        <v>32</v>
      </c>
      <c r="D15" s="170" t="s">
        <v>81</v>
      </c>
      <c r="E15" s="170"/>
      <c r="F15" s="183">
        <f t="shared" si="0"/>
        <v>0</v>
      </c>
      <c r="G15" s="364"/>
    </row>
    <row r="16" spans="1:7" ht="25.5" customHeight="1">
      <c r="A16" s="184">
        <v>4</v>
      </c>
      <c r="B16" s="198" t="s">
        <v>275</v>
      </c>
      <c r="C16" s="182">
        <v>28</v>
      </c>
      <c r="D16" s="170" t="s">
        <v>81</v>
      </c>
      <c r="E16" s="170"/>
      <c r="F16" s="183">
        <f t="shared" si="0"/>
        <v>0</v>
      </c>
      <c r="G16" s="364"/>
    </row>
    <row r="17" spans="1:7">
      <c r="A17" s="184">
        <v>5</v>
      </c>
      <c r="B17" s="198" t="s">
        <v>276</v>
      </c>
      <c r="C17" s="182">
        <v>70</v>
      </c>
      <c r="D17" s="170" t="s">
        <v>81</v>
      </c>
      <c r="E17" s="170"/>
      <c r="F17" s="183">
        <f t="shared" si="0"/>
        <v>0</v>
      </c>
      <c r="G17" s="170" t="s">
        <v>136</v>
      </c>
    </row>
    <row r="18" spans="1:7">
      <c r="A18" s="184">
        <v>6</v>
      </c>
      <c r="B18" s="198" t="s">
        <v>277</v>
      </c>
      <c r="C18" s="182">
        <v>1</v>
      </c>
      <c r="D18" s="170" t="s">
        <v>84</v>
      </c>
      <c r="E18" s="170"/>
      <c r="F18" s="183">
        <f t="shared" si="0"/>
        <v>0</v>
      </c>
      <c r="G18" s="170" t="s">
        <v>278</v>
      </c>
    </row>
    <row r="19" spans="1:7">
      <c r="A19" s="184"/>
      <c r="B19" s="197"/>
      <c r="C19" s="182"/>
      <c r="D19" s="170"/>
      <c r="E19" s="170"/>
      <c r="F19" s="183"/>
      <c r="G19" s="170"/>
    </row>
    <row r="20" spans="1:7">
      <c r="A20" s="181" t="s">
        <v>125</v>
      </c>
      <c r="B20" s="169" t="s">
        <v>146</v>
      </c>
      <c r="C20" s="182"/>
      <c r="D20" s="170"/>
      <c r="E20" s="170"/>
      <c r="F20" s="183"/>
      <c r="G20" s="170"/>
    </row>
    <row r="21" spans="1:7">
      <c r="A21" s="184">
        <v>1</v>
      </c>
      <c r="B21" s="197" t="s">
        <v>147</v>
      </c>
      <c r="C21" s="182">
        <v>36</v>
      </c>
      <c r="D21" s="170" t="s">
        <v>81</v>
      </c>
      <c r="E21" s="170"/>
      <c r="F21" s="183">
        <f>C21*E21</f>
        <v>0</v>
      </c>
      <c r="G21" s="170" t="s">
        <v>279</v>
      </c>
    </row>
    <row r="22" spans="1:7" ht="31.5">
      <c r="A22" s="184">
        <v>2</v>
      </c>
      <c r="B22" s="197" t="s">
        <v>280</v>
      </c>
      <c r="C22" s="182">
        <v>22</v>
      </c>
      <c r="D22" s="170" t="s">
        <v>81</v>
      </c>
      <c r="E22" s="170"/>
      <c r="F22" s="183">
        <f>C22*E22</f>
        <v>0</v>
      </c>
      <c r="G22" s="170" t="s">
        <v>281</v>
      </c>
    </row>
    <row r="23" spans="1:7">
      <c r="A23" s="184">
        <v>3</v>
      </c>
      <c r="B23" s="197" t="s">
        <v>282</v>
      </c>
      <c r="C23" s="182">
        <v>15</v>
      </c>
      <c r="D23" s="170" t="s">
        <v>81</v>
      </c>
      <c r="E23" s="170"/>
      <c r="F23" s="183">
        <f>C23*E23</f>
        <v>0</v>
      </c>
      <c r="G23" s="170" t="s">
        <v>283</v>
      </c>
    </row>
    <row r="24" spans="1:7">
      <c r="A24" s="191"/>
      <c r="B24" s="197"/>
      <c r="C24" s="182"/>
      <c r="D24" s="170"/>
      <c r="E24" s="170"/>
      <c r="F24" s="192"/>
      <c r="G24" s="185"/>
    </row>
    <row r="25" spans="1:7">
      <c r="A25" s="181" t="s">
        <v>125</v>
      </c>
      <c r="B25" s="199" t="s">
        <v>137</v>
      </c>
      <c r="C25" s="182"/>
      <c r="D25" s="170"/>
      <c r="E25" s="170"/>
      <c r="F25" s="183"/>
      <c r="G25" s="153"/>
    </row>
    <row r="26" spans="1:7">
      <c r="A26" s="184">
        <v>1</v>
      </c>
      <c r="B26" s="197" t="s">
        <v>284</v>
      </c>
      <c r="C26" s="182">
        <v>2</v>
      </c>
      <c r="D26" s="170" t="s">
        <v>83</v>
      </c>
      <c r="E26" s="170"/>
      <c r="F26" s="183">
        <f>C26*E26</f>
        <v>0</v>
      </c>
      <c r="G26" s="185" t="s">
        <v>285</v>
      </c>
    </row>
    <row r="27" spans="1:7">
      <c r="A27" s="184">
        <v>2</v>
      </c>
      <c r="B27" s="197" t="s">
        <v>286</v>
      </c>
      <c r="C27" s="182">
        <v>8</v>
      </c>
      <c r="D27" s="170" t="s">
        <v>83</v>
      </c>
      <c r="E27" s="170"/>
      <c r="F27" s="183">
        <f>C27*E27</f>
        <v>0</v>
      </c>
      <c r="G27" s="185" t="s">
        <v>287</v>
      </c>
    </row>
    <row r="28" spans="1:7">
      <c r="A28" s="191"/>
      <c r="B28" s="193"/>
      <c r="C28" s="182"/>
      <c r="D28" s="170"/>
      <c r="E28" s="170"/>
      <c r="F28" s="192"/>
      <c r="G28" s="185"/>
    </row>
    <row r="29" spans="1:7">
      <c r="A29" s="195" t="s">
        <v>125</v>
      </c>
      <c r="B29" s="169" t="s">
        <v>138</v>
      </c>
      <c r="C29" s="182"/>
      <c r="D29" s="170"/>
      <c r="E29" s="170"/>
      <c r="F29" s="192"/>
      <c r="G29" s="185"/>
    </row>
    <row r="30" spans="1:7">
      <c r="A30" s="191">
        <v>1</v>
      </c>
      <c r="B30" s="193" t="s">
        <v>139</v>
      </c>
      <c r="C30" s="182">
        <v>8</v>
      </c>
      <c r="D30" s="170" t="s">
        <v>83</v>
      </c>
      <c r="E30" s="170"/>
      <c r="F30" s="183">
        <f>C30*E30</f>
        <v>0</v>
      </c>
      <c r="G30" s="185" t="s">
        <v>149</v>
      </c>
    </row>
    <row r="31" spans="1:7">
      <c r="A31" s="191">
        <v>2</v>
      </c>
      <c r="B31" s="193" t="s">
        <v>150</v>
      </c>
      <c r="C31" s="182">
        <v>1</v>
      </c>
      <c r="D31" s="170" t="s">
        <v>118</v>
      </c>
      <c r="E31" s="170"/>
      <c r="F31" s="183">
        <f>C31*E31</f>
        <v>0</v>
      </c>
      <c r="G31" s="185" t="s">
        <v>151</v>
      </c>
    </row>
    <row r="32" spans="1:7" ht="31.5">
      <c r="A32" s="191">
        <v>4</v>
      </c>
      <c r="B32" s="193" t="s">
        <v>357</v>
      </c>
      <c r="C32" s="182">
        <v>1</v>
      </c>
      <c r="D32" s="170" t="s">
        <v>118</v>
      </c>
      <c r="E32" s="170"/>
      <c r="F32" s="183">
        <f>C32*E32</f>
        <v>0</v>
      </c>
      <c r="G32" s="185" t="s">
        <v>358</v>
      </c>
    </row>
    <row r="33" spans="1:7">
      <c r="A33" s="191"/>
      <c r="B33" s="193"/>
      <c r="C33" s="182"/>
      <c r="D33" s="170"/>
      <c r="E33" s="170"/>
      <c r="F33" s="192"/>
      <c r="G33" s="185"/>
    </row>
    <row r="34" spans="1:7" ht="18.600000000000001" customHeight="1" thickBot="1">
      <c r="A34" s="186"/>
      <c r="B34" s="194"/>
      <c r="C34" s="171"/>
      <c r="D34" s="171"/>
      <c r="E34" s="171"/>
      <c r="F34" s="171"/>
      <c r="G34" s="171"/>
    </row>
    <row r="35" spans="1:7" ht="16.5" thickTop="1">
      <c r="B35" s="154"/>
      <c r="D35" s="154"/>
      <c r="E35" s="154"/>
    </row>
    <row r="36" spans="1:7">
      <c r="B36" s="154"/>
      <c r="D36" s="154"/>
      <c r="E36" s="154"/>
    </row>
    <row r="37" spans="1:7">
      <c r="A37" s="200"/>
      <c r="B37" s="201"/>
      <c r="C37" s="200"/>
      <c r="D37" s="154"/>
      <c r="E37" s="154"/>
    </row>
    <row r="38" spans="1:7">
      <c r="A38" s="200"/>
      <c r="B38" s="202"/>
      <c r="C38" s="200"/>
      <c r="D38" s="154"/>
      <c r="E38" s="154"/>
    </row>
    <row r="39" spans="1:7">
      <c r="A39" s="200"/>
      <c r="B39" s="202"/>
      <c r="C39" s="200"/>
    </row>
    <row r="40" spans="1:7">
      <c r="A40" s="200"/>
      <c r="B40" s="202"/>
      <c r="C40" s="200"/>
    </row>
    <row r="41" spans="1:7">
      <c r="A41" s="200"/>
      <c r="B41" s="202"/>
      <c r="C41" s="200"/>
    </row>
    <row r="42" spans="1:7">
      <c r="A42" s="200"/>
      <c r="B42" s="202"/>
      <c r="C42" s="200"/>
    </row>
    <row r="43" spans="1:7">
      <c r="A43" s="200"/>
      <c r="B43" s="202"/>
      <c r="C43" s="200"/>
    </row>
    <row r="44" spans="1:7">
      <c r="A44" s="200"/>
      <c r="B44" s="202"/>
      <c r="C44" s="200"/>
    </row>
    <row r="45" spans="1:7">
      <c r="A45" s="200"/>
      <c r="B45" s="203"/>
      <c r="C45" s="200"/>
    </row>
    <row r="46" spans="1:7">
      <c r="A46" s="200"/>
      <c r="B46" s="200"/>
      <c r="C46" s="200"/>
    </row>
    <row r="47" spans="1:7">
      <c r="A47" s="200"/>
      <c r="B47" s="200"/>
      <c r="C47" s="200"/>
    </row>
  </sheetData>
  <protectedRanges>
    <protectedRange sqref="E13:E16" name="Oblast1_54_1_3"/>
  </protectedRanges>
  <mergeCells count="1">
    <mergeCell ref="G13:G16"/>
  </mergeCells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="70" zoomScaleNormal="70" workbookViewId="0">
      <selection activeCell="B31" sqref="B31"/>
    </sheetView>
  </sheetViews>
  <sheetFormatPr defaultColWidth="8.85546875" defaultRowHeight="15.75"/>
  <cols>
    <col min="1" max="1" width="8.5703125" style="278" customWidth="1"/>
    <col min="2" max="2" width="60.42578125" style="278" customWidth="1"/>
    <col min="3" max="4" width="10.42578125" style="278" customWidth="1"/>
    <col min="5" max="5" width="13.85546875" style="279" customWidth="1"/>
    <col min="6" max="6" width="14.42578125" style="279" customWidth="1"/>
    <col min="7" max="7" width="14.5703125" style="279" customWidth="1"/>
    <col min="8" max="8" width="92.140625" style="278" customWidth="1"/>
    <col min="9" max="256" width="8.85546875" style="251"/>
    <col min="257" max="257" width="8.5703125" style="251" customWidth="1"/>
    <col min="258" max="258" width="60.42578125" style="251" customWidth="1"/>
    <col min="259" max="260" width="10.42578125" style="251" customWidth="1"/>
    <col min="261" max="261" width="13.85546875" style="251" customWidth="1"/>
    <col min="262" max="262" width="14.42578125" style="251" customWidth="1"/>
    <col min="263" max="263" width="14.5703125" style="251" customWidth="1"/>
    <col min="264" max="264" width="92.140625" style="251" customWidth="1"/>
    <col min="265" max="512" width="8.85546875" style="251"/>
    <col min="513" max="513" width="8.5703125" style="251" customWidth="1"/>
    <col min="514" max="514" width="60.42578125" style="251" customWidth="1"/>
    <col min="515" max="516" width="10.42578125" style="251" customWidth="1"/>
    <col min="517" max="517" width="13.85546875" style="251" customWidth="1"/>
    <col min="518" max="518" width="14.42578125" style="251" customWidth="1"/>
    <col min="519" max="519" width="14.5703125" style="251" customWidth="1"/>
    <col min="520" max="520" width="92.140625" style="251" customWidth="1"/>
    <col min="521" max="768" width="8.85546875" style="251"/>
    <col min="769" max="769" width="8.5703125" style="251" customWidth="1"/>
    <col min="770" max="770" width="60.42578125" style="251" customWidth="1"/>
    <col min="771" max="772" width="10.42578125" style="251" customWidth="1"/>
    <col min="773" max="773" width="13.85546875" style="251" customWidth="1"/>
    <col min="774" max="774" width="14.42578125" style="251" customWidth="1"/>
    <col min="775" max="775" width="14.5703125" style="251" customWidth="1"/>
    <col min="776" max="776" width="92.140625" style="251" customWidth="1"/>
    <col min="777" max="1024" width="8.85546875" style="251"/>
    <col min="1025" max="1025" width="8.5703125" style="251" customWidth="1"/>
    <col min="1026" max="1026" width="60.42578125" style="251" customWidth="1"/>
    <col min="1027" max="1028" width="10.42578125" style="251" customWidth="1"/>
    <col min="1029" max="1029" width="13.85546875" style="251" customWidth="1"/>
    <col min="1030" max="1030" width="14.42578125" style="251" customWidth="1"/>
    <col min="1031" max="1031" width="14.5703125" style="251" customWidth="1"/>
    <col min="1032" max="1032" width="92.140625" style="251" customWidth="1"/>
    <col min="1033" max="1280" width="8.85546875" style="251"/>
    <col min="1281" max="1281" width="8.5703125" style="251" customWidth="1"/>
    <col min="1282" max="1282" width="60.42578125" style="251" customWidth="1"/>
    <col min="1283" max="1284" width="10.42578125" style="251" customWidth="1"/>
    <col min="1285" max="1285" width="13.85546875" style="251" customWidth="1"/>
    <col min="1286" max="1286" width="14.42578125" style="251" customWidth="1"/>
    <col min="1287" max="1287" width="14.5703125" style="251" customWidth="1"/>
    <col min="1288" max="1288" width="92.140625" style="251" customWidth="1"/>
    <col min="1289" max="1536" width="8.85546875" style="251"/>
    <col min="1537" max="1537" width="8.5703125" style="251" customWidth="1"/>
    <col min="1538" max="1538" width="60.42578125" style="251" customWidth="1"/>
    <col min="1539" max="1540" width="10.42578125" style="251" customWidth="1"/>
    <col min="1541" max="1541" width="13.85546875" style="251" customWidth="1"/>
    <col min="1542" max="1542" width="14.42578125" style="251" customWidth="1"/>
    <col min="1543" max="1543" width="14.5703125" style="251" customWidth="1"/>
    <col min="1544" max="1544" width="92.140625" style="251" customWidth="1"/>
    <col min="1545" max="1792" width="8.85546875" style="251"/>
    <col min="1793" max="1793" width="8.5703125" style="251" customWidth="1"/>
    <col min="1794" max="1794" width="60.42578125" style="251" customWidth="1"/>
    <col min="1795" max="1796" width="10.42578125" style="251" customWidth="1"/>
    <col min="1797" max="1797" width="13.85546875" style="251" customWidth="1"/>
    <col min="1798" max="1798" width="14.42578125" style="251" customWidth="1"/>
    <col min="1799" max="1799" width="14.5703125" style="251" customWidth="1"/>
    <col min="1800" max="1800" width="92.140625" style="251" customWidth="1"/>
    <col min="1801" max="2048" width="8.85546875" style="251"/>
    <col min="2049" max="2049" width="8.5703125" style="251" customWidth="1"/>
    <col min="2050" max="2050" width="60.42578125" style="251" customWidth="1"/>
    <col min="2051" max="2052" width="10.42578125" style="251" customWidth="1"/>
    <col min="2053" max="2053" width="13.85546875" style="251" customWidth="1"/>
    <col min="2054" max="2054" width="14.42578125" style="251" customWidth="1"/>
    <col min="2055" max="2055" width="14.5703125" style="251" customWidth="1"/>
    <col min="2056" max="2056" width="92.140625" style="251" customWidth="1"/>
    <col min="2057" max="2304" width="8.85546875" style="251"/>
    <col min="2305" max="2305" width="8.5703125" style="251" customWidth="1"/>
    <col min="2306" max="2306" width="60.42578125" style="251" customWidth="1"/>
    <col min="2307" max="2308" width="10.42578125" style="251" customWidth="1"/>
    <col min="2309" max="2309" width="13.85546875" style="251" customWidth="1"/>
    <col min="2310" max="2310" width="14.42578125" style="251" customWidth="1"/>
    <col min="2311" max="2311" width="14.5703125" style="251" customWidth="1"/>
    <col min="2312" max="2312" width="92.140625" style="251" customWidth="1"/>
    <col min="2313" max="2560" width="8.85546875" style="251"/>
    <col min="2561" max="2561" width="8.5703125" style="251" customWidth="1"/>
    <col min="2562" max="2562" width="60.42578125" style="251" customWidth="1"/>
    <col min="2563" max="2564" width="10.42578125" style="251" customWidth="1"/>
    <col min="2565" max="2565" width="13.85546875" style="251" customWidth="1"/>
    <col min="2566" max="2566" width="14.42578125" style="251" customWidth="1"/>
    <col min="2567" max="2567" width="14.5703125" style="251" customWidth="1"/>
    <col min="2568" max="2568" width="92.140625" style="251" customWidth="1"/>
    <col min="2569" max="2816" width="8.85546875" style="251"/>
    <col min="2817" max="2817" width="8.5703125" style="251" customWidth="1"/>
    <col min="2818" max="2818" width="60.42578125" style="251" customWidth="1"/>
    <col min="2819" max="2820" width="10.42578125" style="251" customWidth="1"/>
    <col min="2821" max="2821" width="13.85546875" style="251" customWidth="1"/>
    <col min="2822" max="2822" width="14.42578125" style="251" customWidth="1"/>
    <col min="2823" max="2823" width="14.5703125" style="251" customWidth="1"/>
    <col min="2824" max="2824" width="92.140625" style="251" customWidth="1"/>
    <col min="2825" max="3072" width="8.85546875" style="251"/>
    <col min="3073" max="3073" width="8.5703125" style="251" customWidth="1"/>
    <col min="3074" max="3074" width="60.42578125" style="251" customWidth="1"/>
    <col min="3075" max="3076" width="10.42578125" style="251" customWidth="1"/>
    <col min="3077" max="3077" width="13.85546875" style="251" customWidth="1"/>
    <col min="3078" max="3078" width="14.42578125" style="251" customWidth="1"/>
    <col min="3079" max="3079" width="14.5703125" style="251" customWidth="1"/>
    <col min="3080" max="3080" width="92.140625" style="251" customWidth="1"/>
    <col min="3081" max="3328" width="8.85546875" style="251"/>
    <col min="3329" max="3329" width="8.5703125" style="251" customWidth="1"/>
    <col min="3330" max="3330" width="60.42578125" style="251" customWidth="1"/>
    <col min="3331" max="3332" width="10.42578125" style="251" customWidth="1"/>
    <col min="3333" max="3333" width="13.85546875" style="251" customWidth="1"/>
    <col min="3334" max="3334" width="14.42578125" style="251" customWidth="1"/>
    <col min="3335" max="3335" width="14.5703125" style="251" customWidth="1"/>
    <col min="3336" max="3336" width="92.140625" style="251" customWidth="1"/>
    <col min="3337" max="3584" width="8.85546875" style="251"/>
    <col min="3585" max="3585" width="8.5703125" style="251" customWidth="1"/>
    <col min="3586" max="3586" width="60.42578125" style="251" customWidth="1"/>
    <col min="3587" max="3588" width="10.42578125" style="251" customWidth="1"/>
    <col min="3589" max="3589" width="13.85546875" style="251" customWidth="1"/>
    <col min="3590" max="3590" width="14.42578125" style="251" customWidth="1"/>
    <col min="3591" max="3591" width="14.5703125" style="251" customWidth="1"/>
    <col min="3592" max="3592" width="92.140625" style="251" customWidth="1"/>
    <col min="3593" max="3840" width="8.85546875" style="251"/>
    <col min="3841" max="3841" width="8.5703125" style="251" customWidth="1"/>
    <col min="3842" max="3842" width="60.42578125" style="251" customWidth="1"/>
    <col min="3843" max="3844" width="10.42578125" style="251" customWidth="1"/>
    <col min="3845" max="3845" width="13.85546875" style="251" customWidth="1"/>
    <col min="3846" max="3846" width="14.42578125" style="251" customWidth="1"/>
    <col min="3847" max="3847" width="14.5703125" style="251" customWidth="1"/>
    <col min="3848" max="3848" width="92.140625" style="251" customWidth="1"/>
    <col min="3849" max="4096" width="8.85546875" style="251"/>
    <col min="4097" max="4097" width="8.5703125" style="251" customWidth="1"/>
    <col min="4098" max="4098" width="60.42578125" style="251" customWidth="1"/>
    <col min="4099" max="4100" width="10.42578125" style="251" customWidth="1"/>
    <col min="4101" max="4101" width="13.85546875" style="251" customWidth="1"/>
    <col min="4102" max="4102" width="14.42578125" style="251" customWidth="1"/>
    <col min="4103" max="4103" width="14.5703125" style="251" customWidth="1"/>
    <col min="4104" max="4104" width="92.140625" style="251" customWidth="1"/>
    <col min="4105" max="4352" width="8.85546875" style="251"/>
    <col min="4353" max="4353" width="8.5703125" style="251" customWidth="1"/>
    <col min="4354" max="4354" width="60.42578125" style="251" customWidth="1"/>
    <col min="4355" max="4356" width="10.42578125" style="251" customWidth="1"/>
    <col min="4357" max="4357" width="13.85546875" style="251" customWidth="1"/>
    <col min="4358" max="4358" width="14.42578125" style="251" customWidth="1"/>
    <col min="4359" max="4359" width="14.5703125" style="251" customWidth="1"/>
    <col min="4360" max="4360" width="92.140625" style="251" customWidth="1"/>
    <col min="4361" max="4608" width="8.85546875" style="251"/>
    <col min="4609" max="4609" width="8.5703125" style="251" customWidth="1"/>
    <col min="4610" max="4610" width="60.42578125" style="251" customWidth="1"/>
    <col min="4611" max="4612" width="10.42578125" style="251" customWidth="1"/>
    <col min="4613" max="4613" width="13.85546875" style="251" customWidth="1"/>
    <col min="4614" max="4614" width="14.42578125" style="251" customWidth="1"/>
    <col min="4615" max="4615" width="14.5703125" style="251" customWidth="1"/>
    <col min="4616" max="4616" width="92.140625" style="251" customWidth="1"/>
    <col min="4617" max="4864" width="8.85546875" style="251"/>
    <col min="4865" max="4865" width="8.5703125" style="251" customWidth="1"/>
    <col min="4866" max="4866" width="60.42578125" style="251" customWidth="1"/>
    <col min="4867" max="4868" width="10.42578125" style="251" customWidth="1"/>
    <col min="4869" max="4869" width="13.85546875" style="251" customWidth="1"/>
    <col min="4870" max="4870" width="14.42578125" style="251" customWidth="1"/>
    <col min="4871" max="4871" width="14.5703125" style="251" customWidth="1"/>
    <col min="4872" max="4872" width="92.140625" style="251" customWidth="1"/>
    <col min="4873" max="5120" width="8.85546875" style="251"/>
    <col min="5121" max="5121" width="8.5703125" style="251" customWidth="1"/>
    <col min="5122" max="5122" width="60.42578125" style="251" customWidth="1"/>
    <col min="5123" max="5124" width="10.42578125" style="251" customWidth="1"/>
    <col min="5125" max="5125" width="13.85546875" style="251" customWidth="1"/>
    <col min="5126" max="5126" width="14.42578125" style="251" customWidth="1"/>
    <col min="5127" max="5127" width="14.5703125" style="251" customWidth="1"/>
    <col min="5128" max="5128" width="92.140625" style="251" customWidth="1"/>
    <col min="5129" max="5376" width="8.85546875" style="251"/>
    <col min="5377" max="5377" width="8.5703125" style="251" customWidth="1"/>
    <col min="5378" max="5378" width="60.42578125" style="251" customWidth="1"/>
    <col min="5379" max="5380" width="10.42578125" style="251" customWidth="1"/>
    <col min="5381" max="5381" width="13.85546875" style="251" customWidth="1"/>
    <col min="5382" max="5382" width="14.42578125" style="251" customWidth="1"/>
    <col min="5383" max="5383" width="14.5703125" style="251" customWidth="1"/>
    <col min="5384" max="5384" width="92.140625" style="251" customWidth="1"/>
    <col min="5385" max="5632" width="8.85546875" style="251"/>
    <col min="5633" max="5633" width="8.5703125" style="251" customWidth="1"/>
    <col min="5634" max="5634" width="60.42578125" style="251" customWidth="1"/>
    <col min="5635" max="5636" width="10.42578125" style="251" customWidth="1"/>
    <col min="5637" max="5637" width="13.85546875" style="251" customWidth="1"/>
    <col min="5638" max="5638" width="14.42578125" style="251" customWidth="1"/>
    <col min="5639" max="5639" width="14.5703125" style="251" customWidth="1"/>
    <col min="5640" max="5640" width="92.140625" style="251" customWidth="1"/>
    <col min="5641" max="5888" width="8.85546875" style="251"/>
    <col min="5889" max="5889" width="8.5703125" style="251" customWidth="1"/>
    <col min="5890" max="5890" width="60.42578125" style="251" customWidth="1"/>
    <col min="5891" max="5892" width="10.42578125" style="251" customWidth="1"/>
    <col min="5893" max="5893" width="13.85546875" style="251" customWidth="1"/>
    <col min="5894" max="5894" width="14.42578125" style="251" customWidth="1"/>
    <col min="5895" max="5895" width="14.5703125" style="251" customWidth="1"/>
    <col min="5896" max="5896" width="92.140625" style="251" customWidth="1"/>
    <col min="5897" max="6144" width="8.85546875" style="251"/>
    <col min="6145" max="6145" width="8.5703125" style="251" customWidth="1"/>
    <col min="6146" max="6146" width="60.42578125" style="251" customWidth="1"/>
    <col min="6147" max="6148" width="10.42578125" style="251" customWidth="1"/>
    <col min="6149" max="6149" width="13.85546875" style="251" customWidth="1"/>
    <col min="6150" max="6150" width="14.42578125" style="251" customWidth="1"/>
    <col min="6151" max="6151" width="14.5703125" style="251" customWidth="1"/>
    <col min="6152" max="6152" width="92.140625" style="251" customWidth="1"/>
    <col min="6153" max="6400" width="8.85546875" style="251"/>
    <col min="6401" max="6401" width="8.5703125" style="251" customWidth="1"/>
    <col min="6402" max="6402" width="60.42578125" style="251" customWidth="1"/>
    <col min="6403" max="6404" width="10.42578125" style="251" customWidth="1"/>
    <col min="6405" max="6405" width="13.85546875" style="251" customWidth="1"/>
    <col min="6406" max="6406" width="14.42578125" style="251" customWidth="1"/>
    <col min="6407" max="6407" width="14.5703125" style="251" customWidth="1"/>
    <col min="6408" max="6408" width="92.140625" style="251" customWidth="1"/>
    <col min="6409" max="6656" width="8.85546875" style="251"/>
    <col min="6657" max="6657" width="8.5703125" style="251" customWidth="1"/>
    <col min="6658" max="6658" width="60.42578125" style="251" customWidth="1"/>
    <col min="6659" max="6660" width="10.42578125" style="251" customWidth="1"/>
    <col min="6661" max="6661" width="13.85546875" style="251" customWidth="1"/>
    <col min="6662" max="6662" width="14.42578125" style="251" customWidth="1"/>
    <col min="6663" max="6663" width="14.5703125" style="251" customWidth="1"/>
    <col min="6664" max="6664" width="92.140625" style="251" customWidth="1"/>
    <col min="6665" max="6912" width="8.85546875" style="251"/>
    <col min="6913" max="6913" width="8.5703125" style="251" customWidth="1"/>
    <col min="6914" max="6914" width="60.42578125" style="251" customWidth="1"/>
    <col min="6915" max="6916" width="10.42578125" style="251" customWidth="1"/>
    <col min="6917" max="6917" width="13.85546875" style="251" customWidth="1"/>
    <col min="6918" max="6918" width="14.42578125" style="251" customWidth="1"/>
    <col min="6919" max="6919" width="14.5703125" style="251" customWidth="1"/>
    <col min="6920" max="6920" width="92.140625" style="251" customWidth="1"/>
    <col min="6921" max="7168" width="8.85546875" style="251"/>
    <col min="7169" max="7169" width="8.5703125" style="251" customWidth="1"/>
    <col min="7170" max="7170" width="60.42578125" style="251" customWidth="1"/>
    <col min="7171" max="7172" width="10.42578125" style="251" customWidth="1"/>
    <col min="7173" max="7173" width="13.85546875" style="251" customWidth="1"/>
    <col min="7174" max="7174" width="14.42578125" style="251" customWidth="1"/>
    <col min="7175" max="7175" width="14.5703125" style="251" customWidth="1"/>
    <col min="7176" max="7176" width="92.140625" style="251" customWidth="1"/>
    <col min="7177" max="7424" width="8.85546875" style="251"/>
    <col min="7425" max="7425" width="8.5703125" style="251" customWidth="1"/>
    <col min="7426" max="7426" width="60.42578125" style="251" customWidth="1"/>
    <col min="7427" max="7428" width="10.42578125" style="251" customWidth="1"/>
    <col min="7429" max="7429" width="13.85546875" style="251" customWidth="1"/>
    <col min="7430" max="7430" width="14.42578125" style="251" customWidth="1"/>
    <col min="7431" max="7431" width="14.5703125" style="251" customWidth="1"/>
    <col min="7432" max="7432" width="92.140625" style="251" customWidth="1"/>
    <col min="7433" max="7680" width="8.85546875" style="251"/>
    <col min="7681" max="7681" width="8.5703125" style="251" customWidth="1"/>
    <col min="7682" max="7682" width="60.42578125" style="251" customWidth="1"/>
    <col min="7683" max="7684" width="10.42578125" style="251" customWidth="1"/>
    <col min="7685" max="7685" width="13.85546875" style="251" customWidth="1"/>
    <col min="7686" max="7686" width="14.42578125" style="251" customWidth="1"/>
    <col min="7687" max="7687" width="14.5703125" style="251" customWidth="1"/>
    <col min="7688" max="7688" width="92.140625" style="251" customWidth="1"/>
    <col min="7689" max="7936" width="8.85546875" style="251"/>
    <col min="7937" max="7937" width="8.5703125" style="251" customWidth="1"/>
    <col min="7938" max="7938" width="60.42578125" style="251" customWidth="1"/>
    <col min="7939" max="7940" width="10.42578125" style="251" customWidth="1"/>
    <col min="7941" max="7941" width="13.85546875" style="251" customWidth="1"/>
    <col min="7942" max="7942" width="14.42578125" style="251" customWidth="1"/>
    <col min="7943" max="7943" width="14.5703125" style="251" customWidth="1"/>
    <col min="7944" max="7944" width="92.140625" style="251" customWidth="1"/>
    <col min="7945" max="8192" width="8.85546875" style="251"/>
    <col min="8193" max="8193" width="8.5703125" style="251" customWidth="1"/>
    <col min="8194" max="8194" width="60.42578125" style="251" customWidth="1"/>
    <col min="8195" max="8196" width="10.42578125" style="251" customWidth="1"/>
    <col min="8197" max="8197" width="13.85546875" style="251" customWidth="1"/>
    <col min="8198" max="8198" width="14.42578125" style="251" customWidth="1"/>
    <col min="8199" max="8199" width="14.5703125" style="251" customWidth="1"/>
    <col min="8200" max="8200" width="92.140625" style="251" customWidth="1"/>
    <col min="8201" max="8448" width="8.85546875" style="251"/>
    <col min="8449" max="8449" width="8.5703125" style="251" customWidth="1"/>
    <col min="8450" max="8450" width="60.42578125" style="251" customWidth="1"/>
    <col min="8451" max="8452" width="10.42578125" style="251" customWidth="1"/>
    <col min="8453" max="8453" width="13.85546875" style="251" customWidth="1"/>
    <col min="8454" max="8454" width="14.42578125" style="251" customWidth="1"/>
    <col min="8455" max="8455" width="14.5703125" style="251" customWidth="1"/>
    <col min="8456" max="8456" width="92.140625" style="251" customWidth="1"/>
    <col min="8457" max="8704" width="8.85546875" style="251"/>
    <col min="8705" max="8705" width="8.5703125" style="251" customWidth="1"/>
    <col min="8706" max="8706" width="60.42578125" style="251" customWidth="1"/>
    <col min="8707" max="8708" width="10.42578125" style="251" customWidth="1"/>
    <col min="8709" max="8709" width="13.85546875" style="251" customWidth="1"/>
    <col min="8710" max="8710" width="14.42578125" style="251" customWidth="1"/>
    <col min="8711" max="8711" width="14.5703125" style="251" customWidth="1"/>
    <col min="8712" max="8712" width="92.140625" style="251" customWidth="1"/>
    <col min="8713" max="8960" width="8.85546875" style="251"/>
    <col min="8961" max="8961" width="8.5703125" style="251" customWidth="1"/>
    <col min="8962" max="8962" width="60.42578125" style="251" customWidth="1"/>
    <col min="8963" max="8964" width="10.42578125" style="251" customWidth="1"/>
    <col min="8965" max="8965" width="13.85546875" style="251" customWidth="1"/>
    <col min="8966" max="8966" width="14.42578125" style="251" customWidth="1"/>
    <col min="8967" max="8967" width="14.5703125" style="251" customWidth="1"/>
    <col min="8968" max="8968" width="92.140625" style="251" customWidth="1"/>
    <col min="8969" max="9216" width="8.85546875" style="251"/>
    <col min="9217" max="9217" width="8.5703125" style="251" customWidth="1"/>
    <col min="9218" max="9218" width="60.42578125" style="251" customWidth="1"/>
    <col min="9219" max="9220" width="10.42578125" style="251" customWidth="1"/>
    <col min="9221" max="9221" width="13.85546875" style="251" customWidth="1"/>
    <col min="9222" max="9222" width="14.42578125" style="251" customWidth="1"/>
    <col min="9223" max="9223" width="14.5703125" style="251" customWidth="1"/>
    <col min="9224" max="9224" width="92.140625" style="251" customWidth="1"/>
    <col min="9225" max="9472" width="8.85546875" style="251"/>
    <col min="9473" max="9473" width="8.5703125" style="251" customWidth="1"/>
    <col min="9474" max="9474" width="60.42578125" style="251" customWidth="1"/>
    <col min="9475" max="9476" width="10.42578125" style="251" customWidth="1"/>
    <col min="9477" max="9477" width="13.85546875" style="251" customWidth="1"/>
    <col min="9478" max="9478" width="14.42578125" style="251" customWidth="1"/>
    <col min="9479" max="9479" width="14.5703125" style="251" customWidth="1"/>
    <col min="9480" max="9480" width="92.140625" style="251" customWidth="1"/>
    <col min="9481" max="9728" width="8.85546875" style="251"/>
    <col min="9729" max="9729" width="8.5703125" style="251" customWidth="1"/>
    <col min="9730" max="9730" width="60.42578125" style="251" customWidth="1"/>
    <col min="9731" max="9732" width="10.42578125" style="251" customWidth="1"/>
    <col min="9733" max="9733" width="13.85546875" style="251" customWidth="1"/>
    <col min="9734" max="9734" width="14.42578125" style="251" customWidth="1"/>
    <col min="9735" max="9735" width="14.5703125" style="251" customWidth="1"/>
    <col min="9736" max="9736" width="92.140625" style="251" customWidth="1"/>
    <col min="9737" max="9984" width="8.85546875" style="251"/>
    <col min="9985" max="9985" width="8.5703125" style="251" customWidth="1"/>
    <col min="9986" max="9986" width="60.42578125" style="251" customWidth="1"/>
    <col min="9987" max="9988" width="10.42578125" style="251" customWidth="1"/>
    <col min="9989" max="9989" width="13.85546875" style="251" customWidth="1"/>
    <col min="9990" max="9990" width="14.42578125" style="251" customWidth="1"/>
    <col min="9991" max="9991" width="14.5703125" style="251" customWidth="1"/>
    <col min="9992" max="9992" width="92.140625" style="251" customWidth="1"/>
    <col min="9993" max="10240" width="8.85546875" style="251"/>
    <col min="10241" max="10241" width="8.5703125" style="251" customWidth="1"/>
    <col min="10242" max="10242" width="60.42578125" style="251" customWidth="1"/>
    <col min="10243" max="10244" width="10.42578125" style="251" customWidth="1"/>
    <col min="10245" max="10245" width="13.85546875" style="251" customWidth="1"/>
    <col min="10246" max="10246" width="14.42578125" style="251" customWidth="1"/>
    <col min="10247" max="10247" width="14.5703125" style="251" customWidth="1"/>
    <col min="10248" max="10248" width="92.140625" style="251" customWidth="1"/>
    <col min="10249" max="10496" width="8.85546875" style="251"/>
    <col min="10497" max="10497" width="8.5703125" style="251" customWidth="1"/>
    <col min="10498" max="10498" width="60.42578125" style="251" customWidth="1"/>
    <col min="10499" max="10500" width="10.42578125" style="251" customWidth="1"/>
    <col min="10501" max="10501" width="13.85546875" style="251" customWidth="1"/>
    <col min="10502" max="10502" width="14.42578125" style="251" customWidth="1"/>
    <col min="10503" max="10503" width="14.5703125" style="251" customWidth="1"/>
    <col min="10504" max="10504" width="92.140625" style="251" customWidth="1"/>
    <col min="10505" max="10752" width="8.85546875" style="251"/>
    <col min="10753" max="10753" width="8.5703125" style="251" customWidth="1"/>
    <col min="10754" max="10754" width="60.42578125" style="251" customWidth="1"/>
    <col min="10755" max="10756" width="10.42578125" style="251" customWidth="1"/>
    <col min="10757" max="10757" width="13.85546875" style="251" customWidth="1"/>
    <col min="10758" max="10758" width="14.42578125" style="251" customWidth="1"/>
    <col min="10759" max="10759" width="14.5703125" style="251" customWidth="1"/>
    <col min="10760" max="10760" width="92.140625" style="251" customWidth="1"/>
    <col min="10761" max="11008" width="8.85546875" style="251"/>
    <col min="11009" max="11009" width="8.5703125" style="251" customWidth="1"/>
    <col min="11010" max="11010" width="60.42578125" style="251" customWidth="1"/>
    <col min="11011" max="11012" width="10.42578125" style="251" customWidth="1"/>
    <col min="11013" max="11013" width="13.85546875" style="251" customWidth="1"/>
    <col min="11014" max="11014" width="14.42578125" style="251" customWidth="1"/>
    <col min="11015" max="11015" width="14.5703125" style="251" customWidth="1"/>
    <col min="11016" max="11016" width="92.140625" style="251" customWidth="1"/>
    <col min="11017" max="11264" width="8.85546875" style="251"/>
    <col min="11265" max="11265" width="8.5703125" style="251" customWidth="1"/>
    <col min="11266" max="11266" width="60.42578125" style="251" customWidth="1"/>
    <col min="11267" max="11268" width="10.42578125" style="251" customWidth="1"/>
    <col min="11269" max="11269" width="13.85546875" style="251" customWidth="1"/>
    <col min="11270" max="11270" width="14.42578125" style="251" customWidth="1"/>
    <col min="11271" max="11271" width="14.5703125" style="251" customWidth="1"/>
    <col min="11272" max="11272" width="92.140625" style="251" customWidth="1"/>
    <col min="11273" max="11520" width="8.85546875" style="251"/>
    <col min="11521" max="11521" width="8.5703125" style="251" customWidth="1"/>
    <col min="11522" max="11522" width="60.42578125" style="251" customWidth="1"/>
    <col min="11523" max="11524" width="10.42578125" style="251" customWidth="1"/>
    <col min="11525" max="11525" width="13.85546875" style="251" customWidth="1"/>
    <col min="11526" max="11526" width="14.42578125" style="251" customWidth="1"/>
    <col min="11527" max="11527" width="14.5703125" style="251" customWidth="1"/>
    <col min="11528" max="11528" width="92.140625" style="251" customWidth="1"/>
    <col min="11529" max="11776" width="8.85546875" style="251"/>
    <col min="11777" max="11777" width="8.5703125" style="251" customWidth="1"/>
    <col min="11778" max="11778" width="60.42578125" style="251" customWidth="1"/>
    <col min="11779" max="11780" width="10.42578125" style="251" customWidth="1"/>
    <col min="11781" max="11781" width="13.85546875" style="251" customWidth="1"/>
    <col min="11782" max="11782" width="14.42578125" style="251" customWidth="1"/>
    <col min="11783" max="11783" width="14.5703125" style="251" customWidth="1"/>
    <col min="11784" max="11784" width="92.140625" style="251" customWidth="1"/>
    <col min="11785" max="12032" width="8.85546875" style="251"/>
    <col min="12033" max="12033" width="8.5703125" style="251" customWidth="1"/>
    <col min="12034" max="12034" width="60.42578125" style="251" customWidth="1"/>
    <col min="12035" max="12036" width="10.42578125" style="251" customWidth="1"/>
    <col min="12037" max="12037" width="13.85546875" style="251" customWidth="1"/>
    <col min="12038" max="12038" width="14.42578125" style="251" customWidth="1"/>
    <col min="12039" max="12039" width="14.5703125" style="251" customWidth="1"/>
    <col min="12040" max="12040" width="92.140625" style="251" customWidth="1"/>
    <col min="12041" max="12288" width="8.85546875" style="251"/>
    <col min="12289" max="12289" width="8.5703125" style="251" customWidth="1"/>
    <col min="12290" max="12290" width="60.42578125" style="251" customWidth="1"/>
    <col min="12291" max="12292" width="10.42578125" style="251" customWidth="1"/>
    <col min="12293" max="12293" width="13.85546875" style="251" customWidth="1"/>
    <col min="12294" max="12294" width="14.42578125" style="251" customWidth="1"/>
    <col min="12295" max="12295" width="14.5703125" style="251" customWidth="1"/>
    <col min="12296" max="12296" width="92.140625" style="251" customWidth="1"/>
    <col min="12297" max="12544" width="8.85546875" style="251"/>
    <col min="12545" max="12545" width="8.5703125" style="251" customWidth="1"/>
    <col min="12546" max="12546" width="60.42578125" style="251" customWidth="1"/>
    <col min="12547" max="12548" width="10.42578125" style="251" customWidth="1"/>
    <col min="12549" max="12549" width="13.85546875" style="251" customWidth="1"/>
    <col min="12550" max="12550" width="14.42578125" style="251" customWidth="1"/>
    <col min="12551" max="12551" width="14.5703125" style="251" customWidth="1"/>
    <col min="12552" max="12552" width="92.140625" style="251" customWidth="1"/>
    <col min="12553" max="12800" width="8.85546875" style="251"/>
    <col min="12801" max="12801" width="8.5703125" style="251" customWidth="1"/>
    <col min="12802" max="12802" width="60.42578125" style="251" customWidth="1"/>
    <col min="12803" max="12804" width="10.42578125" style="251" customWidth="1"/>
    <col min="12805" max="12805" width="13.85546875" style="251" customWidth="1"/>
    <col min="12806" max="12806" width="14.42578125" style="251" customWidth="1"/>
    <col min="12807" max="12807" width="14.5703125" style="251" customWidth="1"/>
    <col min="12808" max="12808" width="92.140625" style="251" customWidth="1"/>
    <col min="12809" max="13056" width="8.85546875" style="251"/>
    <col min="13057" max="13057" width="8.5703125" style="251" customWidth="1"/>
    <col min="13058" max="13058" width="60.42578125" style="251" customWidth="1"/>
    <col min="13059" max="13060" width="10.42578125" style="251" customWidth="1"/>
    <col min="13061" max="13061" width="13.85546875" style="251" customWidth="1"/>
    <col min="13062" max="13062" width="14.42578125" style="251" customWidth="1"/>
    <col min="13063" max="13063" width="14.5703125" style="251" customWidth="1"/>
    <col min="13064" max="13064" width="92.140625" style="251" customWidth="1"/>
    <col min="13065" max="13312" width="8.85546875" style="251"/>
    <col min="13313" max="13313" width="8.5703125" style="251" customWidth="1"/>
    <col min="13314" max="13314" width="60.42578125" style="251" customWidth="1"/>
    <col min="13315" max="13316" width="10.42578125" style="251" customWidth="1"/>
    <col min="13317" max="13317" width="13.85546875" style="251" customWidth="1"/>
    <col min="13318" max="13318" width="14.42578125" style="251" customWidth="1"/>
    <col min="13319" max="13319" width="14.5703125" style="251" customWidth="1"/>
    <col min="13320" max="13320" width="92.140625" style="251" customWidth="1"/>
    <col min="13321" max="13568" width="8.85546875" style="251"/>
    <col min="13569" max="13569" width="8.5703125" style="251" customWidth="1"/>
    <col min="13570" max="13570" width="60.42578125" style="251" customWidth="1"/>
    <col min="13571" max="13572" width="10.42578125" style="251" customWidth="1"/>
    <col min="13573" max="13573" width="13.85546875" style="251" customWidth="1"/>
    <col min="13574" max="13574" width="14.42578125" style="251" customWidth="1"/>
    <col min="13575" max="13575" width="14.5703125" style="251" customWidth="1"/>
    <col min="13576" max="13576" width="92.140625" style="251" customWidth="1"/>
    <col min="13577" max="13824" width="8.85546875" style="251"/>
    <col min="13825" max="13825" width="8.5703125" style="251" customWidth="1"/>
    <col min="13826" max="13826" width="60.42578125" style="251" customWidth="1"/>
    <col min="13827" max="13828" width="10.42578125" style="251" customWidth="1"/>
    <col min="13829" max="13829" width="13.85546875" style="251" customWidth="1"/>
    <col min="13830" max="13830" width="14.42578125" style="251" customWidth="1"/>
    <col min="13831" max="13831" width="14.5703125" style="251" customWidth="1"/>
    <col min="13832" max="13832" width="92.140625" style="251" customWidth="1"/>
    <col min="13833" max="14080" width="8.85546875" style="251"/>
    <col min="14081" max="14081" width="8.5703125" style="251" customWidth="1"/>
    <col min="14082" max="14082" width="60.42578125" style="251" customWidth="1"/>
    <col min="14083" max="14084" width="10.42578125" style="251" customWidth="1"/>
    <col min="14085" max="14085" width="13.85546875" style="251" customWidth="1"/>
    <col min="14086" max="14086" width="14.42578125" style="251" customWidth="1"/>
    <col min="14087" max="14087" width="14.5703125" style="251" customWidth="1"/>
    <col min="14088" max="14088" width="92.140625" style="251" customWidth="1"/>
    <col min="14089" max="14336" width="8.85546875" style="251"/>
    <col min="14337" max="14337" width="8.5703125" style="251" customWidth="1"/>
    <col min="14338" max="14338" width="60.42578125" style="251" customWidth="1"/>
    <col min="14339" max="14340" width="10.42578125" style="251" customWidth="1"/>
    <col min="14341" max="14341" width="13.85546875" style="251" customWidth="1"/>
    <col min="14342" max="14342" width="14.42578125" style="251" customWidth="1"/>
    <col min="14343" max="14343" width="14.5703125" style="251" customWidth="1"/>
    <col min="14344" max="14344" width="92.140625" style="251" customWidth="1"/>
    <col min="14345" max="14592" width="8.85546875" style="251"/>
    <col min="14593" max="14593" width="8.5703125" style="251" customWidth="1"/>
    <col min="14594" max="14594" width="60.42578125" style="251" customWidth="1"/>
    <col min="14595" max="14596" width="10.42578125" style="251" customWidth="1"/>
    <col min="14597" max="14597" width="13.85546875" style="251" customWidth="1"/>
    <col min="14598" max="14598" width="14.42578125" style="251" customWidth="1"/>
    <col min="14599" max="14599" width="14.5703125" style="251" customWidth="1"/>
    <col min="14600" max="14600" width="92.140625" style="251" customWidth="1"/>
    <col min="14601" max="14848" width="8.85546875" style="251"/>
    <col min="14849" max="14849" width="8.5703125" style="251" customWidth="1"/>
    <col min="14850" max="14850" width="60.42578125" style="251" customWidth="1"/>
    <col min="14851" max="14852" width="10.42578125" style="251" customWidth="1"/>
    <col min="14853" max="14853" width="13.85546875" style="251" customWidth="1"/>
    <col min="14854" max="14854" width="14.42578125" style="251" customWidth="1"/>
    <col min="14855" max="14855" width="14.5703125" style="251" customWidth="1"/>
    <col min="14856" max="14856" width="92.140625" style="251" customWidth="1"/>
    <col min="14857" max="15104" width="8.85546875" style="251"/>
    <col min="15105" max="15105" width="8.5703125" style="251" customWidth="1"/>
    <col min="15106" max="15106" width="60.42578125" style="251" customWidth="1"/>
    <col min="15107" max="15108" width="10.42578125" style="251" customWidth="1"/>
    <col min="15109" max="15109" width="13.85546875" style="251" customWidth="1"/>
    <col min="15110" max="15110" width="14.42578125" style="251" customWidth="1"/>
    <col min="15111" max="15111" width="14.5703125" style="251" customWidth="1"/>
    <col min="15112" max="15112" width="92.140625" style="251" customWidth="1"/>
    <col min="15113" max="15360" width="8.85546875" style="251"/>
    <col min="15361" max="15361" width="8.5703125" style="251" customWidth="1"/>
    <col min="15362" max="15362" width="60.42578125" style="251" customWidth="1"/>
    <col min="15363" max="15364" width="10.42578125" style="251" customWidth="1"/>
    <col min="15365" max="15365" width="13.85546875" style="251" customWidth="1"/>
    <col min="15366" max="15366" width="14.42578125" style="251" customWidth="1"/>
    <col min="15367" max="15367" width="14.5703125" style="251" customWidth="1"/>
    <col min="15368" max="15368" width="92.140625" style="251" customWidth="1"/>
    <col min="15369" max="15616" width="8.85546875" style="251"/>
    <col min="15617" max="15617" width="8.5703125" style="251" customWidth="1"/>
    <col min="15618" max="15618" width="60.42578125" style="251" customWidth="1"/>
    <col min="15619" max="15620" width="10.42578125" style="251" customWidth="1"/>
    <col min="15621" max="15621" width="13.85546875" style="251" customWidth="1"/>
    <col min="15622" max="15622" width="14.42578125" style="251" customWidth="1"/>
    <col min="15623" max="15623" width="14.5703125" style="251" customWidth="1"/>
    <col min="15624" max="15624" width="92.140625" style="251" customWidth="1"/>
    <col min="15625" max="15872" width="8.85546875" style="251"/>
    <col min="15873" max="15873" width="8.5703125" style="251" customWidth="1"/>
    <col min="15874" max="15874" width="60.42578125" style="251" customWidth="1"/>
    <col min="15875" max="15876" width="10.42578125" style="251" customWidth="1"/>
    <col min="15877" max="15877" width="13.85546875" style="251" customWidth="1"/>
    <col min="15878" max="15878" width="14.42578125" style="251" customWidth="1"/>
    <col min="15879" max="15879" width="14.5703125" style="251" customWidth="1"/>
    <col min="15880" max="15880" width="92.140625" style="251" customWidth="1"/>
    <col min="15881" max="16128" width="8.85546875" style="251"/>
    <col min="16129" max="16129" width="8.5703125" style="251" customWidth="1"/>
    <col min="16130" max="16130" width="60.42578125" style="251" customWidth="1"/>
    <col min="16131" max="16132" width="10.42578125" style="251" customWidth="1"/>
    <col min="16133" max="16133" width="13.85546875" style="251" customWidth="1"/>
    <col min="16134" max="16134" width="14.42578125" style="251" customWidth="1"/>
    <col min="16135" max="16135" width="14.5703125" style="251" customWidth="1"/>
    <col min="16136" max="16136" width="92.140625" style="251" customWidth="1"/>
    <col min="16137" max="16384" width="8.85546875" style="251"/>
  </cols>
  <sheetData>
    <row r="1" spans="1:8" s="243" customFormat="1">
      <c r="A1" s="242" t="s">
        <v>351</v>
      </c>
      <c r="B1" s="242"/>
      <c r="C1" s="242"/>
      <c r="D1" s="242"/>
      <c r="E1" s="242"/>
      <c r="F1" s="242"/>
      <c r="G1" s="242"/>
      <c r="H1" s="242"/>
    </row>
    <row r="2" spans="1:8" s="243" customFormat="1">
      <c r="A2" s="242" t="s">
        <v>352</v>
      </c>
      <c r="B2" s="242"/>
      <c r="C2" s="242"/>
      <c r="D2" s="244"/>
      <c r="E2" s="245"/>
      <c r="F2" s="246"/>
      <c r="G2" s="246"/>
      <c r="H2" s="242"/>
    </row>
    <row r="3" spans="1:8" s="243" customFormat="1">
      <c r="A3" s="242" t="s">
        <v>353</v>
      </c>
      <c r="B3" s="247"/>
      <c r="C3" s="242"/>
      <c r="D3" s="244"/>
      <c r="E3" s="248"/>
      <c r="F3" s="246"/>
      <c r="G3" s="246"/>
      <c r="H3" s="242"/>
    </row>
    <row r="4" spans="1:8">
      <c r="A4" s="249" t="s">
        <v>288</v>
      </c>
      <c r="B4" s="249"/>
      <c r="C4" s="249"/>
      <c r="D4" s="249"/>
      <c r="E4" s="250"/>
      <c r="F4" s="250"/>
      <c r="G4" s="250"/>
      <c r="H4" s="249"/>
    </row>
    <row r="5" spans="1:8" ht="50.25" customHeight="1" thickBot="1">
      <c r="A5" s="252" t="s">
        <v>120</v>
      </c>
      <c r="B5" s="253" t="s">
        <v>73</v>
      </c>
      <c r="C5" s="254" t="s">
        <v>121</v>
      </c>
      <c r="D5" s="255" t="s">
        <v>75</v>
      </c>
      <c r="E5" s="256" t="s">
        <v>289</v>
      </c>
      <c r="F5" s="257" t="s">
        <v>290</v>
      </c>
      <c r="G5" s="257" t="s">
        <v>291</v>
      </c>
      <c r="H5" s="258" t="s">
        <v>124</v>
      </c>
    </row>
    <row r="6" spans="1:8" ht="18.600000000000001" customHeight="1" thickTop="1">
      <c r="A6" s="259"/>
      <c r="B6" s="260"/>
      <c r="C6" s="261"/>
      <c r="D6" s="261"/>
      <c r="E6" s="262"/>
      <c r="F6" s="262"/>
      <c r="G6" s="262"/>
      <c r="H6" s="260"/>
    </row>
    <row r="7" spans="1:8" ht="18.600000000000001" customHeight="1">
      <c r="A7" s="263">
        <v>1</v>
      </c>
      <c r="B7" s="264" t="s">
        <v>292</v>
      </c>
      <c r="C7" s="265">
        <v>220</v>
      </c>
      <c r="D7" s="265" t="s">
        <v>81</v>
      </c>
      <c r="E7" s="266"/>
      <c r="F7" s="266">
        <f t="shared" ref="F7:F34" si="0">C7*E7</f>
        <v>0</v>
      </c>
      <c r="G7" s="266">
        <f>F7*0.3</f>
        <v>0</v>
      </c>
      <c r="H7" s="267"/>
    </row>
    <row r="8" spans="1:8" ht="18" customHeight="1">
      <c r="A8" s="263">
        <v>2</v>
      </c>
      <c r="B8" s="264" t="s">
        <v>293</v>
      </c>
      <c r="C8" s="265">
        <v>220</v>
      </c>
      <c r="D8" s="265" t="s">
        <v>81</v>
      </c>
      <c r="E8" s="266"/>
      <c r="F8" s="266">
        <f t="shared" si="0"/>
        <v>0</v>
      </c>
      <c r="G8" s="266">
        <f t="shared" ref="G8:G34" si="1">F8*0.3</f>
        <v>0</v>
      </c>
      <c r="H8" s="267"/>
    </row>
    <row r="9" spans="1:8" ht="18.75" customHeight="1">
      <c r="A9" s="263">
        <v>3</v>
      </c>
      <c r="B9" s="264" t="s">
        <v>294</v>
      </c>
      <c r="C9" s="265">
        <v>220</v>
      </c>
      <c r="D9" s="265" t="s">
        <v>81</v>
      </c>
      <c r="E9" s="266"/>
      <c r="F9" s="266">
        <f t="shared" si="0"/>
        <v>0</v>
      </c>
      <c r="G9" s="266">
        <f t="shared" si="1"/>
        <v>0</v>
      </c>
      <c r="H9" s="267"/>
    </row>
    <row r="10" spans="1:8" ht="18.75" customHeight="1">
      <c r="A10" s="263">
        <v>4</v>
      </c>
      <c r="B10" s="264" t="s">
        <v>295</v>
      </c>
      <c r="C10" s="265">
        <v>440</v>
      </c>
      <c r="D10" s="265" t="s">
        <v>81</v>
      </c>
      <c r="E10" s="266"/>
      <c r="F10" s="266">
        <f t="shared" si="0"/>
        <v>0</v>
      </c>
      <c r="G10" s="266">
        <f t="shared" si="1"/>
        <v>0</v>
      </c>
      <c r="H10" s="267"/>
    </row>
    <row r="11" spans="1:8" ht="18.75" customHeight="1">
      <c r="A11" s="263">
        <v>5</v>
      </c>
      <c r="B11" s="264" t="s">
        <v>296</v>
      </c>
      <c r="C11" s="265">
        <v>2</v>
      </c>
      <c r="D11" s="265" t="s">
        <v>81</v>
      </c>
      <c r="E11" s="266"/>
      <c r="F11" s="266">
        <f>C11*E11</f>
        <v>0</v>
      </c>
      <c r="G11" s="266">
        <f>F11*0.3</f>
        <v>0</v>
      </c>
      <c r="H11" s="267"/>
    </row>
    <row r="12" spans="1:8" ht="18.75" customHeight="1">
      <c r="A12" s="263">
        <v>6</v>
      </c>
      <c r="B12" s="264" t="s">
        <v>297</v>
      </c>
      <c r="C12" s="265">
        <v>1</v>
      </c>
      <c r="D12" s="265" t="s">
        <v>118</v>
      </c>
      <c r="E12" s="266"/>
      <c r="F12" s="266">
        <f t="shared" si="0"/>
        <v>0</v>
      </c>
      <c r="G12" s="266">
        <f t="shared" si="1"/>
        <v>0</v>
      </c>
      <c r="H12" s="267"/>
    </row>
    <row r="13" spans="1:8" ht="18.600000000000001" customHeight="1">
      <c r="A13" s="263">
        <v>7</v>
      </c>
      <c r="B13" s="264" t="s">
        <v>298</v>
      </c>
      <c r="C13" s="265">
        <v>1</v>
      </c>
      <c r="D13" s="265" t="s">
        <v>118</v>
      </c>
      <c r="E13" s="266"/>
      <c r="F13" s="266">
        <f t="shared" si="0"/>
        <v>0</v>
      </c>
      <c r="G13" s="266">
        <f t="shared" si="1"/>
        <v>0</v>
      </c>
      <c r="H13" s="267"/>
    </row>
    <row r="14" spans="1:8" ht="18.600000000000001" customHeight="1">
      <c r="A14" s="263">
        <v>8</v>
      </c>
      <c r="B14" s="264" t="s">
        <v>299</v>
      </c>
      <c r="C14" s="265">
        <v>4</v>
      </c>
      <c r="D14" s="265" t="s">
        <v>118</v>
      </c>
      <c r="E14" s="266"/>
      <c r="F14" s="266">
        <f t="shared" si="0"/>
        <v>0</v>
      </c>
      <c r="G14" s="266">
        <f t="shared" si="1"/>
        <v>0</v>
      </c>
      <c r="H14" s="267"/>
    </row>
    <row r="15" spans="1:8" ht="18.600000000000001" customHeight="1">
      <c r="A15" s="263">
        <v>9</v>
      </c>
      <c r="B15" s="268" t="s">
        <v>300</v>
      </c>
      <c r="C15" s="265">
        <v>120</v>
      </c>
      <c r="D15" s="265" t="s">
        <v>301</v>
      </c>
      <c r="E15" s="266"/>
      <c r="F15" s="266">
        <f t="shared" si="0"/>
        <v>0</v>
      </c>
      <c r="G15" s="266">
        <f t="shared" si="1"/>
        <v>0</v>
      </c>
      <c r="H15" s="267"/>
    </row>
    <row r="16" spans="1:8" ht="18.600000000000001" customHeight="1">
      <c r="A16" s="263">
        <v>10</v>
      </c>
      <c r="B16" s="268" t="s">
        <v>302</v>
      </c>
      <c r="C16" s="265">
        <v>120</v>
      </c>
      <c r="D16" s="265" t="s">
        <v>301</v>
      </c>
      <c r="E16" s="266"/>
      <c r="F16" s="266">
        <f t="shared" si="0"/>
        <v>0</v>
      </c>
      <c r="G16" s="266">
        <f t="shared" si="1"/>
        <v>0</v>
      </c>
      <c r="H16" s="267"/>
    </row>
    <row r="17" spans="1:8" ht="18.600000000000001" customHeight="1">
      <c r="A17" s="263">
        <v>11</v>
      </c>
      <c r="B17" s="268" t="s">
        <v>303</v>
      </c>
      <c r="C17" s="265">
        <v>120</v>
      </c>
      <c r="D17" s="265" t="s">
        <v>118</v>
      </c>
      <c r="E17" s="266"/>
      <c r="F17" s="266">
        <f t="shared" si="0"/>
        <v>0</v>
      </c>
      <c r="G17" s="266">
        <f t="shared" si="1"/>
        <v>0</v>
      </c>
      <c r="H17" s="267"/>
    </row>
    <row r="18" spans="1:8" ht="18.600000000000001" customHeight="1">
      <c r="A18" s="263">
        <v>12</v>
      </c>
      <c r="B18" s="268" t="s">
        <v>304</v>
      </c>
      <c r="C18" s="265">
        <v>80</v>
      </c>
      <c r="D18" s="265" t="s">
        <v>118</v>
      </c>
      <c r="E18" s="266"/>
      <c r="F18" s="266">
        <f t="shared" si="0"/>
        <v>0</v>
      </c>
      <c r="G18" s="266">
        <f t="shared" si="1"/>
        <v>0</v>
      </c>
      <c r="H18" s="267"/>
    </row>
    <row r="19" spans="1:8" ht="18.75" customHeight="1">
      <c r="A19" s="263">
        <v>13</v>
      </c>
      <c r="B19" s="268" t="s">
        <v>305</v>
      </c>
      <c r="C19" s="265">
        <v>120</v>
      </c>
      <c r="D19" s="265" t="s">
        <v>118</v>
      </c>
      <c r="E19" s="266"/>
      <c r="F19" s="266">
        <f t="shared" si="0"/>
        <v>0</v>
      </c>
      <c r="G19" s="266">
        <f t="shared" si="1"/>
        <v>0</v>
      </c>
      <c r="H19" s="267"/>
    </row>
    <row r="20" spans="1:8" ht="18.75" customHeight="1">
      <c r="A20" s="263">
        <v>14</v>
      </c>
      <c r="B20" s="268" t="s">
        <v>306</v>
      </c>
      <c r="C20" s="265">
        <v>3</v>
      </c>
      <c r="D20" s="265" t="s">
        <v>118</v>
      </c>
      <c r="E20" s="266"/>
      <c r="F20" s="266">
        <f t="shared" si="0"/>
        <v>0</v>
      </c>
      <c r="G20" s="266">
        <f t="shared" si="1"/>
        <v>0</v>
      </c>
      <c r="H20" s="267"/>
    </row>
    <row r="21" spans="1:8" ht="18.75" customHeight="1">
      <c r="A21" s="263">
        <v>15</v>
      </c>
      <c r="B21" s="268" t="s">
        <v>307</v>
      </c>
      <c r="C21" s="265">
        <v>1</v>
      </c>
      <c r="D21" s="265" t="s">
        <v>118</v>
      </c>
      <c r="E21" s="266"/>
      <c r="F21" s="266">
        <f t="shared" si="0"/>
        <v>0</v>
      </c>
      <c r="G21" s="266">
        <f t="shared" si="1"/>
        <v>0</v>
      </c>
      <c r="H21" s="267"/>
    </row>
    <row r="22" spans="1:8" ht="18" customHeight="1">
      <c r="A22" s="263">
        <v>16</v>
      </c>
      <c r="B22" s="268" t="s">
        <v>308</v>
      </c>
      <c r="C22" s="265">
        <v>1</v>
      </c>
      <c r="D22" s="265" t="s">
        <v>84</v>
      </c>
      <c r="E22" s="266"/>
      <c r="F22" s="266">
        <v>0</v>
      </c>
      <c r="G22" s="266">
        <f>E22*C22</f>
        <v>0</v>
      </c>
      <c r="H22" s="267"/>
    </row>
    <row r="23" spans="1:8" ht="18" customHeight="1">
      <c r="A23" s="263">
        <v>17</v>
      </c>
      <c r="B23" s="268" t="s">
        <v>309</v>
      </c>
      <c r="C23" s="265">
        <v>3</v>
      </c>
      <c r="D23" s="265" t="s">
        <v>118</v>
      </c>
      <c r="E23" s="266"/>
      <c r="F23" s="266">
        <v>0</v>
      </c>
      <c r="G23" s="266">
        <f t="shared" ref="G23:G31" si="2">E23*C23</f>
        <v>0</v>
      </c>
      <c r="H23" s="267"/>
    </row>
    <row r="24" spans="1:8" ht="18" customHeight="1">
      <c r="A24" s="263">
        <v>18</v>
      </c>
      <c r="B24" s="268" t="s">
        <v>310</v>
      </c>
      <c r="C24" s="265">
        <v>120</v>
      </c>
      <c r="D24" s="265" t="s">
        <v>81</v>
      </c>
      <c r="E24" s="266"/>
      <c r="F24" s="266">
        <v>0</v>
      </c>
      <c r="G24" s="266">
        <f t="shared" si="2"/>
        <v>0</v>
      </c>
      <c r="H24" s="267"/>
    </row>
    <row r="25" spans="1:8" ht="18.600000000000001" customHeight="1">
      <c r="A25" s="263">
        <v>19</v>
      </c>
      <c r="B25" s="268" t="s">
        <v>311</v>
      </c>
      <c r="C25" s="265">
        <v>1</v>
      </c>
      <c r="D25" s="265" t="s">
        <v>84</v>
      </c>
      <c r="E25" s="266"/>
      <c r="F25" s="266">
        <v>0</v>
      </c>
      <c r="G25" s="266">
        <f t="shared" si="2"/>
        <v>0</v>
      </c>
      <c r="H25" s="267"/>
    </row>
    <row r="26" spans="1:8" ht="18.600000000000001" customHeight="1">
      <c r="A26" s="263">
        <v>20</v>
      </c>
      <c r="B26" s="268" t="s">
        <v>312</v>
      </c>
      <c r="C26" s="265">
        <v>1</v>
      </c>
      <c r="D26" s="265" t="s">
        <v>84</v>
      </c>
      <c r="E26" s="266"/>
      <c r="F26" s="266">
        <v>0</v>
      </c>
      <c r="G26" s="266">
        <f t="shared" si="2"/>
        <v>0</v>
      </c>
      <c r="H26" s="267"/>
    </row>
    <row r="27" spans="1:8" ht="18.600000000000001" customHeight="1">
      <c r="A27" s="263">
        <v>21</v>
      </c>
      <c r="B27" s="268" t="s">
        <v>313</v>
      </c>
      <c r="C27" s="265">
        <v>20</v>
      </c>
      <c r="D27" s="265" t="s">
        <v>81</v>
      </c>
      <c r="E27" s="266"/>
      <c r="F27" s="266">
        <v>0</v>
      </c>
      <c r="G27" s="266">
        <f t="shared" si="2"/>
        <v>0</v>
      </c>
      <c r="H27" s="267"/>
    </row>
    <row r="28" spans="1:8" ht="18.600000000000001" customHeight="1">
      <c r="A28" s="263">
        <v>22</v>
      </c>
      <c r="B28" s="268" t="s">
        <v>314</v>
      </c>
      <c r="C28" s="265">
        <v>90</v>
      </c>
      <c r="D28" s="265" t="s">
        <v>81</v>
      </c>
      <c r="E28" s="266"/>
      <c r="F28" s="266">
        <v>0</v>
      </c>
      <c r="G28" s="266">
        <f t="shared" si="2"/>
        <v>0</v>
      </c>
      <c r="H28" s="267"/>
    </row>
    <row r="29" spans="1:8" ht="18.600000000000001" customHeight="1">
      <c r="A29" s="263">
        <v>23</v>
      </c>
      <c r="B29" s="268" t="s">
        <v>315</v>
      </c>
      <c r="C29" s="265">
        <v>100</v>
      </c>
      <c r="D29" s="265" t="s">
        <v>81</v>
      </c>
      <c r="E29" s="266"/>
      <c r="F29" s="266">
        <v>0</v>
      </c>
      <c r="G29" s="266">
        <f t="shared" si="2"/>
        <v>0</v>
      </c>
      <c r="H29" s="267"/>
    </row>
    <row r="30" spans="1:8" ht="18.600000000000001" customHeight="1">
      <c r="A30" s="263">
        <v>24</v>
      </c>
      <c r="B30" s="268" t="s">
        <v>316</v>
      </c>
      <c r="C30" s="265">
        <v>10</v>
      </c>
      <c r="D30" s="265" t="s">
        <v>81</v>
      </c>
      <c r="E30" s="266"/>
      <c r="F30" s="266">
        <v>0</v>
      </c>
      <c r="G30" s="266">
        <f t="shared" si="2"/>
        <v>0</v>
      </c>
      <c r="H30" s="267"/>
    </row>
    <row r="31" spans="1:8" ht="18.600000000000001" customHeight="1">
      <c r="A31" s="263">
        <v>25</v>
      </c>
      <c r="B31" s="268" t="s">
        <v>364</v>
      </c>
      <c r="C31" s="265">
        <v>250</v>
      </c>
      <c r="D31" s="265" t="s">
        <v>81</v>
      </c>
      <c r="E31" s="266"/>
      <c r="F31" s="266">
        <v>0</v>
      </c>
      <c r="G31" s="266">
        <f t="shared" si="2"/>
        <v>0</v>
      </c>
      <c r="H31" s="267"/>
    </row>
    <row r="32" spans="1:8" ht="18.600000000000001" customHeight="1">
      <c r="A32" s="263">
        <v>26</v>
      </c>
      <c r="B32" s="268" t="s">
        <v>317</v>
      </c>
      <c r="C32" s="265">
        <v>280</v>
      </c>
      <c r="D32" s="265" t="s">
        <v>81</v>
      </c>
      <c r="E32" s="266"/>
      <c r="F32" s="266">
        <f t="shared" si="0"/>
        <v>0</v>
      </c>
      <c r="G32" s="266">
        <f t="shared" si="1"/>
        <v>0</v>
      </c>
      <c r="H32" s="267"/>
    </row>
    <row r="33" spans="1:8" ht="18.600000000000001" customHeight="1">
      <c r="A33" s="263">
        <v>27</v>
      </c>
      <c r="B33" s="268" t="s">
        <v>318</v>
      </c>
      <c r="C33" s="265">
        <v>1050</v>
      </c>
      <c r="D33" s="265" t="s">
        <v>81</v>
      </c>
      <c r="E33" s="266"/>
      <c r="F33" s="266">
        <f t="shared" si="0"/>
        <v>0</v>
      </c>
      <c r="G33" s="266">
        <f t="shared" si="1"/>
        <v>0</v>
      </c>
      <c r="H33" s="267"/>
    </row>
    <row r="34" spans="1:8" ht="18.75" customHeight="1">
      <c r="A34" s="263">
        <v>28</v>
      </c>
      <c r="B34" s="268" t="s">
        <v>319</v>
      </c>
      <c r="C34" s="265">
        <v>50</v>
      </c>
      <c r="D34" s="265" t="s">
        <v>81</v>
      </c>
      <c r="E34" s="266"/>
      <c r="F34" s="266">
        <f t="shared" si="0"/>
        <v>0</v>
      </c>
      <c r="G34" s="266">
        <f t="shared" si="1"/>
        <v>0</v>
      </c>
      <c r="H34" s="267"/>
    </row>
    <row r="35" spans="1:8" ht="18.75" customHeight="1">
      <c r="A35" s="263">
        <v>29</v>
      </c>
      <c r="B35" s="268" t="s">
        <v>320</v>
      </c>
      <c r="C35" s="265">
        <v>50</v>
      </c>
      <c r="D35" s="265" t="s">
        <v>81</v>
      </c>
      <c r="E35" s="266"/>
      <c r="F35" s="266">
        <f>C35*E35</f>
        <v>0</v>
      </c>
      <c r="G35" s="266">
        <f>F35*0.3</f>
        <v>0</v>
      </c>
      <c r="H35" s="269"/>
    </row>
    <row r="36" spans="1:8" ht="18.75" customHeight="1">
      <c r="A36" s="270"/>
      <c r="B36" s="271" t="s">
        <v>141</v>
      </c>
      <c r="C36" s="272"/>
      <c r="D36" s="273"/>
      <c r="E36" s="274"/>
      <c r="F36" s="275">
        <f>SUM(F7:F35)</f>
        <v>0</v>
      </c>
      <c r="G36" s="275">
        <f>SUM(G7:G35)</f>
        <v>0</v>
      </c>
      <c r="H36" s="269"/>
    </row>
    <row r="37" spans="1:8" ht="18.600000000000001" customHeight="1">
      <c r="A37" s="276"/>
      <c r="B37" s="277"/>
      <c r="C37" s="277"/>
      <c r="D37" s="277"/>
      <c r="E37" s="277"/>
      <c r="F37" s="277"/>
      <c r="G37" s="277"/>
      <c r="H37" s="277"/>
    </row>
  </sheetData>
  <pageMargins left="0.39370078740157483" right="0.19685039370078741" top="0.39370078740157483" bottom="0.78740157480314965" header="0.51181102362204722" footer="0.51181102362204722"/>
  <pageSetup paperSize="9" scale="62" fitToHeight="0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KL</vt:lpstr>
      <vt:lpstr>Rekapitulace</vt:lpstr>
      <vt:lpstr>SO 03_03_01</vt:lpstr>
      <vt:lpstr>SO 03_01</vt:lpstr>
      <vt:lpstr>SO 03_02</vt:lpstr>
      <vt:lpstr>SO 03_03</vt:lpstr>
      <vt:lpstr>SO 03_04</vt:lpstr>
      <vt:lpstr>SO 03_05</vt:lpstr>
      <vt:lpstr>'SO 03_03'!Názvy_tisku</vt:lpstr>
      <vt:lpstr>'SO 03_03_01'!Názvy_tisku</vt:lpstr>
      <vt:lpstr>'SO 03_03'!Oblast_tisku</vt:lpstr>
      <vt:lpstr>'SO 03_03_01'!Oblast_tisku</vt:lpstr>
      <vt:lpstr>'SO 03_05'!Oblast_tisku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Martin</cp:lastModifiedBy>
  <cp:lastPrinted>2017-05-22T18:18:22Z</cp:lastPrinted>
  <dcterms:created xsi:type="dcterms:W3CDTF">2015-10-25T09:07:07Z</dcterms:created>
  <dcterms:modified xsi:type="dcterms:W3CDTF">2017-10-04T22:42:31Z</dcterms:modified>
</cp:coreProperties>
</file>