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711 - C.4. Oplocení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'SO711 - C.4. Oplocení'!$C$85:$K$364</definedName>
    <definedName name="_xlnm.Print_Area" localSheetId="1">'SO711 - C.4. Oplocení'!$C$4:$J$36,'SO711 - C.4. Oplocení'!$C$42:$J$67,'SO711 - C.4. Oplocení'!$C$73:$K$364</definedName>
    <definedName name="_xlnm.Print_Titles" localSheetId="1">'SO711 - C.4. Oplocení'!$85:$85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364"/>
  <c r="BH364"/>
  <c r="BG364"/>
  <c r="BF364"/>
  <c r="T364"/>
  <c r="R364"/>
  <c r="P364"/>
  <c r="BK364"/>
  <c r="J364"/>
  <c r="BE364"/>
  <c r="BI355"/>
  <c r="BH355"/>
  <c r="BG355"/>
  <c r="BF355"/>
  <c r="T355"/>
  <c r="R355"/>
  <c r="P355"/>
  <c r="BK355"/>
  <c r="J355"/>
  <c r="BE355"/>
  <c r="BI345"/>
  <c r="BH345"/>
  <c r="BG345"/>
  <c r="BF345"/>
  <c r="T345"/>
  <c r="T344"/>
  <c r="T343"/>
  <c r="R345"/>
  <c r="R344"/>
  <c r="R343"/>
  <c r="P345"/>
  <c r="P344"/>
  <c r="P343"/>
  <c r="BK345"/>
  <c r="BK344"/>
  <c r="J344"/>
  <c r="BK343"/>
  <c r="J343"/>
  <c r="J345"/>
  <c r="BE345"/>
  <c r="J66"/>
  <c r="J65"/>
  <c r="BI342"/>
  <c r="BH342"/>
  <c r="BG342"/>
  <c r="BF342"/>
  <c r="T342"/>
  <c r="T341"/>
  <c r="R342"/>
  <c r="R341"/>
  <c r="P342"/>
  <c r="P341"/>
  <c r="BK342"/>
  <c r="BK341"/>
  <c r="J341"/>
  <c r="J342"/>
  <c r="BE342"/>
  <c r="J64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T334"/>
  <c r="R335"/>
  <c r="R334"/>
  <c r="P335"/>
  <c r="P334"/>
  <c r="BK335"/>
  <c r="BK334"/>
  <c r="J334"/>
  <c r="J335"/>
  <c r="BE335"/>
  <c r="J63"/>
  <c r="BI330"/>
  <c r="BH330"/>
  <c r="BG330"/>
  <c r="BF330"/>
  <c r="T330"/>
  <c r="R330"/>
  <c r="P330"/>
  <c r="BK330"/>
  <c r="J330"/>
  <c r="BE330"/>
  <c r="BI325"/>
  <c r="BH325"/>
  <c r="BG325"/>
  <c r="BF325"/>
  <c r="T325"/>
  <c r="R325"/>
  <c r="P325"/>
  <c r="BK325"/>
  <c r="J325"/>
  <c r="BE325"/>
  <c r="BI320"/>
  <c r="BH320"/>
  <c r="BG320"/>
  <c r="BF320"/>
  <c r="T320"/>
  <c r="R320"/>
  <c r="P320"/>
  <c r="BK320"/>
  <c r="J320"/>
  <c r="BE320"/>
  <c r="BI314"/>
  <c r="BH314"/>
  <c r="BG314"/>
  <c r="BF314"/>
  <c r="T314"/>
  <c r="T313"/>
  <c r="R314"/>
  <c r="R313"/>
  <c r="P314"/>
  <c r="P313"/>
  <c r="BK314"/>
  <c r="BK313"/>
  <c r="J313"/>
  <c r="J314"/>
  <c r="BE314"/>
  <c r="J62"/>
  <c r="BI297"/>
  <c r="BH297"/>
  <c r="BG297"/>
  <c r="BF297"/>
  <c r="T297"/>
  <c r="T296"/>
  <c r="R297"/>
  <c r="R296"/>
  <c r="P297"/>
  <c r="P296"/>
  <c r="BK297"/>
  <c r="BK296"/>
  <c r="J296"/>
  <c r="J297"/>
  <c r="BE297"/>
  <c r="J61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58"/>
  <c r="BH258"/>
  <c r="BG258"/>
  <c r="BF258"/>
  <c r="T258"/>
  <c r="R258"/>
  <c r="P258"/>
  <c r="BK258"/>
  <c r="J258"/>
  <c r="BE258"/>
  <c r="BI252"/>
  <c r="BH252"/>
  <c r="BG252"/>
  <c r="BF252"/>
  <c r="T252"/>
  <c r="R252"/>
  <c r="P252"/>
  <c r="BK252"/>
  <c r="J252"/>
  <c r="BE252"/>
  <c r="BI246"/>
  <c r="BH246"/>
  <c r="BG246"/>
  <c r="BF246"/>
  <c r="T246"/>
  <c r="R246"/>
  <c r="P246"/>
  <c r="BK246"/>
  <c r="J246"/>
  <c r="BE246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199"/>
  <c r="BH199"/>
  <c r="BG199"/>
  <c r="BF199"/>
  <c r="T199"/>
  <c r="T198"/>
  <c r="R199"/>
  <c r="R198"/>
  <c r="P199"/>
  <c r="P198"/>
  <c r="BK199"/>
  <c r="BK198"/>
  <c r="J198"/>
  <c r="J199"/>
  <c r="BE199"/>
  <c r="J60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77"/>
  <c r="BH177"/>
  <c r="BG177"/>
  <c r="BF177"/>
  <c r="T177"/>
  <c r="R177"/>
  <c r="P177"/>
  <c r="BK177"/>
  <c r="J177"/>
  <c r="BE177"/>
  <c r="BI162"/>
  <c r="BH162"/>
  <c r="BG162"/>
  <c r="BF162"/>
  <c r="T162"/>
  <c r="R162"/>
  <c r="P162"/>
  <c r="BK162"/>
  <c r="J162"/>
  <c r="BE162"/>
  <c r="BI155"/>
  <c r="BH155"/>
  <c r="BG155"/>
  <c r="BF155"/>
  <c r="T155"/>
  <c r="T154"/>
  <c r="R155"/>
  <c r="R154"/>
  <c r="P155"/>
  <c r="P154"/>
  <c r="BK155"/>
  <c r="BK154"/>
  <c r="J154"/>
  <c r="J155"/>
  <c r="BE155"/>
  <c r="J59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<sst xmlns="http://schemas.openxmlformats.org/spreadsheetml/2006/main">
  <si>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</si>
  <si>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</si>
  <si>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</si>
  <si>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</si>
  <si>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</si>
  <si>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</si>
  <si>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</si>
  <si>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{a575f4db-5411-4631-850e-c34eb22c595f}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</si>
  <si>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</si>
  <si>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</si>
  <si>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</si>
  <si>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</si>
  <si>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</si>
  <si>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</si>
  <si>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</si>
  <si>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</si>
  <si>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HKMALPLOT2018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</si>
  <si>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</si>
  <si>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</si>
  <si>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chodníků a infrastruktury silnice III/29827</t>
  </si>
  <si>
    <t>KSO:</t>
  </si>
  <si>
    <t/>
  </si>
  <si>
    <t>CC-CZ:</t>
  </si>
  <si>
    <t>Místo:</t>
  </si>
  <si>
    <t>Malšova Lhota - Hradec Králové</t>
  </si>
  <si>
    <t>Datum:</t>
  </si>
  <si>
    <t>31. 7. 2018</t>
  </si>
  <si>
    <t>Zadavatel:</t>
  </si>
  <si>
    <t>IČ:</t>
  </si>
  <si>
    <t>ARKO spol.s r.o., Jižní 870, Hradec Králové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</si>
  <si>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</si>
  <si>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</si>
  <si>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</si>
  <si>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</si>
  <si>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</si>
  <si>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</si>
  <si>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</si>
  <si>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</si>
  <si>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</si>
  <si>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</si>
  <si>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</si>
  <si>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</si>
  <si>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</si>
  <si>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</si>
  <si>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</si>
  <si>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</si>
  <si>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</si>
  <si>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</si>
  <si>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</si>
  <si>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</si>
  <si>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</si>
  <si>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</si>
  <si>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</si>
  <si>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</si>
  <si>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</si>
  <si>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</si>
  <si>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</si>
  <si>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</si>
  <si>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</si>
  <si>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</si>
  <si>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</si>
  <si>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</si>
  <si>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</si>
  <si>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</si>
  <si>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</si>
  <si>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</si>
  <si>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</si>
  <si>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</si>
  <si>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</si>
  <si>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</si>
  <si>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</si>
  <si>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</si>
  <si>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</si>
  <si>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</si>
  <si>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</si>
  <si>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</si>
  <si>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SO711</t>
  </si>
  <si>
    <t>C.4. Oplocení</t>
  </si>
  <si>
    <t>STA</t>
  </si>
  <si>
    <t>1</t>
  </si>
  <si>
    <t>{06ad1fad-e725-4b85-82e1-3cf70c2bbb65}</t>
  </si>
  <si>
    <t>2</t>
  </si>
  <si>
    <t>1) Krycí list soupisu</t>
  </si>
  <si>
    <t>2) Rekapitulace</t>
  </si>
  <si>
    <t>3) Soupis prací</t>
  </si>
  <si>
    <t>Zpět na list:</t>
  </si>
  <si>
    <t>Rekapitulace stavby</t>
  </si>
  <si>
    <t>i10</t>
  </si>
  <si>
    <t>46,728</t>
  </si>
  <si>
    <t>paz1</t>
  </si>
  <si>
    <t>99,93</t>
  </si>
  <si>
    <t>KRYCÍ LIST SOUPISU</t>
  </si>
  <si>
    <t>s1</t>
  </si>
  <si>
    <t>Součet</t>
  </si>
  <si>
    <t>69,951</t>
  </si>
  <si>
    <t>v2</t>
  </si>
  <si>
    <t>Mezisoučet</t>
  </si>
  <si>
    <t>xx1</t>
  </si>
  <si>
    <t>24</t>
  </si>
  <si>
    <t>xx2</t>
  </si>
  <si>
    <t>3</t>
  </si>
  <si>
    <t>Objekt:</t>
  </si>
  <si>
    <t>xx20</t>
  </si>
  <si>
    <t>25,934</t>
  </si>
  <si>
    <t>SO711 - C.4. Oplocení</t>
  </si>
  <si>
    <t>xx20b</t>
  </si>
  <si>
    <t>129,672</t>
  </si>
  <si>
    <t>xx3</t>
  </si>
  <si>
    <t>xxplot1</t>
  </si>
  <si>
    <t>58,45</t>
  </si>
  <si>
    <t>z1</t>
  </si>
  <si>
    <t>44,924</t>
  </si>
  <si>
    <t>zakryt1</t>
  </si>
  <si>
    <t>61,34</t>
  </si>
  <si>
    <t>Soupis prací je sestaven za využití položek Cenové soustavy ÚRS. Cenové a technické podmínky položek Cenové soustavy ÚRS, které nejsou uvedeny v soupisu prací ( tzn. úvodní části katalogů ) jsou neomezeně dálkově k dispozici na www.cs-urs.cz. Položky soupisu prací, které nemají ve sloupci "Cenová soustava" uveden žádný údaj, nepochází z Cenové soustavy ÚRS.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</si>
  <si>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</si>
  <si>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</si>
  <si>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</si>
  <si>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</si>
  <si>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</si>
  <si>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</si>
  <si>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</si>
  <si>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</si>
  <si>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</si>
  <si>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povrchu, podlahy, osazení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</si>
  <si>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</si>
  <si>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</si>
  <si>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</si>
  <si>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</si>
  <si>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</si>
  <si>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</si>
  <si>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</si>
  <si>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</si>
  <si>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</si>
  <si>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</si>
  <si>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</si>
  <si>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</si>
  <si>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</si>
  <si>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</si>
  <si>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</si>
  <si>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</si>
  <si>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</si>
  <si>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</si>
  <si>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</si>
  <si>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</si>
  <si>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</si>
  <si>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</si>
  <si>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</si>
  <si>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</si>
  <si>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132201201</t>
  </si>
  <si>
    <t>Hloubení zapažených i nezapažených rýh šířky přes 600 do 2 000 mm s urovnáním dna do předepsaného profilu a spádu v hornině tř. 3 do 100 m3</t>
  </si>
  <si>
    <t>m3</t>
  </si>
  <si>
    <t>CS ÚRS 2018 01</t>
  </si>
  <si>
    <t>4</t>
  </si>
  <si>
    <t>36307172</t>
  </si>
  <si>
    <t>VV</t>
  </si>
  <si>
    <t>"dle C.4.3 Půdorysy"</t>
  </si>
  <si>
    <t>"dle C.4.5 Řezy"</t>
  </si>
  <si>
    <t>"průměrná hloubka 1500 mm"</t>
  </si>
  <si>
    <t>1,5*(7,5)*0,7</t>
  </si>
  <si>
    <t>1,5*(0,8+7,72)*0,7</t>
  </si>
  <si>
    <t>1,5*(5,0+15,6-2,5*2)*0,7</t>
  </si>
  <si>
    <t>1,5*(2,5*2)*0,7</t>
  </si>
  <si>
    <t>1,5*(2,8)*0,7</t>
  </si>
  <si>
    <t>1,5*(2,6*4)*0,7</t>
  </si>
  <si>
    <t>1,5*(2,6)*0,7</t>
  </si>
  <si>
    <t>1,5*(2,4*5-0,1+2,2+0,1)*0,7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</si>
  <si>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</si>
  <si>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</si>
  <si>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943190406</t>
  </si>
  <si>
    <t>151201101</t>
  </si>
  <si>
    <t>Zřízení pažení a rozepření stěn rýh pro podzemní vedení pro všechny šířky rýhy zátažné, hloubky do 2 m</t>
  </si>
  <si>
    <t>m2</t>
  </si>
  <si>
    <t>1364272381</t>
  </si>
  <si>
    <t>1,5*(7,5)</t>
  </si>
  <si>
    <t>1,5*(0,8+7,72)</t>
  </si>
  <si>
    <t>1,5*(5,0+15,6-2,5*2)</t>
  </si>
  <si>
    <t>1,5*(2,5*2)</t>
  </si>
  <si>
    <t>1,5*(2,8)</t>
  </si>
  <si>
    <t>1,5*(2,6*4)</t>
  </si>
  <si>
    <t>1,5*(2,6)</t>
  </si>
  <si>
    <t>1,5*(2,4*5-0,1+2,2+0,1)</t>
  </si>
  <si>
    <t>151201111</t>
  </si>
  <si>
    <t>Odstranění pažení a rozepření stěn rýh pro podzemní vedení s uložením materiálu na vzdálenost do 3 m od kraje výkopu zátažné, hloubky do 2 m</t>
  </si>
  <si>
    <t>645360804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</si>
  <si>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</si>
  <si>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</si>
  <si>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</si>
  <si>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1719170042</t>
  </si>
  <si>
    <t>"na mezideponii"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</si>
  <si>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</si>
  <si>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</si>
  <si>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</si>
  <si>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1496808854</t>
  </si>
  <si>
    <t>"přebytečná zemina na skládku"</t>
  </si>
  <si>
    <t>7</t>
  </si>
  <si>
    <t>167101101</t>
  </si>
  <si>
    <t>Nakládání, skládání a překládání neulehlého výkopku nebo sypaniny nakládání, množství do 100 m3, z hornin tř. 1 až 4</t>
  </si>
  <si>
    <t>-239440858</t>
  </si>
  <si>
    <t>8</t>
  </si>
  <si>
    <t>174101101</t>
  </si>
  <si>
    <t>Zásyp sypaninou z jakékoliv horniny s uložením výkopku ve vrstvách se zhutněním jam, šachet, rýh nebo kolem objektů v těchto vykopávkách</t>
  </si>
  <si>
    <t>-892652533</t>
  </si>
  <si>
    <t>"kolem plotu ze strany zahrad"</t>
  </si>
  <si>
    <t>1,5*(7,5)*0,3</t>
  </si>
  <si>
    <t>1,5*(0,8+7,72)*0,3</t>
  </si>
  <si>
    <t>1,5*(5,0+15,6-2,5*2)*0,3</t>
  </si>
  <si>
    <t>1,5*(2,5*2)*0,3</t>
  </si>
  <si>
    <t>1,5*(2,8)*0,3</t>
  </si>
  <si>
    <t>1,5*(2,6*4)*0,3</t>
  </si>
  <si>
    <t>1,5*(2,6)*0,3</t>
  </si>
  <si>
    <t>1,5*(2,4*5-0,1+2,2+0,1)*0,3</t>
  </si>
  <si>
    <t>"kolem plotu ze strany komunikace"</t>
  </si>
  <si>
    <t>0,5*(16,02+50,4)*(0,2+0,5/2)</t>
  </si>
  <si>
    <t>9</t>
  </si>
  <si>
    <t>M</t>
  </si>
  <si>
    <t>583373030</t>
  </si>
  <si>
    <t>štěrkopísek frakce 0-8</t>
  </si>
  <si>
    <t>t</t>
  </si>
  <si>
    <t>1410439793</t>
  </si>
  <si>
    <t>z1*1,6</t>
  </si>
  <si>
    <t>10</t>
  </si>
  <si>
    <t>171201211</t>
  </si>
  <si>
    <t>Poplatek za uložení stavebního odpadu na skládce (skládkovné) zeminy a kameniva zatříděného do Katalogu odpadů pod kódem 170 504</t>
  </si>
  <si>
    <t>1189139043</t>
  </si>
  <si>
    <t>Zakládání</t>
  </si>
  <si>
    <t>11</t>
  </si>
  <si>
    <t>2127911R01</t>
  </si>
  <si>
    <t>Odvodnění mostní opěry z plastových trub žlab úložného prahu DN 50</t>
  </si>
  <si>
    <t>m</t>
  </si>
  <si>
    <t>1204162944</t>
  </si>
  <si>
    <t>"5, po 1,0 m"</t>
  </si>
  <si>
    <t>(16,02+50,4)/1,0</t>
  </si>
  <si>
    <t>65*0,5</t>
  </si>
  <si>
    <t>12</t>
  </si>
  <si>
    <t>274321411</t>
  </si>
  <si>
    <t>Základy z betonu železového (bez výztuže) pasy z betonu bez zvýšených nároků na prostředí tř. C 20/25</t>
  </si>
  <si>
    <t>78783243</t>
  </si>
  <si>
    <t>"dle C.4.4 Pohled 50"</t>
  </si>
  <si>
    <t>"beton XF4- XA1"</t>
  </si>
  <si>
    <t>0,6*(7,5)*0,4</t>
  </si>
  <si>
    <t>0,8*(0,8+7,72)*0,4</t>
  </si>
  <si>
    <t>1,0*(5,0+15,6-2,5*2)*0,4</t>
  </si>
  <si>
    <t>0,8*(2,5*2)*0,4</t>
  </si>
  <si>
    <t>1,2*(2,8)*0,4</t>
  </si>
  <si>
    <t>1,0*(2,6*4)*0,4</t>
  </si>
  <si>
    <t>1,2*(2,6)*0,4</t>
  </si>
  <si>
    <t>1,2*(2,4*5-0,1+2,2+0,1)*0,4</t>
  </si>
  <si>
    <t>13</t>
  </si>
  <si>
    <t>274351121</t>
  </si>
  <si>
    <t>Bednění základů pasů rovné zřízení</t>
  </si>
  <si>
    <t>-933501939</t>
  </si>
  <si>
    <t>0,6*(7,5)*2</t>
  </si>
  <si>
    <t>0,8*(0,8+7,72)*2</t>
  </si>
  <si>
    <t>1,0*(5,0+15,6-2,5*2)*2</t>
  </si>
  <si>
    <t>0,8*(2,5*2)*2</t>
  </si>
  <si>
    <t>1,2*(2,8)*2</t>
  </si>
  <si>
    <t>1,0*(2,6*4)*2</t>
  </si>
  <si>
    <t>1,2*(2,6)*2</t>
  </si>
  <si>
    <t>1,2*(2,4*5-0,1+2,2+0,1)*2</t>
  </si>
  <si>
    <t>14</t>
  </si>
  <si>
    <t>274351122</t>
  </si>
  <si>
    <t>Bednění základů pasů rovné odstranění</t>
  </si>
  <si>
    <t>-793780422</t>
  </si>
  <si>
    <t>274361821</t>
  </si>
  <si>
    <t>Výztuž základů pasů z betonářské oceli 10 505 (R) nebo BSt 500</t>
  </si>
  <si>
    <t>-1302735715</t>
  </si>
  <si>
    <t>"dle realizovaných akcí 80,0 kg/m3</t>
  </si>
  <si>
    <t>xx20*80,0*0,001</t>
  </si>
  <si>
    <t>Svislé a kompletní konstrukce</t>
  </si>
  <si>
    <t>16</t>
  </si>
  <si>
    <t>311113155</t>
  </si>
  <si>
    <t>Nadzákladové zdi z tvárnic ztraceného bednění hladkých, včetně výplně z betonu třídy C 25/30, tloušťky zdiva přes 300 do 400 mm</t>
  </si>
  <si>
    <t>-243867784</t>
  </si>
  <si>
    <t>0,4*(7,5+7,72-1,11)</t>
  </si>
  <si>
    <t>1,4*1,4</t>
  </si>
  <si>
    <t>0,4*0,8</t>
  </si>
  <si>
    <t>0,6*(5,0)</t>
  </si>
  <si>
    <t>1,4*2,4</t>
  </si>
  <si>
    <t>0,8*(2,6*7)</t>
  </si>
  <si>
    <t>1,0*(2,6*5)</t>
  </si>
  <si>
    <t>1,2*(2,4*2)</t>
  </si>
  <si>
    <t>1,0*(2,6*4)</t>
  </si>
  <si>
    <t>17</t>
  </si>
  <si>
    <t>338171111</t>
  </si>
  <si>
    <t>Osazování sloupků a vzpěr plotových ocelových trubkových nebo profilovaných výšky do 2,00 m se zalitím cementovou maltou do vynechaných otvorů</t>
  </si>
  <si>
    <t>kus</t>
  </si>
  <si>
    <t>5543909</t>
  </si>
  <si>
    <t>"sloupky"</t>
  </si>
  <si>
    <t>18</t>
  </si>
  <si>
    <t>pc02101</t>
  </si>
  <si>
    <t>sloupek plotový poplastovaný,pr.48 mm,dl. 2000mm vč.zavíčkování</t>
  </si>
  <si>
    <t>1689510822</t>
  </si>
  <si>
    <t>19</t>
  </si>
  <si>
    <t>338171121</t>
  </si>
  <si>
    <t>Osazování sloupků a vzpěr plotových ocelových trubkových nebo profilovaných výšky do 2,60 m se zalitím cementovou maltou do vynechaných otvorů</t>
  </si>
  <si>
    <t>1896028390</t>
  </si>
  <si>
    <t>"vzpěry"</t>
  </si>
  <si>
    <t>20</t>
  </si>
  <si>
    <t>pc02111</t>
  </si>
  <si>
    <t>sloupek plotový poplastovaný,pr.48 mm,dl. 2300mm vč.zavíčkování</t>
  </si>
  <si>
    <t>-1069271282</t>
  </si>
  <si>
    <t>pc02102</t>
  </si>
  <si>
    <t>vzpěra plotová poplastovaná,pr.38 mm,dl. 2300mm</t>
  </si>
  <si>
    <t>1951655961</t>
  </si>
  <si>
    <t>22</t>
  </si>
  <si>
    <t>348101110</t>
  </si>
  <si>
    <t>Montáž vrat a vrátek k oplocení na sloupky zděné nebo betonové, plochy jednotlivě do 2 m2</t>
  </si>
  <si>
    <t>-1822443098</t>
  </si>
  <si>
    <t>"dle C.4.6 Branka"</t>
  </si>
  <si>
    <t>23</t>
  </si>
  <si>
    <t>pc02103</t>
  </si>
  <si>
    <t>vstupní branka 990/1410mm,1křídlo,vč. svařovaného rámu,výplň hoblovaná prkna 120/18 mm,vč.oboustranné kliky a zámku,vč. předepsané povrchové úpravy</t>
  </si>
  <si>
    <t>kpl</t>
  </si>
  <si>
    <t>-1618103707</t>
  </si>
  <si>
    <t>3482729R01</t>
  </si>
  <si>
    <t>Montáž plotové stříšky, lepená mrazuvzdorným lepidlem z tvarovek hladkých, sedlového tvaru přírodních</t>
  </si>
  <si>
    <t>510142351</t>
  </si>
  <si>
    <t>0,1+2,1+2,2*2+0,1</t>
  </si>
  <si>
    <t>0,09+2,02+2,03+0,1</t>
  </si>
  <si>
    <t>50,4</t>
  </si>
  <si>
    <t>25</t>
  </si>
  <si>
    <t>5921010R01</t>
  </si>
  <si>
    <t>stříška průběžná betonová hladká,sedlový tvar,500/250 mm</t>
  </si>
  <si>
    <t>-1700809093</t>
  </si>
  <si>
    <t>zakryt1/0,25</t>
  </si>
  <si>
    <t>"zaokrouhleno"</t>
  </si>
  <si>
    <t>250</t>
  </si>
  <si>
    <t>26</t>
  </si>
  <si>
    <t>348273111</t>
  </si>
  <si>
    <t>Ploty z tvárnic betonových plotový sloupek na maltu cementovou včetně spárování současně při zdění, výplně z betonu C 16/20 a výztuže s hladkým povrchem, rozměru 400 x 400 mm z tvarovek hladkých (190 x 190 x 390 mm) přírodních</t>
  </si>
  <si>
    <t>1039075713</t>
  </si>
  <si>
    <t>1,4*4</t>
  </si>
  <si>
    <t>27</t>
  </si>
  <si>
    <t>348273511</t>
  </si>
  <si>
    <t>Ploty z tvárnic betonových sloupová hlavice lepená mrazuvzdorným lepidlem, včetně spárování z tvarovek hladkých nebo štípaných, sedlového tvaru, rozměru sloupku 400 x 400 mm přírodních</t>
  </si>
  <si>
    <t>-458714961</t>
  </si>
  <si>
    <t>28</t>
  </si>
  <si>
    <t>348273932</t>
  </si>
  <si>
    <t>Ploty z tvárnic betonových kovové doplňky k plotovému zdivu vkládané do ložných spár současně při zdění poštovní schránka (1 zvonek a 1 jmenovka) pevná pro sloupek nebo zeď tloušťky (hloubky) 400 mm</t>
  </si>
  <si>
    <t>-1600419161</t>
  </si>
  <si>
    <t>29</t>
  </si>
  <si>
    <t>34827399R01</t>
  </si>
  <si>
    <t>Revizní kompozitní dvířka 500x500 mm osazená na plotovou zeď</t>
  </si>
  <si>
    <t>207434628</t>
  </si>
  <si>
    <t>30</t>
  </si>
  <si>
    <t>348401120</t>
  </si>
  <si>
    <t>Osazení oplocení ze strojového pletiva s napínacími dráty do 15° sklonu svahu, výšky do 1,6 m</t>
  </si>
  <si>
    <t>1351655478</t>
  </si>
  <si>
    <t>2,1+2,2*2+2,02+2,03+50,4-2,5</t>
  </si>
  <si>
    <t xml:space="preserve">"sloupek plotový  pr.48 mm dl.2,0 m"   24</t>
  </si>
  <si>
    <t xml:space="preserve">"sloupek plotový  pr.48 mm dl.2,3 m"   3</t>
  </si>
  <si>
    <t xml:space="preserve">"vzpěra plotová  pr.38 mm dl.2,3 m"   3</t>
  </si>
  <si>
    <t>31</t>
  </si>
  <si>
    <t>31327502</t>
  </si>
  <si>
    <t>pletivo drátěné plastifikované se čtvercovými oky 50 mm/2,2 mm, 150 cm</t>
  </si>
  <si>
    <t>-1633770342</t>
  </si>
  <si>
    <t>32</t>
  </si>
  <si>
    <t>348401350</t>
  </si>
  <si>
    <t>Osazení oplocení ze strojového pletiva rozvinutí, uchycení a napnutí drátu do 15° sklonu svahu napínacího</t>
  </si>
  <si>
    <t>1125197009</t>
  </si>
  <si>
    <t>xxplot1*3</t>
  </si>
  <si>
    <t>33</t>
  </si>
  <si>
    <t>15619100</t>
  </si>
  <si>
    <t>drát poplastovaný kruhový napínací 2,5/3,5mm</t>
  </si>
  <si>
    <t>1898745877</t>
  </si>
  <si>
    <t>Úpravy povrchu, podlahy, osazení</t>
  </si>
  <si>
    <t>34</t>
  </si>
  <si>
    <t>620459090R01</t>
  </si>
  <si>
    <t>Nátěr hydroizolační krystalizační betonových tvarovek,odstín šedý bez přesné specifikace</t>
  </si>
  <si>
    <t>700974243</t>
  </si>
  <si>
    <t>"svislá plocha nad terénem"</t>
  </si>
  <si>
    <t>1,4*1,4*2</t>
  </si>
  <si>
    <t>1,4*2,4*2</t>
  </si>
  <si>
    <t>"zákrytová stříška"</t>
  </si>
  <si>
    <t>zakryt1*(0,5+0,1*2)</t>
  </si>
  <si>
    <t>Ostatní konstrukce a práce-bourání</t>
  </si>
  <si>
    <t>35</t>
  </si>
  <si>
    <t>961044111</t>
  </si>
  <si>
    <t>Bourání základů z betonu prostého</t>
  </si>
  <si>
    <t>284953235</t>
  </si>
  <si>
    <t>"dle C.4.2 Situace"</t>
  </si>
  <si>
    <t>"dle fotodokumentace"</t>
  </si>
  <si>
    <t>"podezdívka"</t>
  </si>
  <si>
    <t>0,8*(16,02+50,4)*0,2</t>
  </si>
  <si>
    <t>36</t>
  </si>
  <si>
    <t>966071721</t>
  </si>
  <si>
    <t>Bourání plotových sloupků a vzpěr ocelových trubkových nebo profilovaných výšky do 2,50 m odřezáním</t>
  </si>
  <si>
    <t>-888456961</t>
  </si>
  <si>
    <t>24+3</t>
  </si>
  <si>
    <t>37</t>
  </si>
  <si>
    <t>966071821</t>
  </si>
  <si>
    <t>Rozebrání oplocení z pletiva drátěného se čtvercovými oky, výšky do 1,6 m</t>
  </si>
  <si>
    <t>1134059142</t>
  </si>
  <si>
    <t>(16,02+50,4)</t>
  </si>
  <si>
    <t>38</t>
  </si>
  <si>
    <t>974049153</t>
  </si>
  <si>
    <t>Vysekání rýh v betonových zdech do hl. 100 mm a šířky do 100 mm</t>
  </si>
  <si>
    <t>1887209821</t>
  </si>
  <si>
    <t>1,5+1,0</t>
  </si>
  <si>
    <t>997</t>
  </si>
  <si>
    <t>Přesun sutě</t>
  </si>
  <si>
    <t>39</t>
  </si>
  <si>
    <t>997006511</t>
  </si>
  <si>
    <t>Vodorovná doprava suti na skládku s naložením na dopravní prostředek a složením do 100 m</t>
  </si>
  <si>
    <t>1364745826</t>
  </si>
  <si>
    <t>40</t>
  </si>
  <si>
    <t>997006512</t>
  </si>
  <si>
    <t>Vodorovná doprava suti na skládku s naložením na dopravní prostředek a složením přes 100 m do 1 km</t>
  </si>
  <si>
    <t>1239121762</t>
  </si>
  <si>
    <t>41</t>
  </si>
  <si>
    <t>997006519</t>
  </si>
  <si>
    <t>Vodorovná doprava suti na skládku s naložením na dopravní prostředek a složením Příplatek k ceně za každý další i započatý 1 km</t>
  </si>
  <si>
    <t>-1292246081</t>
  </si>
  <si>
    <t>21,603*9 'Přepočtené koeficientem množství</t>
  </si>
  <si>
    <t>42</t>
  </si>
  <si>
    <t>997006551</t>
  </si>
  <si>
    <t>Hrubé urovnání suti na skládce bez zhutnění</t>
  </si>
  <si>
    <t>1664908645</t>
  </si>
  <si>
    <t>43</t>
  </si>
  <si>
    <t>997013801</t>
  </si>
  <si>
    <t>Poplatek za uložení stavebního odpadu na skládce (skládkovné) z prostého betonu zatříděného do Katalogu odpadů pod kódem 170 101</t>
  </si>
  <si>
    <t>-610514534</t>
  </si>
  <si>
    <t>998</t>
  </si>
  <si>
    <t>Přesun hmot</t>
  </si>
  <si>
    <t>44</t>
  </si>
  <si>
    <t>998232111</t>
  </si>
  <si>
    <t>Přesun hmot pro oplocení se svislou nosnou konstrukcí zděnou z cihel, tvárnic, bloků, popř. kovovou nebo dřevěnou vodorovná dopravní vzdálenost do 50 m, pro oplocení výšky přes 3 do 10 m</t>
  </si>
  <si>
    <t>151654114</t>
  </si>
  <si>
    <t>PSV</t>
  </si>
  <si>
    <t>Práce a dodávky PSV</t>
  </si>
  <si>
    <t>711</t>
  </si>
  <si>
    <t>Izolace proti vodě, vlhkosti a plynům</t>
  </si>
  <si>
    <t>45</t>
  </si>
  <si>
    <t>711161221</t>
  </si>
  <si>
    <t>Izolace proti zemní vlhkosti a beztlakové vodě nopovými fóliemi na ploše svislé S vrstva ochranná, odvětrávací a drenážní s nakašírovanou filtrační textilií výška nopku 4,0 mm, tl. fólie do 0,6 mm</t>
  </si>
  <si>
    <t>-786876546</t>
  </si>
  <si>
    <t>46</t>
  </si>
  <si>
    <t>711193121</t>
  </si>
  <si>
    <t>Izolace proti zemní vlhkosti ostatní těsnicí kaší flexibilní minerální na ploše vodorovné V</t>
  </si>
  <si>
    <t>1638730067</t>
  </si>
  <si>
    <t>16,02*1*0,4</t>
  </si>
  <si>
    <t>50,4*2*0,4</t>
  </si>
  <si>
    <t>"+15 % na přesahy a svislé napojení"</t>
  </si>
  <si>
    <t>i10*0,15</t>
  </si>
  <si>
    <t>47</t>
  </si>
  <si>
    <t>998711101</t>
  </si>
  <si>
    <t>Přesun hmot pro izolace proti vodě, vlhkosti a plynům stanovený z hmotnosti přesunovaného materiálu vodorovná dopravní vzdálenost do 50 m v objektech výšky do 6 m</t>
  </si>
  <si>
    <t>-1861798166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</si>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</sst>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34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36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38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39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40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41</v>
      </c>
      <c r="E26" s="54"/>
      <c r="F26" s="55" t="s">
        <v>42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43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44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45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46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47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48</v>
      </c>
      <c r="U32" s="61"/>
      <c r="V32" s="61"/>
      <c r="W32" s="61"/>
      <c r="X32" s="63" t="s">
        <v>49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50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HKMALPLOT2018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Rekonstrukce chodníků a infrastruktury silnice III/29827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Malšova Lhota - Hradec Králové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31. 7. 2018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ARKO spol.s r.o., Jižní 870, Hradec Králové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ARKO spol.s r.o., Jižní 870, Hradec Králové</v>
      </c>
      <c r="AN46" s="77"/>
      <c r="AO46" s="77"/>
      <c r="AP46" s="77"/>
      <c r="AQ46" s="74"/>
      <c r="AR46" s="72"/>
      <c r="AS46" s="86" t="s">
        <v>51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52</v>
      </c>
      <c r="D49" s="97"/>
      <c r="E49" s="97"/>
      <c r="F49" s="97"/>
      <c r="G49" s="97"/>
      <c r="H49" s="98"/>
      <c r="I49" s="99" t="s">
        <v>53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54</v>
      </c>
      <c r="AH49" s="97"/>
      <c r="AI49" s="97"/>
      <c r="AJ49" s="97"/>
      <c r="AK49" s="97"/>
      <c r="AL49" s="97"/>
      <c r="AM49" s="97"/>
      <c r="AN49" s="99" t="s">
        <v>55</v>
      </c>
      <c r="AO49" s="97"/>
      <c r="AP49" s="97"/>
      <c r="AQ49" s="101" t="s">
        <v>56</v>
      </c>
      <c r="AR49" s="72"/>
      <c r="AS49" s="102" t="s">
        <v>57</v>
      </c>
      <c r="AT49" s="103" t="s">
        <v>58</v>
      </c>
      <c r="AU49" s="103" t="s">
        <v>59</v>
      </c>
      <c r="AV49" s="103" t="s">
        <v>60</v>
      </c>
      <c r="AW49" s="103" t="s">
        <v>61</v>
      </c>
      <c r="AX49" s="103" t="s">
        <v>62</v>
      </c>
      <c r="AY49" s="103" t="s">
        <v>63</v>
      </c>
      <c r="AZ49" s="103" t="s">
        <v>64</v>
      </c>
      <c r="BA49" s="103" t="s">
        <v>65</v>
      </c>
      <c r="BB49" s="103" t="s">
        <v>66</v>
      </c>
      <c r="BC49" s="103" t="s">
        <v>67</v>
      </c>
      <c r="BD49" s="104" t="s">
        <v>68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69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ROUND(AS52,2)</f>
        <v>0</v>
      </c>
      <c r="AT51" s="114">
        <f>ROUND(SUM(AV51:AW51),2)</f>
        <v>0</v>
      </c>
      <c r="AU51" s="115">
        <f>ROUND(AU52,5)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ROUND(AZ52,2)</f>
        <v>0</v>
      </c>
      <c r="BA51" s="114">
        <f>ROUND(BA52,2)</f>
        <v>0</v>
      </c>
      <c r="BB51" s="114">
        <f>ROUND(BB52,2)</f>
        <v>0</v>
      </c>
      <c r="BC51" s="114">
        <f>ROUND(BC52,2)</f>
        <v>0</v>
      </c>
      <c r="BD51" s="116">
        <f>ROUND(BD52,2)</f>
        <v>0</v>
      </c>
      <c r="BS51" s="117" t="s">
        <v>70</v>
      </c>
      <c r="BT51" s="117" t="s">
        <v>71</v>
      </c>
      <c r="BU51" s="118" t="s">
        <v>72</v>
      </c>
      <c r="BV51" s="117" t="s">
        <v>73</v>
      </c>
      <c r="BW51" s="117" t="s">
        <v>7</v>
      </c>
      <c r="BX51" s="117" t="s">
        <v>74</v>
      </c>
      <c r="CL51" s="117" t="s">
        <v>21</v>
      </c>
    </row>
    <row r="52" s="5" customFormat="1" ht="16.5" customHeight="1">
      <c r="A52" s="119" t="s">
        <v>75</v>
      </c>
      <c r="B52" s="120"/>
      <c r="C52" s="121"/>
      <c r="D52" s="122" t="s">
        <v>76</v>
      </c>
      <c r="E52" s="122"/>
      <c r="F52" s="122"/>
      <c r="G52" s="122"/>
      <c r="H52" s="122"/>
      <c r="I52" s="123"/>
      <c r="J52" s="122" t="s">
        <v>77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'SO711 - C.4. Oplocení'!J27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78</v>
      </c>
      <c r="AR52" s="126"/>
      <c r="AS52" s="127">
        <v>0</v>
      </c>
      <c r="AT52" s="128">
        <f>ROUND(SUM(AV52:AW52),2)</f>
        <v>0</v>
      </c>
      <c r="AU52" s="129">
        <f>'SO711 - C.4. Oplocení'!P86</f>
        <v>0</v>
      </c>
      <c r="AV52" s="128">
        <f>'SO711 - C.4. Oplocení'!J30</f>
        <v>0</v>
      </c>
      <c r="AW52" s="128">
        <f>'SO711 - C.4. Oplocení'!J31</f>
        <v>0</v>
      </c>
      <c r="AX52" s="128">
        <f>'SO711 - C.4. Oplocení'!J32</f>
        <v>0</v>
      </c>
      <c r="AY52" s="128">
        <f>'SO711 - C.4. Oplocení'!J33</f>
        <v>0</v>
      </c>
      <c r="AZ52" s="128">
        <f>'SO711 - C.4. Oplocení'!F30</f>
        <v>0</v>
      </c>
      <c r="BA52" s="128">
        <f>'SO711 - C.4. Oplocení'!F31</f>
        <v>0</v>
      </c>
      <c r="BB52" s="128">
        <f>'SO711 - C.4. Oplocení'!F32</f>
        <v>0</v>
      </c>
      <c r="BC52" s="128">
        <f>'SO711 - C.4. Oplocení'!F33</f>
        <v>0</v>
      </c>
      <c r="BD52" s="130">
        <f>'SO711 - C.4. Oplocení'!F34</f>
        <v>0</v>
      </c>
      <c r="BT52" s="131" t="s">
        <v>79</v>
      </c>
      <c r="BV52" s="131" t="s">
        <v>73</v>
      </c>
      <c r="BW52" s="131" t="s">
        <v>80</v>
      </c>
      <c r="BX52" s="131" t="s">
        <v>7</v>
      </c>
      <c r="CL52" s="131" t="s">
        <v>21</v>
      </c>
      <c r="CM52" s="131" t="s">
        <v>81</v>
      </c>
    </row>
    <row r="53" s="1" customFormat="1" ht="30" customHeight="1">
      <c r="B53" s="46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2"/>
    </row>
    <row r="54" s="1" customFormat="1" ht="6.96" customHeight="1"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72"/>
    </row>
  </sheetData>
  <sheetProtection sheet="1" formatColumns="0" formatRows="0" objects="1" scenarios="1" spinCount="100000" saltValue="ns8fw05oYGhiQ4F7PnQI7Vs0Nc0ndar9MvqjbR2J8AGrIuy4T28vBJpEfxgeZ4P6bZNaMS3blFpcNS3TCYHRsQ==" hashValue="ey9djP/pchXDwxvQ9RPtlEUvKARMwjDiuqodOW/DX1BZTmFS6qyo4e439nlw4cRujZObE67JPjEsuIi7WawyZw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711 - C.4. Oplocení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3"/>
      <c r="C1" s="133"/>
      <c r="D1" s="134" t="s">
        <v>1</v>
      </c>
      <c r="E1" s="133"/>
      <c r="F1" s="135" t="s">
        <v>82</v>
      </c>
      <c r="G1" s="135" t="s">
        <v>83</v>
      </c>
      <c r="H1" s="135"/>
      <c r="I1" s="136"/>
      <c r="J1" s="135" t="s">
        <v>84</v>
      </c>
      <c r="K1" s="134" t="s">
        <v>85</v>
      </c>
      <c r="L1" s="135" t="s">
        <v>86</v>
      </c>
      <c r="M1" s="135"/>
      <c r="N1" s="135"/>
      <c r="O1" s="135"/>
      <c r="P1" s="135"/>
      <c r="Q1" s="135"/>
      <c r="R1" s="135"/>
      <c r="S1" s="135"/>
      <c r="T1" s="13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80</v>
      </c>
      <c r="AZ2" s="137" t="s">
        <v>87</v>
      </c>
      <c r="BA2" s="137" t="s">
        <v>21</v>
      </c>
      <c r="BB2" s="137" t="s">
        <v>21</v>
      </c>
      <c r="BC2" s="137" t="s">
        <v>88</v>
      </c>
      <c r="BD2" s="137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38"/>
      <c r="J3" s="26"/>
      <c r="K3" s="27"/>
      <c r="AT3" s="24" t="s">
        <v>81</v>
      </c>
      <c r="AZ3" s="137" t="s">
        <v>89</v>
      </c>
      <c r="BA3" s="137" t="s">
        <v>21</v>
      </c>
      <c r="BB3" s="137" t="s">
        <v>21</v>
      </c>
      <c r="BC3" s="137" t="s">
        <v>90</v>
      </c>
      <c r="BD3" s="137" t="s">
        <v>81</v>
      </c>
    </row>
    <row r="4" ht="36.96" customHeight="1">
      <c r="B4" s="28"/>
      <c r="C4" s="29"/>
      <c r="D4" s="30" t="s">
        <v>91</v>
      </c>
      <c r="E4" s="29"/>
      <c r="F4" s="29"/>
      <c r="G4" s="29"/>
      <c r="H4" s="29"/>
      <c r="I4" s="139"/>
      <c r="J4" s="29"/>
      <c r="K4" s="31"/>
      <c r="M4" s="32" t="s">
        <v>12</v>
      </c>
      <c r="AT4" s="24" t="s">
        <v>6</v>
      </c>
      <c r="AZ4" s="137" t="s">
        <v>92</v>
      </c>
      <c r="BA4" s="137" t="s">
        <v>93</v>
      </c>
      <c r="BB4" s="137" t="s">
        <v>21</v>
      </c>
      <c r="BC4" s="137" t="s">
        <v>94</v>
      </c>
      <c r="BD4" s="137" t="s">
        <v>81</v>
      </c>
    </row>
    <row r="5" ht="6.96" customHeight="1">
      <c r="B5" s="28"/>
      <c r="C5" s="29"/>
      <c r="D5" s="29"/>
      <c r="E5" s="29"/>
      <c r="F5" s="29"/>
      <c r="G5" s="29"/>
      <c r="H5" s="29"/>
      <c r="I5" s="139"/>
      <c r="J5" s="29"/>
      <c r="K5" s="31"/>
      <c r="AZ5" s="137" t="s">
        <v>95</v>
      </c>
      <c r="BA5" s="137" t="s">
        <v>96</v>
      </c>
      <c r="BB5" s="137" t="s">
        <v>21</v>
      </c>
      <c r="BC5" s="137" t="s">
        <v>94</v>
      </c>
      <c r="BD5" s="137" t="s">
        <v>81</v>
      </c>
    </row>
    <row r="6">
      <c r="B6" s="28"/>
      <c r="C6" s="29"/>
      <c r="D6" s="40" t="s">
        <v>18</v>
      </c>
      <c r="E6" s="29"/>
      <c r="F6" s="29"/>
      <c r="G6" s="29"/>
      <c r="H6" s="29"/>
      <c r="I6" s="139"/>
      <c r="J6" s="29"/>
      <c r="K6" s="31"/>
      <c r="AZ6" s="137" t="s">
        <v>97</v>
      </c>
      <c r="BA6" s="137" t="s">
        <v>21</v>
      </c>
      <c r="BB6" s="137" t="s">
        <v>21</v>
      </c>
      <c r="BC6" s="137" t="s">
        <v>98</v>
      </c>
      <c r="BD6" s="137" t="s">
        <v>81</v>
      </c>
    </row>
    <row r="7" ht="16.5" customHeight="1">
      <c r="B7" s="28"/>
      <c r="C7" s="29"/>
      <c r="D7" s="29"/>
      <c r="E7" s="140" t="str">
        <f>'Rekapitulace stavby'!K6</f>
        <v>Rekonstrukce chodníků a infrastruktury silnice III/29827</v>
      </c>
      <c r="F7" s="40"/>
      <c r="G7" s="40"/>
      <c r="H7" s="40"/>
      <c r="I7" s="139"/>
      <c r="J7" s="29"/>
      <c r="K7" s="31"/>
      <c r="AZ7" s="137" t="s">
        <v>99</v>
      </c>
      <c r="BA7" s="137" t="s">
        <v>21</v>
      </c>
      <c r="BB7" s="137" t="s">
        <v>21</v>
      </c>
      <c r="BC7" s="137" t="s">
        <v>100</v>
      </c>
      <c r="BD7" s="137" t="s">
        <v>81</v>
      </c>
    </row>
    <row r="8" s="1" customFormat="1">
      <c r="B8" s="46"/>
      <c r="C8" s="47"/>
      <c r="D8" s="40" t="s">
        <v>101</v>
      </c>
      <c r="E8" s="47"/>
      <c r="F8" s="47"/>
      <c r="G8" s="47"/>
      <c r="H8" s="47"/>
      <c r="I8" s="141"/>
      <c r="J8" s="47"/>
      <c r="K8" s="51"/>
      <c r="AZ8" s="137" t="s">
        <v>102</v>
      </c>
      <c r="BA8" s="137" t="s">
        <v>21</v>
      </c>
      <c r="BB8" s="137" t="s">
        <v>21</v>
      </c>
      <c r="BC8" s="137" t="s">
        <v>103</v>
      </c>
      <c r="BD8" s="137" t="s">
        <v>81</v>
      </c>
    </row>
    <row r="9" s="1" customFormat="1" ht="36.96" customHeight="1">
      <c r="B9" s="46"/>
      <c r="C9" s="47"/>
      <c r="D9" s="47"/>
      <c r="E9" s="142" t="s">
        <v>104</v>
      </c>
      <c r="F9" s="47"/>
      <c r="G9" s="47"/>
      <c r="H9" s="47"/>
      <c r="I9" s="141"/>
      <c r="J9" s="47"/>
      <c r="K9" s="51"/>
      <c r="AZ9" s="137" t="s">
        <v>105</v>
      </c>
      <c r="BA9" s="137" t="s">
        <v>21</v>
      </c>
      <c r="BB9" s="137" t="s">
        <v>21</v>
      </c>
      <c r="BC9" s="137" t="s">
        <v>106</v>
      </c>
      <c r="BD9" s="137" t="s">
        <v>81</v>
      </c>
    </row>
    <row r="10" s="1" customFormat="1">
      <c r="B10" s="46"/>
      <c r="C10" s="47"/>
      <c r="D10" s="47"/>
      <c r="E10" s="47"/>
      <c r="F10" s="47"/>
      <c r="G10" s="47"/>
      <c r="H10" s="47"/>
      <c r="I10" s="141"/>
      <c r="J10" s="47"/>
      <c r="K10" s="51"/>
      <c r="AZ10" s="137" t="s">
        <v>107</v>
      </c>
      <c r="BA10" s="137" t="s">
        <v>21</v>
      </c>
      <c r="BB10" s="137" t="s">
        <v>21</v>
      </c>
      <c r="BC10" s="137" t="s">
        <v>100</v>
      </c>
      <c r="BD10" s="137" t="s">
        <v>81</v>
      </c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3" t="s">
        <v>22</v>
      </c>
      <c r="J11" s="35" t="s">
        <v>21</v>
      </c>
      <c r="K11" s="51"/>
      <c r="AZ11" s="137" t="s">
        <v>108</v>
      </c>
      <c r="BA11" s="137" t="s">
        <v>21</v>
      </c>
      <c r="BB11" s="137" t="s">
        <v>21</v>
      </c>
      <c r="BC11" s="137" t="s">
        <v>109</v>
      </c>
      <c r="BD11" s="137" t="s">
        <v>81</v>
      </c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3" t="s">
        <v>25</v>
      </c>
      <c r="J12" s="144" t="str">
        <f>'Rekapitulace stavby'!AN8</f>
        <v>31. 7. 2018</v>
      </c>
      <c r="K12" s="51"/>
      <c r="AZ12" s="137" t="s">
        <v>110</v>
      </c>
      <c r="BA12" s="137" t="s">
        <v>93</v>
      </c>
      <c r="BB12" s="137" t="s">
        <v>21</v>
      </c>
      <c r="BC12" s="137" t="s">
        <v>111</v>
      </c>
      <c r="BD12" s="137" t="s">
        <v>81</v>
      </c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1"/>
      <c r="J13" s="47"/>
      <c r="K13" s="51"/>
      <c r="AZ13" s="137" t="s">
        <v>112</v>
      </c>
      <c r="BA13" s="137" t="s">
        <v>21</v>
      </c>
      <c r="BB13" s="137" t="s">
        <v>21</v>
      </c>
      <c r="BC13" s="137" t="s">
        <v>113</v>
      </c>
      <c r="BD13" s="137" t="s">
        <v>81</v>
      </c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3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3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1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3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3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1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3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29</v>
      </c>
      <c r="F21" s="47"/>
      <c r="G21" s="47"/>
      <c r="H21" s="47"/>
      <c r="I21" s="143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1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1"/>
      <c r="J23" s="47"/>
      <c r="K23" s="51"/>
    </row>
    <row r="24" s="6" customFormat="1" ht="57" customHeight="1">
      <c r="B24" s="145"/>
      <c r="C24" s="146"/>
      <c r="D24" s="146"/>
      <c r="E24" s="44" t="s">
        <v>114</v>
      </c>
      <c r="F24" s="44"/>
      <c r="G24" s="44"/>
      <c r="H24" s="44"/>
      <c r="I24" s="147"/>
      <c r="J24" s="146"/>
      <c r="K24" s="1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1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49"/>
      <c r="J26" s="106"/>
      <c r="K26" s="150"/>
    </row>
    <row r="27" s="1" customFormat="1" ht="25.44" customHeight="1">
      <c r="B27" s="46"/>
      <c r="C27" s="47"/>
      <c r="D27" s="151" t="s">
        <v>37</v>
      </c>
      <c r="E27" s="47"/>
      <c r="F27" s="47"/>
      <c r="G27" s="47"/>
      <c r="H27" s="47"/>
      <c r="I27" s="141"/>
      <c r="J27" s="152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49"/>
      <c r="J28" s="106"/>
      <c r="K28" s="150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3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4">
        <f>ROUND(SUM(BE86:BE364), 2)</f>
        <v>0</v>
      </c>
      <c r="G30" s="47"/>
      <c r="H30" s="47"/>
      <c r="I30" s="155">
        <v>0.20999999999999999</v>
      </c>
      <c r="J30" s="154">
        <f>ROUND(ROUND((SUM(BE86:BE364)),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4">
        <f>ROUND(SUM(BF86:BF364), 2)</f>
        <v>0</v>
      </c>
      <c r="G31" s="47"/>
      <c r="H31" s="47"/>
      <c r="I31" s="155">
        <v>0.14999999999999999</v>
      </c>
      <c r="J31" s="154">
        <f>ROUND(ROUND((SUM(BF86:BF364)),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4">
        <f>ROUND(SUM(BG86:BG364), 2)</f>
        <v>0</v>
      </c>
      <c r="G32" s="47"/>
      <c r="H32" s="47"/>
      <c r="I32" s="155">
        <v>0.20999999999999999</v>
      </c>
      <c r="J32" s="154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4">
        <f>ROUND(SUM(BH86:BH364), 2)</f>
        <v>0</v>
      </c>
      <c r="G33" s="47"/>
      <c r="H33" s="47"/>
      <c r="I33" s="155">
        <v>0.14999999999999999</v>
      </c>
      <c r="J33" s="154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4">
        <f>ROUND(SUM(BI86:BI364), 2)</f>
        <v>0</v>
      </c>
      <c r="G34" s="47"/>
      <c r="H34" s="47"/>
      <c r="I34" s="155">
        <v>0</v>
      </c>
      <c r="J34" s="154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1"/>
      <c r="J35" s="47"/>
      <c r="K35" s="51"/>
    </row>
    <row r="36" s="1" customFormat="1" ht="25.44" customHeight="1">
      <c r="B36" s="46"/>
      <c r="C36" s="156"/>
      <c r="D36" s="157" t="s">
        <v>47</v>
      </c>
      <c r="E36" s="98"/>
      <c r="F36" s="98"/>
      <c r="G36" s="158" t="s">
        <v>48</v>
      </c>
      <c r="H36" s="159" t="s">
        <v>49</v>
      </c>
      <c r="I36" s="160"/>
      <c r="J36" s="161">
        <f>SUM(J27:J34)</f>
        <v>0</v>
      </c>
      <c r="K36" s="162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3"/>
      <c r="J37" s="68"/>
      <c r="K37" s="69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1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1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1"/>
      <c r="J44" s="47"/>
      <c r="K44" s="51"/>
    </row>
    <row r="45" s="1" customFormat="1" ht="16.5" customHeight="1">
      <c r="B45" s="46"/>
      <c r="C45" s="47"/>
      <c r="D45" s="47"/>
      <c r="E45" s="140" t="str">
        <f>E7</f>
        <v>Rekonstrukce chodníků a infrastruktury silnice III/29827</v>
      </c>
      <c r="F45" s="40"/>
      <c r="G45" s="40"/>
      <c r="H45" s="40"/>
      <c r="I45" s="141"/>
      <c r="J45" s="47"/>
      <c r="K45" s="51"/>
    </row>
    <row r="46" s="1" customFormat="1" ht="14.4" customHeight="1">
      <c r="B46" s="46"/>
      <c r="C46" s="40" t="s">
        <v>101</v>
      </c>
      <c r="D46" s="47"/>
      <c r="E46" s="47"/>
      <c r="F46" s="47"/>
      <c r="G46" s="47"/>
      <c r="H46" s="47"/>
      <c r="I46" s="141"/>
      <c r="J46" s="47"/>
      <c r="K46" s="51"/>
    </row>
    <row r="47" s="1" customFormat="1" ht="17.25" customHeight="1">
      <c r="B47" s="46"/>
      <c r="C47" s="47"/>
      <c r="D47" s="47"/>
      <c r="E47" s="142" t="str">
        <f>E9</f>
        <v>SO711 - C.4. Oplocení</v>
      </c>
      <c r="F47" s="47"/>
      <c r="G47" s="47"/>
      <c r="H47" s="47"/>
      <c r="I47" s="141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1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Malšova Lhota - Hradec Králové</v>
      </c>
      <c r="G49" s="47"/>
      <c r="H49" s="47"/>
      <c r="I49" s="143" t="s">
        <v>25</v>
      </c>
      <c r="J49" s="144" t="str">
        <f>IF(J12="","",J12)</f>
        <v>31. 7. 2018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1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ARKO spol.s r.o., Jižní 870, Hradec Králové</v>
      </c>
      <c r="G51" s="47"/>
      <c r="H51" s="47"/>
      <c r="I51" s="143" t="s">
        <v>33</v>
      </c>
      <c r="J51" s="44" t="str">
        <f>E21</f>
        <v>ARKO spol.s r.o., Jižní 870, Hradec Králové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1"/>
      <c r="J52" s="168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1"/>
      <c r="J53" s="47"/>
      <c r="K53" s="51"/>
    </row>
    <row r="54" s="1" customFormat="1" ht="29.28" customHeight="1">
      <c r="B54" s="46"/>
      <c r="C54" s="169" t="s">
        <v>116</v>
      </c>
      <c r="D54" s="156"/>
      <c r="E54" s="156"/>
      <c r="F54" s="156"/>
      <c r="G54" s="156"/>
      <c r="H54" s="156"/>
      <c r="I54" s="170"/>
      <c r="J54" s="171" t="s">
        <v>117</v>
      </c>
      <c r="K54" s="172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1"/>
      <c r="J55" s="47"/>
      <c r="K55" s="51"/>
    </row>
    <row r="56" s="1" customFormat="1" ht="29.28" customHeight="1">
      <c r="B56" s="46"/>
      <c r="C56" s="173" t="s">
        <v>118</v>
      </c>
      <c r="D56" s="47"/>
      <c r="E56" s="47"/>
      <c r="F56" s="47"/>
      <c r="G56" s="47"/>
      <c r="H56" s="47"/>
      <c r="I56" s="141"/>
      <c r="J56" s="152">
        <f>J86</f>
        <v>0</v>
      </c>
      <c r="K56" s="51"/>
      <c r="AU56" s="24" t="s">
        <v>119</v>
      </c>
    </row>
    <row r="57" s="7" customFormat="1" ht="24.96" customHeight="1">
      <c r="B57" s="174"/>
      <c r="C57" s="175"/>
      <c r="D57" s="176" t="s">
        <v>120</v>
      </c>
      <c r="E57" s="177"/>
      <c r="F57" s="177"/>
      <c r="G57" s="177"/>
      <c r="H57" s="177"/>
      <c r="I57" s="178"/>
      <c r="J57" s="179">
        <f>J87</f>
        <v>0</v>
      </c>
      <c r="K57" s="180"/>
    </row>
    <row r="58" s="8" customFormat="1" ht="19.92" customHeight="1">
      <c r="B58" s="181"/>
      <c r="C58" s="182"/>
      <c r="D58" s="183" t="s">
        <v>121</v>
      </c>
      <c r="E58" s="184"/>
      <c r="F58" s="184"/>
      <c r="G58" s="184"/>
      <c r="H58" s="184"/>
      <c r="I58" s="185"/>
      <c r="J58" s="186">
        <f>J88</f>
        <v>0</v>
      </c>
      <c r="K58" s="187"/>
    </row>
    <row r="59" s="8" customFormat="1" ht="19.92" customHeight="1">
      <c r="B59" s="181"/>
      <c r="C59" s="182"/>
      <c r="D59" s="183" t="s">
        <v>122</v>
      </c>
      <c r="E59" s="184"/>
      <c r="F59" s="184"/>
      <c r="G59" s="184"/>
      <c r="H59" s="184"/>
      <c r="I59" s="185"/>
      <c r="J59" s="186">
        <f>J154</f>
        <v>0</v>
      </c>
      <c r="K59" s="187"/>
    </row>
    <row r="60" s="8" customFormat="1" ht="19.92" customHeight="1">
      <c r="B60" s="181"/>
      <c r="C60" s="182"/>
      <c r="D60" s="183" t="s">
        <v>123</v>
      </c>
      <c r="E60" s="184"/>
      <c r="F60" s="184"/>
      <c r="G60" s="184"/>
      <c r="H60" s="184"/>
      <c r="I60" s="185"/>
      <c r="J60" s="186">
        <f>J198</f>
        <v>0</v>
      </c>
      <c r="K60" s="187"/>
    </row>
    <row r="61" s="8" customFormat="1" ht="19.92" customHeight="1">
      <c r="B61" s="181"/>
      <c r="C61" s="182"/>
      <c r="D61" s="183" t="s">
        <v>124</v>
      </c>
      <c r="E61" s="184"/>
      <c r="F61" s="184"/>
      <c r="G61" s="184"/>
      <c r="H61" s="184"/>
      <c r="I61" s="185"/>
      <c r="J61" s="186">
        <f>J296</f>
        <v>0</v>
      </c>
      <c r="K61" s="187"/>
    </row>
    <row r="62" s="8" customFormat="1" ht="19.92" customHeight="1">
      <c r="B62" s="181"/>
      <c r="C62" s="182"/>
      <c r="D62" s="183" t="s">
        <v>125</v>
      </c>
      <c r="E62" s="184"/>
      <c r="F62" s="184"/>
      <c r="G62" s="184"/>
      <c r="H62" s="184"/>
      <c r="I62" s="185"/>
      <c r="J62" s="186">
        <f>J313</f>
        <v>0</v>
      </c>
      <c r="K62" s="187"/>
    </row>
    <row r="63" s="8" customFormat="1" ht="19.92" customHeight="1">
      <c r="B63" s="181"/>
      <c r="C63" s="182"/>
      <c r="D63" s="183" t="s">
        <v>126</v>
      </c>
      <c r="E63" s="184"/>
      <c r="F63" s="184"/>
      <c r="G63" s="184"/>
      <c r="H63" s="184"/>
      <c r="I63" s="185"/>
      <c r="J63" s="186">
        <f>J334</f>
        <v>0</v>
      </c>
      <c r="K63" s="187"/>
    </row>
    <row r="64" s="8" customFormat="1" ht="19.92" customHeight="1">
      <c r="B64" s="181"/>
      <c r="C64" s="182"/>
      <c r="D64" s="183" t="s">
        <v>127</v>
      </c>
      <c r="E64" s="184"/>
      <c r="F64" s="184"/>
      <c r="G64" s="184"/>
      <c r="H64" s="184"/>
      <c r="I64" s="185"/>
      <c r="J64" s="186">
        <f>J341</f>
        <v>0</v>
      </c>
      <c r="K64" s="187"/>
    </row>
    <row r="65" s="7" customFormat="1" ht="24.96" customHeight="1">
      <c r="B65" s="174"/>
      <c r="C65" s="175"/>
      <c r="D65" s="176" t="s">
        <v>128</v>
      </c>
      <c r="E65" s="177"/>
      <c r="F65" s="177"/>
      <c r="G65" s="177"/>
      <c r="H65" s="177"/>
      <c r="I65" s="178"/>
      <c r="J65" s="179">
        <f>J343</f>
        <v>0</v>
      </c>
      <c r="K65" s="180"/>
    </row>
    <row r="66" s="8" customFormat="1" ht="19.92" customHeight="1">
      <c r="B66" s="181"/>
      <c r="C66" s="182"/>
      <c r="D66" s="183" t="s">
        <v>129</v>
      </c>
      <c r="E66" s="184"/>
      <c r="F66" s="184"/>
      <c r="G66" s="184"/>
      <c r="H66" s="184"/>
      <c r="I66" s="185"/>
      <c r="J66" s="186">
        <f>J344</f>
        <v>0</v>
      </c>
      <c r="K66" s="187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1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3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6"/>
      <c r="J72" s="71"/>
      <c r="K72" s="71"/>
      <c r="L72" s="72"/>
    </row>
    <row r="73" s="1" customFormat="1" ht="36.96" customHeight="1">
      <c r="B73" s="46"/>
      <c r="C73" s="73" t="s">
        <v>130</v>
      </c>
      <c r="D73" s="74"/>
      <c r="E73" s="74"/>
      <c r="F73" s="74"/>
      <c r="G73" s="74"/>
      <c r="H73" s="74"/>
      <c r="I73" s="188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88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88"/>
      <c r="J75" s="74"/>
      <c r="K75" s="74"/>
      <c r="L75" s="72"/>
    </row>
    <row r="76" s="1" customFormat="1" ht="16.5" customHeight="1">
      <c r="B76" s="46"/>
      <c r="C76" s="74"/>
      <c r="D76" s="74"/>
      <c r="E76" s="189" t="str">
        <f>E7</f>
        <v>Rekonstrukce chodníků a infrastruktury silnice III/29827</v>
      </c>
      <c r="F76" s="76"/>
      <c r="G76" s="76"/>
      <c r="H76" s="76"/>
      <c r="I76" s="188"/>
      <c r="J76" s="74"/>
      <c r="K76" s="74"/>
      <c r="L76" s="72"/>
    </row>
    <row r="77" s="1" customFormat="1" ht="14.4" customHeight="1">
      <c r="B77" s="46"/>
      <c r="C77" s="76" t="s">
        <v>101</v>
      </c>
      <c r="D77" s="74"/>
      <c r="E77" s="74"/>
      <c r="F77" s="74"/>
      <c r="G77" s="74"/>
      <c r="H77" s="74"/>
      <c r="I77" s="188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SO711 - C.4. Oplocení</v>
      </c>
      <c r="F78" s="74"/>
      <c r="G78" s="74"/>
      <c r="H78" s="74"/>
      <c r="I78" s="188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88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0" t="str">
        <f>F12</f>
        <v>Malšova Lhota - Hradec Králové</v>
      </c>
      <c r="G80" s="74"/>
      <c r="H80" s="74"/>
      <c r="I80" s="191" t="s">
        <v>25</v>
      </c>
      <c r="J80" s="85" t="str">
        <f>IF(J12="","",J12)</f>
        <v>31. 7. 2018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88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0" t="str">
        <f>E15</f>
        <v>ARKO spol.s r.o., Jižní 870, Hradec Králové</v>
      </c>
      <c r="G82" s="74"/>
      <c r="H82" s="74"/>
      <c r="I82" s="191" t="s">
        <v>33</v>
      </c>
      <c r="J82" s="190" t="str">
        <f>E21</f>
        <v>ARKO spol.s r.o., Jižní 870, Hradec Králové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0" t="str">
        <f>IF(E18="","",E18)</f>
        <v/>
      </c>
      <c r="G83" s="74"/>
      <c r="H83" s="74"/>
      <c r="I83" s="188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88"/>
      <c r="J84" s="74"/>
      <c r="K84" s="74"/>
      <c r="L84" s="72"/>
    </row>
    <row r="85" s="9" customFormat="1" ht="29.28" customHeight="1">
      <c r="B85" s="192"/>
      <c r="C85" s="193" t="s">
        <v>131</v>
      </c>
      <c r="D85" s="194" t="s">
        <v>56</v>
      </c>
      <c r="E85" s="194" t="s">
        <v>52</v>
      </c>
      <c r="F85" s="194" t="s">
        <v>132</v>
      </c>
      <c r="G85" s="194" t="s">
        <v>133</v>
      </c>
      <c r="H85" s="194" t="s">
        <v>134</v>
      </c>
      <c r="I85" s="195" t="s">
        <v>135</v>
      </c>
      <c r="J85" s="194" t="s">
        <v>117</v>
      </c>
      <c r="K85" s="196" t="s">
        <v>136</v>
      </c>
      <c r="L85" s="197"/>
      <c r="M85" s="102" t="s">
        <v>137</v>
      </c>
      <c r="N85" s="103" t="s">
        <v>41</v>
      </c>
      <c r="O85" s="103" t="s">
        <v>138</v>
      </c>
      <c r="P85" s="103" t="s">
        <v>139</v>
      </c>
      <c r="Q85" s="103" t="s">
        <v>140</v>
      </c>
      <c r="R85" s="103" t="s">
        <v>141</v>
      </c>
      <c r="S85" s="103" t="s">
        <v>142</v>
      </c>
      <c r="T85" s="104" t="s">
        <v>143</v>
      </c>
    </row>
    <row r="86" s="1" customFormat="1" ht="29.28" customHeight="1">
      <c r="B86" s="46"/>
      <c r="C86" s="108" t="s">
        <v>118</v>
      </c>
      <c r="D86" s="74"/>
      <c r="E86" s="74"/>
      <c r="F86" s="74"/>
      <c r="G86" s="74"/>
      <c r="H86" s="74"/>
      <c r="I86" s="188"/>
      <c r="J86" s="198">
        <f>BK86</f>
        <v>0</v>
      </c>
      <c r="K86" s="74"/>
      <c r="L86" s="72"/>
      <c r="M86" s="105"/>
      <c r="N86" s="106"/>
      <c r="O86" s="106"/>
      <c r="P86" s="199">
        <f>P87+P343</f>
        <v>0</v>
      </c>
      <c r="Q86" s="106"/>
      <c r="R86" s="199">
        <f>R87+R343</f>
        <v>209.80737461000001</v>
      </c>
      <c r="S86" s="106"/>
      <c r="T86" s="200">
        <f>T87+T343</f>
        <v>21.6025116</v>
      </c>
      <c r="AT86" s="24" t="s">
        <v>70</v>
      </c>
      <c r="AU86" s="24" t="s">
        <v>119</v>
      </c>
      <c r="BK86" s="201">
        <f>BK87+BK343</f>
        <v>0</v>
      </c>
    </row>
    <row r="87" s="10" customFormat="1" ht="37.44" customHeight="1">
      <c r="B87" s="202"/>
      <c r="C87" s="203"/>
      <c r="D87" s="204" t="s">
        <v>70</v>
      </c>
      <c r="E87" s="205" t="s">
        <v>144</v>
      </c>
      <c r="F87" s="205" t="s">
        <v>145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P88+P154+P198+P296+P313+P334+P341</f>
        <v>0</v>
      </c>
      <c r="Q87" s="210"/>
      <c r="R87" s="211">
        <f>R88+R154+R198+R296+R313+R334+R341</f>
        <v>209.57662107000002</v>
      </c>
      <c r="S87" s="210"/>
      <c r="T87" s="212">
        <f>T88+T154+T198+T296+T313+T334+T341</f>
        <v>21.6025116</v>
      </c>
      <c r="AR87" s="213" t="s">
        <v>79</v>
      </c>
      <c r="AT87" s="214" t="s">
        <v>70</v>
      </c>
      <c r="AU87" s="214" t="s">
        <v>71</v>
      </c>
      <c r="AY87" s="213" t="s">
        <v>146</v>
      </c>
      <c r="BK87" s="215">
        <f>BK88+BK154+BK198+BK296+BK313+BK334+BK341</f>
        <v>0</v>
      </c>
    </row>
    <row r="88" s="10" customFormat="1" ht="19.92" customHeight="1">
      <c r="B88" s="202"/>
      <c r="C88" s="203"/>
      <c r="D88" s="204" t="s">
        <v>70</v>
      </c>
      <c r="E88" s="216" t="s">
        <v>79</v>
      </c>
      <c r="F88" s="216" t="s">
        <v>147</v>
      </c>
      <c r="G88" s="203"/>
      <c r="H88" s="203"/>
      <c r="I88" s="206"/>
      <c r="J88" s="217">
        <f>BK88</f>
        <v>0</v>
      </c>
      <c r="K88" s="203"/>
      <c r="L88" s="208"/>
      <c r="M88" s="209"/>
      <c r="N88" s="210"/>
      <c r="O88" s="210"/>
      <c r="P88" s="211">
        <f>SUM(P89:P153)</f>
        <v>0</v>
      </c>
      <c r="Q88" s="210"/>
      <c r="R88" s="211">
        <f>SUM(R89:R153)</f>
        <v>72.076860699999997</v>
      </c>
      <c r="S88" s="210"/>
      <c r="T88" s="212">
        <f>SUM(T89:T153)</f>
        <v>0</v>
      </c>
      <c r="AR88" s="213" t="s">
        <v>79</v>
      </c>
      <c r="AT88" s="214" t="s">
        <v>70</v>
      </c>
      <c r="AU88" s="214" t="s">
        <v>79</v>
      </c>
      <c r="AY88" s="213" t="s">
        <v>146</v>
      </c>
      <c r="BK88" s="215">
        <f>SUM(BK89:BK153)</f>
        <v>0</v>
      </c>
    </row>
    <row r="89" s="1" customFormat="1" ht="25.5" customHeight="1">
      <c r="B89" s="46"/>
      <c r="C89" s="218" t="s">
        <v>79</v>
      </c>
      <c r="D89" s="218" t="s">
        <v>148</v>
      </c>
      <c r="E89" s="219" t="s">
        <v>149</v>
      </c>
      <c r="F89" s="220" t="s">
        <v>150</v>
      </c>
      <c r="G89" s="221" t="s">
        <v>151</v>
      </c>
      <c r="H89" s="222">
        <v>69.950999999999993</v>
      </c>
      <c r="I89" s="223"/>
      <c r="J89" s="224">
        <f>ROUND(I89*H89,2)</f>
        <v>0</v>
      </c>
      <c r="K89" s="220" t="s">
        <v>152</v>
      </c>
      <c r="L89" s="72"/>
      <c r="M89" s="225" t="s">
        <v>21</v>
      </c>
      <c r="N89" s="226" t="s">
        <v>42</v>
      </c>
      <c r="O89" s="47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24" t="s">
        <v>153</v>
      </c>
      <c r="AT89" s="24" t="s">
        <v>148</v>
      </c>
      <c r="AU89" s="24" t="s">
        <v>81</v>
      </c>
      <c r="AY89" s="24" t="s">
        <v>146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4" t="s">
        <v>79</v>
      </c>
      <c r="BK89" s="229">
        <f>ROUND(I89*H89,2)</f>
        <v>0</v>
      </c>
      <c r="BL89" s="24" t="s">
        <v>153</v>
      </c>
      <c r="BM89" s="24" t="s">
        <v>154</v>
      </c>
    </row>
    <row r="90" s="11" customFormat="1">
      <c r="B90" s="230"/>
      <c r="C90" s="231"/>
      <c r="D90" s="232" t="s">
        <v>155</v>
      </c>
      <c r="E90" s="233" t="s">
        <v>21</v>
      </c>
      <c r="F90" s="234" t="s">
        <v>156</v>
      </c>
      <c r="G90" s="231"/>
      <c r="H90" s="233" t="s">
        <v>21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AT90" s="240" t="s">
        <v>155</v>
      </c>
      <c r="AU90" s="240" t="s">
        <v>81</v>
      </c>
      <c r="AV90" s="11" t="s">
        <v>79</v>
      </c>
      <c r="AW90" s="11" t="s">
        <v>34</v>
      </c>
      <c r="AX90" s="11" t="s">
        <v>71</v>
      </c>
      <c r="AY90" s="240" t="s">
        <v>146</v>
      </c>
    </row>
    <row r="91" s="11" customFormat="1">
      <c r="B91" s="230"/>
      <c r="C91" s="231"/>
      <c r="D91" s="232" t="s">
        <v>155</v>
      </c>
      <c r="E91" s="233" t="s">
        <v>21</v>
      </c>
      <c r="F91" s="234" t="s">
        <v>157</v>
      </c>
      <c r="G91" s="231"/>
      <c r="H91" s="233" t="s">
        <v>21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AT91" s="240" t="s">
        <v>155</v>
      </c>
      <c r="AU91" s="240" t="s">
        <v>81</v>
      </c>
      <c r="AV91" s="11" t="s">
        <v>79</v>
      </c>
      <c r="AW91" s="11" t="s">
        <v>34</v>
      </c>
      <c r="AX91" s="11" t="s">
        <v>71</v>
      </c>
      <c r="AY91" s="240" t="s">
        <v>146</v>
      </c>
    </row>
    <row r="92" s="11" customFormat="1">
      <c r="B92" s="230"/>
      <c r="C92" s="231"/>
      <c r="D92" s="232" t="s">
        <v>155</v>
      </c>
      <c r="E92" s="233" t="s">
        <v>21</v>
      </c>
      <c r="F92" s="234" t="s">
        <v>158</v>
      </c>
      <c r="G92" s="231"/>
      <c r="H92" s="233" t="s">
        <v>21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AT92" s="240" t="s">
        <v>155</v>
      </c>
      <c r="AU92" s="240" t="s">
        <v>81</v>
      </c>
      <c r="AV92" s="11" t="s">
        <v>79</v>
      </c>
      <c r="AW92" s="11" t="s">
        <v>34</v>
      </c>
      <c r="AX92" s="11" t="s">
        <v>71</v>
      </c>
      <c r="AY92" s="240" t="s">
        <v>146</v>
      </c>
    </row>
    <row r="93" s="12" customFormat="1">
      <c r="B93" s="241"/>
      <c r="C93" s="242"/>
      <c r="D93" s="232" t="s">
        <v>155</v>
      </c>
      <c r="E93" s="243" t="s">
        <v>21</v>
      </c>
      <c r="F93" s="244" t="s">
        <v>159</v>
      </c>
      <c r="G93" s="242"/>
      <c r="H93" s="245">
        <v>7.875</v>
      </c>
      <c r="I93" s="246"/>
      <c r="J93" s="242"/>
      <c r="K93" s="242"/>
      <c r="L93" s="247"/>
      <c r="M93" s="248"/>
      <c r="N93" s="249"/>
      <c r="O93" s="249"/>
      <c r="P93" s="249"/>
      <c r="Q93" s="249"/>
      <c r="R93" s="249"/>
      <c r="S93" s="249"/>
      <c r="T93" s="250"/>
      <c r="AT93" s="251" t="s">
        <v>155</v>
      </c>
      <c r="AU93" s="251" t="s">
        <v>81</v>
      </c>
      <c r="AV93" s="12" t="s">
        <v>81</v>
      </c>
      <c r="AW93" s="12" t="s">
        <v>34</v>
      </c>
      <c r="AX93" s="12" t="s">
        <v>71</v>
      </c>
      <c r="AY93" s="251" t="s">
        <v>146</v>
      </c>
    </row>
    <row r="94" s="12" customFormat="1">
      <c r="B94" s="241"/>
      <c r="C94" s="242"/>
      <c r="D94" s="232" t="s">
        <v>155</v>
      </c>
      <c r="E94" s="243" t="s">
        <v>21</v>
      </c>
      <c r="F94" s="244" t="s">
        <v>160</v>
      </c>
      <c r="G94" s="242"/>
      <c r="H94" s="245">
        <v>8.9459999999999997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AT94" s="251" t="s">
        <v>155</v>
      </c>
      <c r="AU94" s="251" t="s">
        <v>81</v>
      </c>
      <c r="AV94" s="12" t="s">
        <v>81</v>
      </c>
      <c r="AW94" s="12" t="s">
        <v>34</v>
      </c>
      <c r="AX94" s="12" t="s">
        <v>71</v>
      </c>
      <c r="AY94" s="251" t="s">
        <v>146</v>
      </c>
    </row>
    <row r="95" s="12" customFormat="1">
      <c r="B95" s="241"/>
      <c r="C95" s="242"/>
      <c r="D95" s="232" t="s">
        <v>155</v>
      </c>
      <c r="E95" s="243" t="s">
        <v>21</v>
      </c>
      <c r="F95" s="244" t="s">
        <v>161</v>
      </c>
      <c r="G95" s="242"/>
      <c r="H95" s="245">
        <v>16.379999999999999</v>
      </c>
      <c r="I95" s="246"/>
      <c r="J95" s="242"/>
      <c r="K95" s="242"/>
      <c r="L95" s="247"/>
      <c r="M95" s="248"/>
      <c r="N95" s="249"/>
      <c r="O95" s="249"/>
      <c r="P95" s="249"/>
      <c r="Q95" s="249"/>
      <c r="R95" s="249"/>
      <c r="S95" s="249"/>
      <c r="T95" s="250"/>
      <c r="AT95" s="251" t="s">
        <v>155</v>
      </c>
      <c r="AU95" s="251" t="s">
        <v>81</v>
      </c>
      <c r="AV95" s="12" t="s">
        <v>81</v>
      </c>
      <c r="AW95" s="12" t="s">
        <v>34</v>
      </c>
      <c r="AX95" s="12" t="s">
        <v>71</v>
      </c>
      <c r="AY95" s="251" t="s">
        <v>146</v>
      </c>
    </row>
    <row r="96" s="12" customFormat="1">
      <c r="B96" s="241"/>
      <c r="C96" s="242"/>
      <c r="D96" s="232" t="s">
        <v>155</v>
      </c>
      <c r="E96" s="243" t="s">
        <v>21</v>
      </c>
      <c r="F96" s="244" t="s">
        <v>162</v>
      </c>
      <c r="G96" s="242"/>
      <c r="H96" s="245">
        <v>5.25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AT96" s="251" t="s">
        <v>155</v>
      </c>
      <c r="AU96" s="251" t="s">
        <v>81</v>
      </c>
      <c r="AV96" s="12" t="s">
        <v>81</v>
      </c>
      <c r="AW96" s="12" t="s">
        <v>34</v>
      </c>
      <c r="AX96" s="12" t="s">
        <v>71</v>
      </c>
      <c r="AY96" s="251" t="s">
        <v>146</v>
      </c>
    </row>
    <row r="97" s="12" customFormat="1">
      <c r="B97" s="241"/>
      <c r="C97" s="242"/>
      <c r="D97" s="232" t="s">
        <v>155</v>
      </c>
      <c r="E97" s="243" t="s">
        <v>21</v>
      </c>
      <c r="F97" s="244" t="s">
        <v>163</v>
      </c>
      <c r="G97" s="242"/>
      <c r="H97" s="245">
        <v>2.9399999999999999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AT97" s="251" t="s">
        <v>155</v>
      </c>
      <c r="AU97" s="251" t="s">
        <v>81</v>
      </c>
      <c r="AV97" s="12" t="s">
        <v>81</v>
      </c>
      <c r="AW97" s="12" t="s">
        <v>34</v>
      </c>
      <c r="AX97" s="12" t="s">
        <v>71</v>
      </c>
      <c r="AY97" s="251" t="s">
        <v>146</v>
      </c>
    </row>
    <row r="98" s="12" customFormat="1">
      <c r="B98" s="241"/>
      <c r="C98" s="242"/>
      <c r="D98" s="232" t="s">
        <v>155</v>
      </c>
      <c r="E98" s="243" t="s">
        <v>21</v>
      </c>
      <c r="F98" s="244" t="s">
        <v>164</v>
      </c>
      <c r="G98" s="242"/>
      <c r="H98" s="245">
        <v>10.92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AT98" s="251" t="s">
        <v>155</v>
      </c>
      <c r="AU98" s="251" t="s">
        <v>81</v>
      </c>
      <c r="AV98" s="12" t="s">
        <v>81</v>
      </c>
      <c r="AW98" s="12" t="s">
        <v>34</v>
      </c>
      <c r="AX98" s="12" t="s">
        <v>71</v>
      </c>
      <c r="AY98" s="251" t="s">
        <v>146</v>
      </c>
    </row>
    <row r="99" s="12" customFormat="1">
      <c r="B99" s="241"/>
      <c r="C99" s="242"/>
      <c r="D99" s="232" t="s">
        <v>155</v>
      </c>
      <c r="E99" s="243" t="s">
        <v>21</v>
      </c>
      <c r="F99" s="244" t="s">
        <v>165</v>
      </c>
      <c r="G99" s="242"/>
      <c r="H99" s="245">
        <v>2.73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AT99" s="251" t="s">
        <v>155</v>
      </c>
      <c r="AU99" s="251" t="s">
        <v>81</v>
      </c>
      <c r="AV99" s="12" t="s">
        <v>81</v>
      </c>
      <c r="AW99" s="12" t="s">
        <v>34</v>
      </c>
      <c r="AX99" s="12" t="s">
        <v>71</v>
      </c>
      <c r="AY99" s="251" t="s">
        <v>146</v>
      </c>
    </row>
    <row r="100" s="12" customFormat="1">
      <c r="B100" s="241"/>
      <c r="C100" s="242"/>
      <c r="D100" s="232" t="s">
        <v>155</v>
      </c>
      <c r="E100" s="243" t="s">
        <v>21</v>
      </c>
      <c r="F100" s="244" t="s">
        <v>166</v>
      </c>
      <c r="G100" s="242"/>
      <c r="H100" s="245">
        <v>14.91</v>
      </c>
      <c r="I100" s="246"/>
      <c r="J100" s="242"/>
      <c r="K100" s="242"/>
      <c r="L100" s="247"/>
      <c r="M100" s="248"/>
      <c r="N100" s="249"/>
      <c r="O100" s="249"/>
      <c r="P100" s="249"/>
      <c r="Q100" s="249"/>
      <c r="R100" s="249"/>
      <c r="S100" s="249"/>
      <c r="T100" s="250"/>
      <c r="AT100" s="251" t="s">
        <v>155</v>
      </c>
      <c r="AU100" s="251" t="s">
        <v>81</v>
      </c>
      <c r="AV100" s="12" t="s">
        <v>81</v>
      </c>
      <c r="AW100" s="12" t="s">
        <v>34</v>
      </c>
      <c r="AX100" s="12" t="s">
        <v>71</v>
      </c>
      <c r="AY100" s="251" t="s">
        <v>146</v>
      </c>
    </row>
    <row r="101" s="13" customFormat="1">
      <c r="B101" s="252"/>
      <c r="C101" s="253"/>
      <c r="D101" s="232" t="s">
        <v>155</v>
      </c>
      <c r="E101" s="254" t="s">
        <v>95</v>
      </c>
      <c r="F101" s="255" t="s">
        <v>96</v>
      </c>
      <c r="G101" s="253"/>
      <c r="H101" s="256">
        <v>69.950999999999993</v>
      </c>
      <c r="I101" s="257"/>
      <c r="J101" s="253"/>
      <c r="K101" s="253"/>
      <c r="L101" s="258"/>
      <c r="M101" s="259"/>
      <c r="N101" s="260"/>
      <c r="O101" s="260"/>
      <c r="P101" s="260"/>
      <c r="Q101" s="260"/>
      <c r="R101" s="260"/>
      <c r="S101" s="260"/>
      <c r="T101" s="261"/>
      <c r="AT101" s="262" t="s">
        <v>155</v>
      </c>
      <c r="AU101" s="262" t="s">
        <v>81</v>
      </c>
      <c r="AV101" s="13" t="s">
        <v>100</v>
      </c>
      <c r="AW101" s="13" t="s">
        <v>34</v>
      </c>
      <c r="AX101" s="13" t="s">
        <v>71</v>
      </c>
      <c r="AY101" s="262" t="s">
        <v>146</v>
      </c>
    </row>
    <row r="102" s="14" customFormat="1">
      <c r="B102" s="263"/>
      <c r="C102" s="264"/>
      <c r="D102" s="232" t="s">
        <v>155</v>
      </c>
      <c r="E102" s="265" t="s">
        <v>21</v>
      </c>
      <c r="F102" s="266" t="s">
        <v>93</v>
      </c>
      <c r="G102" s="264"/>
      <c r="H102" s="267">
        <v>69.950999999999993</v>
      </c>
      <c r="I102" s="268"/>
      <c r="J102" s="264"/>
      <c r="K102" s="264"/>
      <c r="L102" s="269"/>
      <c r="M102" s="270"/>
      <c r="N102" s="271"/>
      <c r="O102" s="271"/>
      <c r="P102" s="271"/>
      <c r="Q102" s="271"/>
      <c r="R102" s="271"/>
      <c r="S102" s="271"/>
      <c r="T102" s="272"/>
      <c r="AT102" s="273" t="s">
        <v>155</v>
      </c>
      <c r="AU102" s="273" t="s">
        <v>81</v>
      </c>
      <c r="AV102" s="14" t="s">
        <v>153</v>
      </c>
      <c r="AW102" s="14" t="s">
        <v>34</v>
      </c>
      <c r="AX102" s="14" t="s">
        <v>79</v>
      </c>
      <c r="AY102" s="273" t="s">
        <v>146</v>
      </c>
    </row>
    <row r="103" s="1" customFormat="1" ht="38.25" customHeight="1">
      <c r="B103" s="46"/>
      <c r="C103" s="218" t="s">
        <v>81</v>
      </c>
      <c r="D103" s="218" t="s">
        <v>148</v>
      </c>
      <c r="E103" s="219" t="s">
        <v>167</v>
      </c>
      <c r="F103" s="220" t="s">
        <v>168</v>
      </c>
      <c r="G103" s="221" t="s">
        <v>151</v>
      </c>
      <c r="H103" s="222">
        <v>69.950999999999993</v>
      </c>
      <c r="I103" s="223"/>
      <c r="J103" s="224">
        <f>ROUND(I103*H103,2)</f>
        <v>0</v>
      </c>
      <c r="K103" s="220" t="s">
        <v>152</v>
      </c>
      <c r="L103" s="72"/>
      <c r="M103" s="225" t="s">
        <v>21</v>
      </c>
      <c r="N103" s="226" t="s">
        <v>42</v>
      </c>
      <c r="O103" s="47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AR103" s="24" t="s">
        <v>153</v>
      </c>
      <c r="AT103" s="24" t="s">
        <v>148</v>
      </c>
      <c r="AU103" s="24" t="s">
        <v>81</v>
      </c>
      <c r="AY103" s="24" t="s">
        <v>146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4" t="s">
        <v>79</v>
      </c>
      <c r="BK103" s="229">
        <f>ROUND(I103*H103,2)</f>
        <v>0</v>
      </c>
      <c r="BL103" s="24" t="s">
        <v>153</v>
      </c>
      <c r="BM103" s="24" t="s">
        <v>169</v>
      </c>
    </row>
    <row r="104" s="12" customFormat="1">
      <c r="B104" s="241"/>
      <c r="C104" s="242"/>
      <c r="D104" s="232" t="s">
        <v>155</v>
      </c>
      <c r="E104" s="243" t="s">
        <v>21</v>
      </c>
      <c r="F104" s="244" t="s">
        <v>95</v>
      </c>
      <c r="G104" s="242"/>
      <c r="H104" s="245">
        <v>69.950999999999993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AT104" s="251" t="s">
        <v>155</v>
      </c>
      <c r="AU104" s="251" t="s">
        <v>81</v>
      </c>
      <c r="AV104" s="12" t="s">
        <v>81</v>
      </c>
      <c r="AW104" s="12" t="s">
        <v>34</v>
      </c>
      <c r="AX104" s="12" t="s">
        <v>71</v>
      </c>
      <c r="AY104" s="251" t="s">
        <v>146</v>
      </c>
    </row>
    <row r="105" s="14" customFormat="1">
      <c r="B105" s="263"/>
      <c r="C105" s="264"/>
      <c r="D105" s="232" t="s">
        <v>155</v>
      </c>
      <c r="E105" s="265" t="s">
        <v>21</v>
      </c>
      <c r="F105" s="266" t="s">
        <v>93</v>
      </c>
      <c r="G105" s="264"/>
      <c r="H105" s="267">
        <v>69.950999999999993</v>
      </c>
      <c r="I105" s="268"/>
      <c r="J105" s="264"/>
      <c r="K105" s="264"/>
      <c r="L105" s="269"/>
      <c r="M105" s="270"/>
      <c r="N105" s="271"/>
      <c r="O105" s="271"/>
      <c r="P105" s="271"/>
      <c r="Q105" s="271"/>
      <c r="R105" s="271"/>
      <c r="S105" s="271"/>
      <c r="T105" s="272"/>
      <c r="AT105" s="273" t="s">
        <v>155</v>
      </c>
      <c r="AU105" s="273" t="s">
        <v>81</v>
      </c>
      <c r="AV105" s="14" t="s">
        <v>153</v>
      </c>
      <c r="AW105" s="14" t="s">
        <v>34</v>
      </c>
      <c r="AX105" s="14" t="s">
        <v>79</v>
      </c>
      <c r="AY105" s="273" t="s">
        <v>146</v>
      </c>
    </row>
    <row r="106" s="1" customFormat="1" ht="25.5" customHeight="1">
      <c r="B106" s="46"/>
      <c r="C106" s="218" t="s">
        <v>100</v>
      </c>
      <c r="D106" s="218" t="s">
        <v>148</v>
      </c>
      <c r="E106" s="219" t="s">
        <v>170</v>
      </c>
      <c r="F106" s="220" t="s">
        <v>171</v>
      </c>
      <c r="G106" s="221" t="s">
        <v>172</v>
      </c>
      <c r="H106" s="222">
        <v>99.930000000000007</v>
      </c>
      <c r="I106" s="223"/>
      <c r="J106" s="224">
        <f>ROUND(I106*H106,2)</f>
        <v>0</v>
      </c>
      <c r="K106" s="220" t="s">
        <v>152</v>
      </c>
      <c r="L106" s="72"/>
      <c r="M106" s="225" t="s">
        <v>21</v>
      </c>
      <c r="N106" s="226" t="s">
        <v>42</v>
      </c>
      <c r="O106" s="47"/>
      <c r="P106" s="227">
        <f>O106*H106</f>
        <v>0</v>
      </c>
      <c r="Q106" s="227">
        <v>0.00199</v>
      </c>
      <c r="R106" s="227">
        <f>Q106*H106</f>
        <v>0.1988607</v>
      </c>
      <c r="S106" s="227">
        <v>0</v>
      </c>
      <c r="T106" s="228">
        <f>S106*H106</f>
        <v>0</v>
      </c>
      <c r="AR106" s="24" t="s">
        <v>153</v>
      </c>
      <c r="AT106" s="24" t="s">
        <v>148</v>
      </c>
      <c r="AU106" s="24" t="s">
        <v>81</v>
      </c>
      <c r="AY106" s="24" t="s">
        <v>146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4" t="s">
        <v>79</v>
      </c>
      <c r="BK106" s="229">
        <f>ROUND(I106*H106,2)</f>
        <v>0</v>
      </c>
      <c r="BL106" s="24" t="s">
        <v>153</v>
      </c>
      <c r="BM106" s="24" t="s">
        <v>173</v>
      </c>
    </row>
    <row r="107" s="11" customFormat="1">
      <c r="B107" s="230"/>
      <c r="C107" s="231"/>
      <c r="D107" s="232" t="s">
        <v>155</v>
      </c>
      <c r="E107" s="233" t="s">
        <v>21</v>
      </c>
      <c r="F107" s="234" t="s">
        <v>156</v>
      </c>
      <c r="G107" s="231"/>
      <c r="H107" s="233" t="s">
        <v>21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155</v>
      </c>
      <c r="AU107" s="240" t="s">
        <v>81</v>
      </c>
      <c r="AV107" s="11" t="s">
        <v>79</v>
      </c>
      <c r="AW107" s="11" t="s">
        <v>34</v>
      </c>
      <c r="AX107" s="11" t="s">
        <v>71</v>
      </c>
      <c r="AY107" s="240" t="s">
        <v>146</v>
      </c>
    </row>
    <row r="108" s="11" customFormat="1">
      <c r="B108" s="230"/>
      <c r="C108" s="231"/>
      <c r="D108" s="232" t="s">
        <v>155</v>
      </c>
      <c r="E108" s="233" t="s">
        <v>21</v>
      </c>
      <c r="F108" s="234" t="s">
        <v>157</v>
      </c>
      <c r="G108" s="231"/>
      <c r="H108" s="233" t="s">
        <v>21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155</v>
      </c>
      <c r="AU108" s="240" t="s">
        <v>81</v>
      </c>
      <c r="AV108" s="11" t="s">
        <v>79</v>
      </c>
      <c r="AW108" s="11" t="s">
        <v>34</v>
      </c>
      <c r="AX108" s="11" t="s">
        <v>71</v>
      </c>
      <c r="AY108" s="240" t="s">
        <v>146</v>
      </c>
    </row>
    <row r="109" s="11" customFormat="1">
      <c r="B109" s="230"/>
      <c r="C109" s="231"/>
      <c r="D109" s="232" t="s">
        <v>155</v>
      </c>
      <c r="E109" s="233" t="s">
        <v>21</v>
      </c>
      <c r="F109" s="234" t="s">
        <v>158</v>
      </c>
      <c r="G109" s="231"/>
      <c r="H109" s="233" t="s">
        <v>21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155</v>
      </c>
      <c r="AU109" s="240" t="s">
        <v>81</v>
      </c>
      <c r="AV109" s="11" t="s">
        <v>79</v>
      </c>
      <c r="AW109" s="11" t="s">
        <v>34</v>
      </c>
      <c r="AX109" s="11" t="s">
        <v>71</v>
      </c>
      <c r="AY109" s="240" t="s">
        <v>146</v>
      </c>
    </row>
    <row r="110" s="12" customFormat="1">
      <c r="B110" s="241"/>
      <c r="C110" s="242"/>
      <c r="D110" s="232" t="s">
        <v>155</v>
      </c>
      <c r="E110" s="243" t="s">
        <v>21</v>
      </c>
      <c r="F110" s="244" t="s">
        <v>174</v>
      </c>
      <c r="G110" s="242"/>
      <c r="H110" s="245">
        <v>11.25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AT110" s="251" t="s">
        <v>155</v>
      </c>
      <c r="AU110" s="251" t="s">
        <v>81</v>
      </c>
      <c r="AV110" s="12" t="s">
        <v>81</v>
      </c>
      <c r="AW110" s="12" t="s">
        <v>34</v>
      </c>
      <c r="AX110" s="12" t="s">
        <v>71</v>
      </c>
      <c r="AY110" s="251" t="s">
        <v>146</v>
      </c>
    </row>
    <row r="111" s="12" customFormat="1">
      <c r="B111" s="241"/>
      <c r="C111" s="242"/>
      <c r="D111" s="232" t="s">
        <v>155</v>
      </c>
      <c r="E111" s="243" t="s">
        <v>21</v>
      </c>
      <c r="F111" s="244" t="s">
        <v>175</v>
      </c>
      <c r="G111" s="242"/>
      <c r="H111" s="245">
        <v>12.779999999999999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AT111" s="251" t="s">
        <v>155</v>
      </c>
      <c r="AU111" s="251" t="s">
        <v>81</v>
      </c>
      <c r="AV111" s="12" t="s">
        <v>81</v>
      </c>
      <c r="AW111" s="12" t="s">
        <v>34</v>
      </c>
      <c r="AX111" s="12" t="s">
        <v>71</v>
      </c>
      <c r="AY111" s="251" t="s">
        <v>146</v>
      </c>
    </row>
    <row r="112" s="12" customFormat="1">
      <c r="B112" s="241"/>
      <c r="C112" s="242"/>
      <c r="D112" s="232" t="s">
        <v>155</v>
      </c>
      <c r="E112" s="243" t="s">
        <v>21</v>
      </c>
      <c r="F112" s="244" t="s">
        <v>176</v>
      </c>
      <c r="G112" s="242"/>
      <c r="H112" s="245">
        <v>23.399999999999999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AT112" s="251" t="s">
        <v>155</v>
      </c>
      <c r="AU112" s="251" t="s">
        <v>81</v>
      </c>
      <c r="AV112" s="12" t="s">
        <v>81</v>
      </c>
      <c r="AW112" s="12" t="s">
        <v>34</v>
      </c>
      <c r="AX112" s="12" t="s">
        <v>71</v>
      </c>
      <c r="AY112" s="251" t="s">
        <v>146</v>
      </c>
    </row>
    <row r="113" s="12" customFormat="1">
      <c r="B113" s="241"/>
      <c r="C113" s="242"/>
      <c r="D113" s="232" t="s">
        <v>155</v>
      </c>
      <c r="E113" s="243" t="s">
        <v>21</v>
      </c>
      <c r="F113" s="244" t="s">
        <v>177</v>
      </c>
      <c r="G113" s="242"/>
      <c r="H113" s="245">
        <v>7.5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AT113" s="251" t="s">
        <v>155</v>
      </c>
      <c r="AU113" s="251" t="s">
        <v>81</v>
      </c>
      <c r="AV113" s="12" t="s">
        <v>81</v>
      </c>
      <c r="AW113" s="12" t="s">
        <v>34</v>
      </c>
      <c r="AX113" s="12" t="s">
        <v>71</v>
      </c>
      <c r="AY113" s="251" t="s">
        <v>146</v>
      </c>
    </row>
    <row r="114" s="12" customFormat="1">
      <c r="B114" s="241"/>
      <c r="C114" s="242"/>
      <c r="D114" s="232" t="s">
        <v>155</v>
      </c>
      <c r="E114" s="243" t="s">
        <v>21</v>
      </c>
      <c r="F114" s="244" t="s">
        <v>178</v>
      </c>
      <c r="G114" s="242"/>
      <c r="H114" s="245">
        <v>4.2000000000000002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AT114" s="251" t="s">
        <v>155</v>
      </c>
      <c r="AU114" s="251" t="s">
        <v>81</v>
      </c>
      <c r="AV114" s="12" t="s">
        <v>81</v>
      </c>
      <c r="AW114" s="12" t="s">
        <v>34</v>
      </c>
      <c r="AX114" s="12" t="s">
        <v>71</v>
      </c>
      <c r="AY114" s="251" t="s">
        <v>146</v>
      </c>
    </row>
    <row r="115" s="12" customFormat="1">
      <c r="B115" s="241"/>
      <c r="C115" s="242"/>
      <c r="D115" s="232" t="s">
        <v>155</v>
      </c>
      <c r="E115" s="243" t="s">
        <v>21</v>
      </c>
      <c r="F115" s="244" t="s">
        <v>179</v>
      </c>
      <c r="G115" s="242"/>
      <c r="H115" s="245">
        <v>15.6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AT115" s="251" t="s">
        <v>155</v>
      </c>
      <c r="AU115" s="251" t="s">
        <v>81</v>
      </c>
      <c r="AV115" s="12" t="s">
        <v>81</v>
      </c>
      <c r="AW115" s="12" t="s">
        <v>34</v>
      </c>
      <c r="AX115" s="12" t="s">
        <v>71</v>
      </c>
      <c r="AY115" s="251" t="s">
        <v>146</v>
      </c>
    </row>
    <row r="116" s="12" customFormat="1">
      <c r="B116" s="241"/>
      <c r="C116" s="242"/>
      <c r="D116" s="232" t="s">
        <v>155</v>
      </c>
      <c r="E116" s="243" t="s">
        <v>21</v>
      </c>
      <c r="F116" s="244" t="s">
        <v>180</v>
      </c>
      <c r="G116" s="242"/>
      <c r="H116" s="245">
        <v>3.8999999999999999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AT116" s="251" t="s">
        <v>155</v>
      </c>
      <c r="AU116" s="251" t="s">
        <v>81</v>
      </c>
      <c r="AV116" s="12" t="s">
        <v>81</v>
      </c>
      <c r="AW116" s="12" t="s">
        <v>34</v>
      </c>
      <c r="AX116" s="12" t="s">
        <v>71</v>
      </c>
      <c r="AY116" s="251" t="s">
        <v>146</v>
      </c>
    </row>
    <row r="117" s="12" customFormat="1">
      <c r="B117" s="241"/>
      <c r="C117" s="242"/>
      <c r="D117" s="232" t="s">
        <v>155</v>
      </c>
      <c r="E117" s="243" t="s">
        <v>21</v>
      </c>
      <c r="F117" s="244" t="s">
        <v>181</v>
      </c>
      <c r="G117" s="242"/>
      <c r="H117" s="245">
        <v>21.300000000000001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AT117" s="251" t="s">
        <v>155</v>
      </c>
      <c r="AU117" s="251" t="s">
        <v>81</v>
      </c>
      <c r="AV117" s="12" t="s">
        <v>81</v>
      </c>
      <c r="AW117" s="12" t="s">
        <v>34</v>
      </c>
      <c r="AX117" s="12" t="s">
        <v>71</v>
      </c>
      <c r="AY117" s="251" t="s">
        <v>146</v>
      </c>
    </row>
    <row r="118" s="13" customFormat="1">
      <c r="B118" s="252"/>
      <c r="C118" s="253"/>
      <c r="D118" s="232" t="s">
        <v>155</v>
      </c>
      <c r="E118" s="254" t="s">
        <v>89</v>
      </c>
      <c r="F118" s="255" t="s">
        <v>96</v>
      </c>
      <c r="G118" s="253"/>
      <c r="H118" s="256">
        <v>99.930000000000007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AT118" s="262" t="s">
        <v>155</v>
      </c>
      <c r="AU118" s="262" t="s">
        <v>81</v>
      </c>
      <c r="AV118" s="13" t="s">
        <v>100</v>
      </c>
      <c r="AW118" s="13" t="s">
        <v>34</v>
      </c>
      <c r="AX118" s="13" t="s">
        <v>71</v>
      </c>
      <c r="AY118" s="262" t="s">
        <v>146</v>
      </c>
    </row>
    <row r="119" s="14" customFormat="1">
      <c r="B119" s="263"/>
      <c r="C119" s="264"/>
      <c r="D119" s="232" t="s">
        <v>155</v>
      </c>
      <c r="E119" s="265" t="s">
        <v>21</v>
      </c>
      <c r="F119" s="266" t="s">
        <v>93</v>
      </c>
      <c r="G119" s="264"/>
      <c r="H119" s="267">
        <v>99.930000000000007</v>
      </c>
      <c r="I119" s="268"/>
      <c r="J119" s="264"/>
      <c r="K119" s="264"/>
      <c r="L119" s="269"/>
      <c r="M119" s="270"/>
      <c r="N119" s="271"/>
      <c r="O119" s="271"/>
      <c r="P119" s="271"/>
      <c r="Q119" s="271"/>
      <c r="R119" s="271"/>
      <c r="S119" s="271"/>
      <c r="T119" s="272"/>
      <c r="AT119" s="273" t="s">
        <v>155</v>
      </c>
      <c r="AU119" s="273" t="s">
        <v>81</v>
      </c>
      <c r="AV119" s="14" t="s">
        <v>153</v>
      </c>
      <c r="AW119" s="14" t="s">
        <v>34</v>
      </c>
      <c r="AX119" s="14" t="s">
        <v>79</v>
      </c>
      <c r="AY119" s="273" t="s">
        <v>146</v>
      </c>
    </row>
    <row r="120" s="1" customFormat="1" ht="25.5" customHeight="1">
      <c r="B120" s="46"/>
      <c r="C120" s="218" t="s">
        <v>153</v>
      </c>
      <c r="D120" s="218" t="s">
        <v>148</v>
      </c>
      <c r="E120" s="219" t="s">
        <v>182</v>
      </c>
      <c r="F120" s="220" t="s">
        <v>183</v>
      </c>
      <c r="G120" s="221" t="s">
        <v>172</v>
      </c>
      <c r="H120" s="222">
        <v>99.930000000000007</v>
      </c>
      <c r="I120" s="223"/>
      <c r="J120" s="224">
        <f>ROUND(I120*H120,2)</f>
        <v>0</v>
      </c>
      <c r="K120" s="220" t="s">
        <v>152</v>
      </c>
      <c r="L120" s="72"/>
      <c r="M120" s="225" t="s">
        <v>21</v>
      </c>
      <c r="N120" s="226" t="s">
        <v>42</v>
      </c>
      <c r="O120" s="47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AR120" s="24" t="s">
        <v>153</v>
      </c>
      <c r="AT120" s="24" t="s">
        <v>148</v>
      </c>
      <c r="AU120" s="24" t="s">
        <v>81</v>
      </c>
      <c r="AY120" s="24" t="s">
        <v>146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4" t="s">
        <v>79</v>
      </c>
      <c r="BK120" s="229">
        <f>ROUND(I120*H120,2)</f>
        <v>0</v>
      </c>
      <c r="BL120" s="24" t="s">
        <v>153</v>
      </c>
      <c r="BM120" s="24" t="s">
        <v>184</v>
      </c>
    </row>
    <row r="121" s="12" customFormat="1">
      <c r="B121" s="241"/>
      <c r="C121" s="242"/>
      <c r="D121" s="232" t="s">
        <v>155</v>
      </c>
      <c r="E121" s="243" t="s">
        <v>21</v>
      </c>
      <c r="F121" s="244" t="s">
        <v>89</v>
      </c>
      <c r="G121" s="242"/>
      <c r="H121" s="245">
        <v>99.930000000000007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AT121" s="251" t="s">
        <v>155</v>
      </c>
      <c r="AU121" s="251" t="s">
        <v>81</v>
      </c>
      <c r="AV121" s="12" t="s">
        <v>81</v>
      </c>
      <c r="AW121" s="12" t="s">
        <v>34</v>
      </c>
      <c r="AX121" s="12" t="s">
        <v>71</v>
      </c>
      <c r="AY121" s="251" t="s">
        <v>146</v>
      </c>
    </row>
    <row r="122" s="14" customFormat="1">
      <c r="B122" s="263"/>
      <c r="C122" s="264"/>
      <c r="D122" s="232" t="s">
        <v>155</v>
      </c>
      <c r="E122" s="265" t="s">
        <v>21</v>
      </c>
      <c r="F122" s="266" t="s">
        <v>93</v>
      </c>
      <c r="G122" s="264"/>
      <c r="H122" s="267">
        <v>99.930000000000007</v>
      </c>
      <c r="I122" s="268"/>
      <c r="J122" s="264"/>
      <c r="K122" s="264"/>
      <c r="L122" s="269"/>
      <c r="M122" s="270"/>
      <c r="N122" s="271"/>
      <c r="O122" s="271"/>
      <c r="P122" s="271"/>
      <c r="Q122" s="271"/>
      <c r="R122" s="271"/>
      <c r="S122" s="271"/>
      <c r="T122" s="272"/>
      <c r="AT122" s="273" t="s">
        <v>155</v>
      </c>
      <c r="AU122" s="273" t="s">
        <v>81</v>
      </c>
      <c r="AV122" s="14" t="s">
        <v>153</v>
      </c>
      <c r="AW122" s="14" t="s">
        <v>34</v>
      </c>
      <c r="AX122" s="14" t="s">
        <v>79</v>
      </c>
      <c r="AY122" s="273" t="s">
        <v>146</v>
      </c>
    </row>
    <row r="123" s="1" customFormat="1" ht="38.25" customHeight="1">
      <c r="B123" s="46"/>
      <c r="C123" s="218" t="s">
        <v>185</v>
      </c>
      <c r="D123" s="218" t="s">
        <v>148</v>
      </c>
      <c r="E123" s="219" t="s">
        <v>186</v>
      </c>
      <c r="F123" s="220" t="s">
        <v>187</v>
      </c>
      <c r="G123" s="221" t="s">
        <v>151</v>
      </c>
      <c r="H123" s="222">
        <v>69.950999999999993</v>
      </c>
      <c r="I123" s="223"/>
      <c r="J123" s="224">
        <f>ROUND(I123*H123,2)</f>
        <v>0</v>
      </c>
      <c r="K123" s="220" t="s">
        <v>152</v>
      </c>
      <c r="L123" s="72"/>
      <c r="M123" s="225" t="s">
        <v>21</v>
      </c>
      <c r="N123" s="226" t="s">
        <v>42</v>
      </c>
      <c r="O123" s="47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4" t="s">
        <v>153</v>
      </c>
      <c r="AT123" s="24" t="s">
        <v>148</v>
      </c>
      <c r="AU123" s="24" t="s">
        <v>81</v>
      </c>
      <c r="AY123" s="24" t="s">
        <v>146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4" t="s">
        <v>79</v>
      </c>
      <c r="BK123" s="229">
        <f>ROUND(I123*H123,2)</f>
        <v>0</v>
      </c>
      <c r="BL123" s="24" t="s">
        <v>153</v>
      </c>
      <c r="BM123" s="24" t="s">
        <v>188</v>
      </c>
    </row>
    <row r="124" s="11" customFormat="1">
      <c r="B124" s="230"/>
      <c r="C124" s="231"/>
      <c r="D124" s="232" t="s">
        <v>155</v>
      </c>
      <c r="E124" s="233" t="s">
        <v>21</v>
      </c>
      <c r="F124" s="234" t="s">
        <v>189</v>
      </c>
      <c r="G124" s="231"/>
      <c r="H124" s="233" t="s">
        <v>21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155</v>
      </c>
      <c r="AU124" s="240" t="s">
        <v>81</v>
      </c>
      <c r="AV124" s="11" t="s">
        <v>79</v>
      </c>
      <c r="AW124" s="11" t="s">
        <v>34</v>
      </c>
      <c r="AX124" s="11" t="s">
        <v>71</v>
      </c>
      <c r="AY124" s="240" t="s">
        <v>146</v>
      </c>
    </row>
    <row r="125" s="12" customFormat="1">
      <c r="B125" s="241"/>
      <c r="C125" s="242"/>
      <c r="D125" s="232" t="s">
        <v>155</v>
      </c>
      <c r="E125" s="243" t="s">
        <v>21</v>
      </c>
      <c r="F125" s="244" t="s">
        <v>95</v>
      </c>
      <c r="G125" s="242"/>
      <c r="H125" s="245">
        <v>69.950999999999993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AT125" s="251" t="s">
        <v>155</v>
      </c>
      <c r="AU125" s="251" t="s">
        <v>81</v>
      </c>
      <c r="AV125" s="12" t="s">
        <v>81</v>
      </c>
      <c r="AW125" s="12" t="s">
        <v>34</v>
      </c>
      <c r="AX125" s="12" t="s">
        <v>71</v>
      </c>
      <c r="AY125" s="251" t="s">
        <v>146</v>
      </c>
    </row>
    <row r="126" s="14" customFormat="1">
      <c r="B126" s="263"/>
      <c r="C126" s="264"/>
      <c r="D126" s="232" t="s">
        <v>155</v>
      </c>
      <c r="E126" s="265" t="s">
        <v>21</v>
      </c>
      <c r="F126" s="266" t="s">
        <v>93</v>
      </c>
      <c r="G126" s="264"/>
      <c r="H126" s="267">
        <v>69.950999999999993</v>
      </c>
      <c r="I126" s="268"/>
      <c r="J126" s="264"/>
      <c r="K126" s="264"/>
      <c r="L126" s="269"/>
      <c r="M126" s="270"/>
      <c r="N126" s="271"/>
      <c r="O126" s="271"/>
      <c r="P126" s="271"/>
      <c r="Q126" s="271"/>
      <c r="R126" s="271"/>
      <c r="S126" s="271"/>
      <c r="T126" s="272"/>
      <c r="AT126" s="273" t="s">
        <v>155</v>
      </c>
      <c r="AU126" s="273" t="s">
        <v>81</v>
      </c>
      <c r="AV126" s="14" t="s">
        <v>153</v>
      </c>
      <c r="AW126" s="14" t="s">
        <v>34</v>
      </c>
      <c r="AX126" s="14" t="s">
        <v>79</v>
      </c>
      <c r="AY126" s="273" t="s">
        <v>146</v>
      </c>
    </row>
    <row r="127" s="1" customFormat="1" ht="38.25" customHeight="1">
      <c r="B127" s="46"/>
      <c r="C127" s="218" t="s">
        <v>190</v>
      </c>
      <c r="D127" s="218" t="s">
        <v>148</v>
      </c>
      <c r="E127" s="219" t="s">
        <v>191</v>
      </c>
      <c r="F127" s="220" t="s">
        <v>192</v>
      </c>
      <c r="G127" s="221" t="s">
        <v>151</v>
      </c>
      <c r="H127" s="222">
        <v>69.950999999999993</v>
      </c>
      <c r="I127" s="223"/>
      <c r="J127" s="224">
        <f>ROUND(I127*H127,2)</f>
        <v>0</v>
      </c>
      <c r="K127" s="220" t="s">
        <v>152</v>
      </c>
      <c r="L127" s="72"/>
      <c r="M127" s="225" t="s">
        <v>21</v>
      </c>
      <c r="N127" s="226" t="s">
        <v>42</v>
      </c>
      <c r="O127" s="47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24" t="s">
        <v>153</v>
      </c>
      <c r="AT127" s="24" t="s">
        <v>148</v>
      </c>
      <c r="AU127" s="24" t="s">
        <v>81</v>
      </c>
      <c r="AY127" s="24" t="s">
        <v>146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4" t="s">
        <v>79</v>
      </c>
      <c r="BK127" s="229">
        <f>ROUND(I127*H127,2)</f>
        <v>0</v>
      </c>
      <c r="BL127" s="24" t="s">
        <v>153</v>
      </c>
      <c r="BM127" s="24" t="s">
        <v>193</v>
      </c>
    </row>
    <row r="128" s="11" customFormat="1">
      <c r="B128" s="230"/>
      <c r="C128" s="231"/>
      <c r="D128" s="232" t="s">
        <v>155</v>
      </c>
      <c r="E128" s="233" t="s">
        <v>21</v>
      </c>
      <c r="F128" s="234" t="s">
        <v>194</v>
      </c>
      <c r="G128" s="231"/>
      <c r="H128" s="233" t="s">
        <v>21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155</v>
      </c>
      <c r="AU128" s="240" t="s">
        <v>81</v>
      </c>
      <c r="AV128" s="11" t="s">
        <v>79</v>
      </c>
      <c r="AW128" s="11" t="s">
        <v>34</v>
      </c>
      <c r="AX128" s="11" t="s">
        <v>71</v>
      </c>
      <c r="AY128" s="240" t="s">
        <v>146</v>
      </c>
    </row>
    <row r="129" s="12" customFormat="1">
      <c r="B129" s="241"/>
      <c r="C129" s="242"/>
      <c r="D129" s="232" t="s">
        <v>155</v>
      </c>
      <c r="E129" s="243" t="s">
        <v>21</v>
      </c>
      <c r="F129" s="244" t="s">
        <v>95</v>
      </c>
      <c r="G129" s="242"/>
      <c r="H129" s="245">
        <v>69.950999999999993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AT129" s="251" t="s">
        <v>155</v>
      </c>
      <c r="AU129" s="251" t="s">
        <v>81</v>
      </c>
      <c r="AV129" s="12" t="s">
        <v>81</v>
      </c>
      <c r="AW129" s="12" t="s">
        <v>34</v>
      </c>
      <c r="AX129" s="12" t="s">
        <v>71</v>
      </c>
      <c r="AY129" s="251" t="s">
        <v>146</v>
      </c>
    </row>
    <row r="130" s="14" customFormat="1">
      <c r="B130" s="263"/>
      <c r="C130" s="264"/>
      <c r="D130" s="232" t="s">
        <v>155</v>
      </c>
      <c r="E130" s="265" t="s">
        <v>92</v>
      </c>
      <c r="F130" s="266" t="s">
        <v>93</v>
      </c>
      <c r="G130" s="264"/>
      <c r="H130" s="267">
        <v>69.950999999999993</v>
      </c>
      <c r="I130" s="268"/>
      <c r="J130" s="264"/>
      <c r="K130" s="264"/>
      <c r="L130" s="269"/>
      <c r="M130" s="270"/>
      <c r="N130" s="271"/>
      <c r="O130" s="271"/>
      <c r="P130" s="271"/>
      <c r="Q130" s="271"/>
      <c r="R130" s="271"/>
      <c r="S130" s="271"/>
      <c r="T130" s="272"/>
      <c r="AT130" s="273" t="s">
        <v>155</v>
      </c>
      <c r="AU130" s="273" t="s">
        <v>81</v>
      </c>
      <c r="AV130" s="14" t="s">
        <v>153</v>
      </c>
      <c r="AW130" s="14" t="s">
        <v>34</v>
      </c>
      <c r="AX130" s="14" t="s">
        <v>79</v>
      </c>
      <c r="AY130" s="273" t="s">
        <v>146</v>
      </c>
    </row>
    <row r="131" s="1" customFormat="1" ht="25.5" customHeight="1">
      <c r="B131" s="46"/>
      <c r="C131" s="218" t="s">
        <v>195</v>
      </c>
      <c r="D131" s="218" t="s">
        <v>148</v>
      </c>
      <c r="E131" s="219" t="s">
        <v>196</v>
      </c>
      <c r="F131" s="220" t="s">
        <v>197</v>
      </c>
      <c r="G131" s="221" t="s">
        <v>151</v>
      </c>
      <c r="H131" s="222">
        <v>69.950999999999993</v>
      </c>
      <c r="I131" s="223"/>
      <c r="J131" s="224">
        <f>ROUND(I131*H131,2)</f>
        <v>0</v>
      </c>
      <c r="K131" s="220" t="s">
        <v>152</v>
      </c>
      <c r="L131" s="72"/>
      <c r="M131" s="225" t="s">
        <v>21</v>
      </c>
      <c r="N131" s="226" t="s">
        <v>42</v>
      </c>
      <c r="O131" s="47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4" t="s">
        <v>153</v>
      </c>
      <c r="AT131" s="24" t="s">
        <v>148</v>
      </c>
      <c r="AU131" s="24" t="s">
        <v>81</v>
      </c>
      <c r="AY131" s="24" t="s">
        <v>146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4" t="s">
        <v>79</v>
      </c>
      <c r="BK131" s="229">
        <f>ROUND(I131*H131,2)</f>
        <v>0</v>
      </c>
      <c r="BL131" s="24" t="s">
        <v>153</v>
      </c>
      <c r="BM131" s="24" t="s">
        <v>198</v>
      </c>
    </row>
    <row r="132" s="12" customFormat="1">
      <c r="B132" s="241"/>
      <c r="C132" s="242"/>
      <c r="D132" s="232" t="s">
        <v>155</v>
      </c>
      <c r="E132" s="243" t="s">
        <v>21</v>
      </c>
      <c r="F132" s="244" t="s">
        <v>92</v>
      </c>
      <c r="G132" s="242"/>
      <c r="H132" s="245">
        <v>69.950999999999993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AT132" s="251" t="s">
        <v>155</v>
      </c>
      <c r="AU132" s="251" t="s">
        <v>81</v>
      </c>
      <c r="AV132" s="12" t="s">
        <v>81</v>
      </c>
      <c r="AW132" s="12" t="s">
        <v>34</v>
      </c>
      <c r="AX132" s="12" t="s">
        <v>71</v>
      </c>
      <c r="AY132" s="251" t="s">
        <v>146</v>
      </c>
    </row>
    <row r="133" s="14" customFormat="1">
      <c r="B133" s="263"/>
      <c r="C133" s="264"/>
      <c r="D133" s="232" t="s">
        <v>155</v>
      </c>
      <c r="E133" s="265" t="s">
        <v>21</v>
      </c>
      <c r="F133" s="266" t="s">
        <v>93</v>
      </c>
      <c r="G133" s="264"/>
      <c r="H133" s="267">
        <v>69.950999999999993</v>
      </c>
      <c r="I133" s="268"/>
      <c r="J133" s="264"/>
      <c r="K133" s="264"/>
      <c r="L133" s="269"/>
      <c r="M133" s="270"/>
      <c r="N133" s="271"/>
      <c r="O133" s="271"/>
      <c r="P133" s="271"/>
      <c r="Q133" s="271"/>
      <c r="R133" s="271"/>
      <c r="S133" s="271"/>
      <c r="T133" s="272"/>
      <c r="AT133" s="273" t="s">
        <v>155</v>
      </c>
      <c r="AU133" s="273" t="s">
        <v>81</v>
      </c>
      <c r="AV133" s="14" t="s">
        <v>153</v>
      </c>
      <c r="AW133" s="14" t="s">
        <v>34</v>
      </c>
      <c r="AX133" s="14" t="s">
        <v>79</v>
      </c>
      <c r="AY133" s="273" t="s">
        <v>146</v>
      </c>
    </row>
    <row r="134" s="1" customFormat="1" ht="25.5" customHeight="1">
      <c r="B134" s="46"/>
      <c r="C134" s="218" t="s">
        <v>199</v>
      </c>
      <c r="D134" s="218" t="s">
        <v>148</v>
      </c>
      <c r="E134" s="219" t="s">
        <v>200</v>
      </c>
      <c r="F134" s="220" t="s">
        <v>201</v>
      </c>
      <c r="G134" s="221" t="s">
        <v>151</v>
      </c>
      <c r="H134" s="222">
        <v>44.923999999999999</v>
      </c>
      <c r="I134" s="223"/>
      <c r="J134" s="224">
        <f>ROUND(I134*H134,2)</f>
        <v>0</v>
      </c>
      <c r="K134" s="220" t="s">
        <v>152</v>
      </c>
      <c r="L134" s="72"/>
      <c r="M134" s="225" t="s">
        <v>21</v>
      </c>
      <c r="N134" s="226" t="s">
        <v>42</v>
      </c>
      <c r="O134" s="47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24" t="s">
        <v>153</v>
      </c>
      <c r="AT134" s="24" t="s">
        <v>148</v>
      </c>
      <c r="AU134" s="24" t="s">
        <v>81</v>
      </c>
      <c r="AY134" s="24" t="s">
        <v>146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4" t="s">
        <v>79</v>
      </c>
      <c r="BK134" s="229">
        <f>ROUND(I134*H134,2)</f>
        <v>0</v>
      </c>
      <c r="BL134" s="24" t="s">
        <v>153</v>
      </c>
      <c r="BM134" s="24" t="s">
        <v>202</v>
      </c>
    </row>
    <row r="135" s="11" customFormat="1">
      <c r="B135" s="230"/>
      <c r="C135" s="231"/>
      <c r="D135" s="232" t="s">
        <v>155</v>
      </c>
      <c r="E135" s="233" t="s">
        <v>21</v>
      </c>
      <c r="F135" s="234" t="s">
        <v>157</v>
      </c>
      <c r="G135" s="231"/>
      <c r="H135" s="233" t="s">
        <v>21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155</v>
      </c>
      <c r="AU135" s="240" t="s">
        <v>81</v>
      </c>
      <c r="AV135" s="11" t="s">
        <v>79</v>
      </c>
      <c r="AW135" s="11" t="s">
        <v>34</v>
      </c>
      <c r="AX135" s="11" t="s">
        <v>71</v>
      </c>
      <c r="AY135" s="240" t="s">
        <v>146</v>
      </c>
    </row>
    <row r="136" s="11" customFormat="1">
      <c r="B136" s="230"/>
      <c r="C136" s="231"/>
      <c r="D136" s="232" t="s">
        <v>155</v>
      </c>
      <c r="E136" s="233" t="s">
        <v>21</v>
      </c>
      <c r="F136" s="234" t="s">
        <v>203</v>
      </c>
      <c r="G136" s="231"/>
      <c r="H136" s="233" t="s">
        <v>21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155</v>
      </c>
      <c r="AU136" s="240" t="s">
        <v>81</v>
      </c>
      <c r="AV136" s="11" t="s">
        <v>79</v>
      </c>
      <c r="AW136" s="11" t="s">
        <v>34</v>
      </c>
      <c r="AX136" s="11" t="s">
        <v>71</v>
      </c>
      <c r="AY136" s="240" t="s">
        <v>146</v>
      </c>
    </row>
    <row r="137" s="12" customFormat="1">
      <c r="B137" s="241"/>
      <c r="C137" s="242"/>
      <c r="D137" s="232" t="s">
        <v>155</v>
      </c>
      <c r="E137" s="243" t="s">
        <v>21</v>
      </c>
      <c r="F137" s="244" t="s">
        <v>204</v>
      </c>
      <c r="G137" s="242"/>
      <c r="H137" s="245">
        <v>3.375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155</v>
      </c>
      <c r="AU137" s="251" t="s">
        <v>81</v>
      </c>
      <c r="AV137" s="12" t="s">
        <v>81</v>
      </c>
      <c r="AW137" s="12" t="s">
        <v>34</v>
      </c>
      <c r="AX137" s="12" t="s">
        <v>71</v>
      </c>
      <c r="AY137" s="251" t="s">
        <v>146</v>
      </c>
    </row>
    <row r="138" s="12" customFormat="1">
      <c r="B138" s="241"/>
      <c r="C138" s="242"/>
      <c r="D138" s="232" t="s">
        <v>155</v>
      </c>
      <c r="E138" s="243" t="s">
        <v>21</v>
      </c>
      <c r="F138" s="244" t="s">
        <v>205</v>
      </c>
      <c r="G138" s="242"/>
      <c r="H138" s="245">
        <v>3.8340000000000001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AT138" s="251" t="s">
        <v>155</v>
      </c>
      <c r="AU138" s="251" t="s">
        <v>81</v>
      </c>
      <c r="AV138" s="12" t="s">
        <v>81</v>
      </c>
      <c r="AW138" s="12" t="s">
        <v>34</v>
      </c>
      <c r="AX138" s="12" t="s">
        <v>71</v>
      </c>
      <c r="AY138" s="251" t="s">
        <v>146</v>
      </c>
    </row>
    <row r="139" s="12" customFormat="1">
      <c r="B139" s="241"/>
      <c r="C139" s="242"/>
      <c r="D139" s="232" t="s">
        <v>155</v>
      </c>
      <c r="E139" s="243" t="s">
        <v>21</v>
      </c>
      <c r="F139" s="244" t="s">
        <v>206</v>
      </c>
      <c r="G139" s="242"/>
      <c r="H139" s="245">
        <v>7.0199999999999996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155</v>
      </c>
      <c r="AU139" s="251" t="s">
        <v>81</v>
      </c>
      <c r="AV139" s="12" t="s">
        <v>81</v>
      </c>
      <c r="AW139" s="12" t="s">
        <v>34</v>
      </c>
      <c r="AX139" s="12" t="s">
        <v>71</v>
      </c>
      <c r="AY139" s="251" t="s">
        <v>146</v>
      </c>
    </row>
    <row r="140" s="12" customFormat="1">
      <c r="B140" s="241"/>
      <c r="C140" s="242"/>
      <c r="D140" s="232" t="s">
        <v>155</v>
      </c>
      <c r="E140" s="243" t="s">
        <v>21</v>
      </c>
      <c r="F140" s="244" t="s">
        <v>207</v>
      </c>
      <c r="G140" s="242"/>
      <c r="H140" s="245">
        <v>2.25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AT140" s="251" t="s">
        <v>155</v>
      </c>
      <c r="AU140" s="251" t="s">
        <v>81</v>
      </c>
      <c r="AV140" s="12" t="s">
        <v>81</v>
      </c>
      <c r="AW140" s="12" t="s">
        <v>34</v>
      </c>
      <c r="AX140" s="12" t="s">
        <v>71</v>
      </c>
      <c r="AY140" s="251" t="s">
        <v>146</v>
      </c>
    </row>
    <row r="141" s="12" customFormat="1">
      <c r="B141" s="241"/>
      <c r="C141" s="242"/>
      <c r="D141" s="232" t="s">
        <v>155</v>
      </c>
      <c r="E141" s="243" t="s">
        <v>21</v>
      </c>
      <c r="F141" s="244" t="s">
        <v>208</v>
      </c>
      <c r="G141" s="242"/>
      <c r="H141" s="245">
        <v>1.26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AT141" s="251" t="s">
        <v>155</v>
      </c>
      <c r="AU141" s="251" t="s">
        <v>81</v>
      </c>
      <c r="AV141" s="12" t="s">
        <v>81</v>
      </c>
      <c r="AW141" s="12" t="s">
        <v>34</v>
      </c>
      <c r="AX141" s="12" t="s">
        <v>71</v>
      </c>
      <c r="AY141" s="251" t="s">
        <v>146</v>
      </c>
    </row>
    <row r="142" s="12" customFormat="1">
      <c r="B142" s="241"/>
      <c r="C142" s="242"/>
      <c r="D142" s="232" t="s">
        <v>155</v>
      </c>
      <c r="E142" s="243" t="s">
        <v>21</v>
      </c>
      <c r="F142" s="244" t="s">
        <v>209</v>
      </c>
      <c r="G142" s="242"/>
      <c r="H142" s="245">
        <v>4.6799999999999997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AT142" s="251" t="s">
        <v>155</v>
      </c>
      <c r="AU142" s="251" t="s">
        <v>81</v>
      </c>
      <c r="AV142" s="12" t="s">
        <v>81</v>
      </c>
      <c r="AW142" s="12" t="s">
        <v>34</v>
      </c>
      <c r="AX142" s="12" t="s">
        <v>71</v>
      </c>
      <c r="AY142" s="251" t="s">
        <v>146</v>
      </c>
    </row>
    <row r="143" s="12" customFormat="1">
      <c r="B143" s="241"/>
      <c r="C143" s="242"/>
      <c r="D143" s="232" t="s">
        <v>155</v>
      </c>
      <c r="E143" s="243" t="s">
        <v>21</v>
      </c>
      <c r="F143" s="244" t="s">
        <v>210</v>
      </c>
      <c r="G143" s="242"/>
      <c r="H143" s="245">
        <v>1.1699999999999999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AT143" s="251" t="s">
        <v>155</v>
      </c>
      <c r="AU143" s="251" t="s">
        <v>81</v>
      </c>
      <c r="AV143" s="12" t="s">
        <v>81</v>
      </c>
      <c r="AW143" s="12" t="s">
        <v>34</v>
      </c>
      <c r="AX143" s="12" t="s">
        <v>71</v>
      </c>
      <c r="AY143" s="251" t="s">
        <v>146</v>
      </c>
    </row>
    <row r="144" s="12" customFormat="1">
      <c r="B144" s="241"/>
      <c r="C144" s="242"/>
      <c r="D144" s="232" t="s">
        <v>155</v>
      </c>
      <c r="E144" s="243" t="s">
        <v>21</v>
      </c>
      <c r="F144" s="244" t="s">
        <v>211</v>
      </c>
      <c r="G144" s="242"/>
      <c r="H144" s="245">
        <v>6.3899999999999997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155</v>
      </c>
      <c r="AU144" s="251" t="s">
        <v>81</v>
      </c>
      <c r="AV144" s="12" t="s">
        <v>81</v>
      </c>
      <c r="AW144" s="12" t="s">
        <v>34</v>
      </c>
      <c r="AX144" s="12" t="s">
        <v>71</v>
      </c>
      <c r="AY144" s="251" t="s">
        <v>146</v>
      </c>
    </row>
    <row r="145" s="11" customFormat="1">
      <c r="B145" s="230"/>
      <c r="C145" s="231"/>
      <c r="D145" s="232" t="s">
        <v>155</v>
      </c>
      <c r="E145" s="233" t="s">
        <v>21</v>
      </c>
      <c r="F145" s="234" t="s">
        <v>212</v>
      </c>
      <c r="G145" s="231"/>
      <c r="H145" s="233" t="s">
        <v>21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155</v>
      </c>
      <c r="AU145" s="240" t="s">
        <v>81</v>
      </c>
      <c r="AV145" s="11" t="s">
        <v>79</v>
      </c>
      <c r="AW145" s="11" t="s">
        <v>34</v>
      </c>
      <c r="AX145" s="11" t="s">
        <v>71</v>
      </c>
      <c r="AY145" s="240" t="s">
        <v>146</v>
      </c>
    </row>
    <row r="146" s="12" customFormat="1">
      <c r="B146" s="241"/>
      <c r="C146" s="242"/>
      <c r="D146" s="232" t="s">
        <v>155</v>
      </c>
      <c r="E146" s="243" t="s">
        <v>21</v>
      </c>
      <c r="F146" s="244" t="s">
        <v>213</v>
      </c>
      <c r="G146" s="242"/>
      <c r="H146" s="245">
        <v>14.945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AT146" s="251" t="s">
        <v>155</v>
      </c>
      <c r="AU146" s="251" t="s">
        <v>81</v>
      </c>
      <c r="AV146" s="12" t="s">
        <v>81</v>
      </c>
      <c r="AW146" s="12" t="s">
        <v>34</v>
      </c>
      <c r="AX146" s="12" t="s">
        <v>71</v>
      </c>
      <c r="AY146" s="251" t="s">
        <v>146</v>
      </c>
    </row>
    <row r="147" s="14" customFormat="1">
      <c r="B147" s="263"/>
      <c r="C147" s="264"/>
      <c r="D147" s="232" t="s">
        <v>155</v>
      </c>
      <c r="E147" s="265" t="s">
        <v>110</v>
      </c>
      <c r="F147" s="266" t="s">
        <v>93</v>
      </c>
      <c r="G147" s="264"/>
      <c r="H147" s="267">
        <v>44.923999999999999</v>
      </c>
      <c r="I147" s="268"/>
      <c r="J147" s="264"/>
      <c r="K147" s="264"/>
      <c r="L147" s="269"/>
      <c r="M147" s="270"/>
      <c r="N147" s="271"/>
      <c r="O147" s="271"/>
      <c r="P147" s="271"/>
      <c r="Q147" s="271"/>
      <c r="R147" s="271"/>
      <c r="S147" s="271"/>
      <c r="T147" s="272"/>
      <c r="AT147" s="273" t="s">
        <v>155</v>
      </c>
      <c r="AU147" s="273" t="s">
        <v>81</v>
      </c>
      <c r="AV147" s="14" t="s">
        <v>153</v>
      </c>
      <c r="AW147" s="14" t="s">
        <v>34</v>
      </c>
      <c r="AX147" s="14" t="s">
        <v>79</v>
      </c>
      <c r="AY147" s="273" t="s">
        <v>146</v>
      </c>
    </row>
    <row r="148" s="1" customFormat="1" ht="16.5" customHeight="1">
      <c r="B148" s="46"/>
      <c r="C148" s="274" t="s">
        <v>214</v>
      </c>
      <c r="D148" s="274" t="s">
        <v>215</v>
      </c>
      <c r="E148" s="275" t="s">
        <v>216</v>
      </c>
      <c r="F148" s="276" t="s">
        <v>217</v>
      </c>
      <c r="G148" s="277" t="s">
        <v>218</v>
      </c>
      <c r="H148" s="278">
        <v>71.878</v>
      </c>
      <c r="I148" s="279"/>
      <c r="J148" s="280">
        <f>ROUND(I148*H148,2)</f>
        <v>0</v>
      </c>
      <c r="K148" s="276" t="s">
        <v>152</v>
      </c>
      <c r="L148" s="281"/>
      <c r="M148" s="282" t="s">
        <v>21</v>
      </c>
      <c r="N148" s="283" t="s">
        <v>42</v>
      </c>
      <c r="O148" s="47"/>
      <c r="P148" s="227">
        <f>O148*H148</f>
        <v>0</v>
      </c>
      <c r="Q148" s="227">
        <v>1</v>
      </c>
      <c r="R148" s="227">
        <f>Q148*H148</f>
        <v>71.878</v>
      </c>
      <c r="S148" s="227">
        <v>0</v>
      </c>
      <c r="T148" s="228">
        <f>S148*H148</f>
        <v>0</v>
      </c>
      <c r="AR148" s="24" t="s">
        <v>199</v>
      </c>
      <c r="AT148" s="24" t="s">
        <v>215</v>
      </c>
      <c r="AU148" s="24" t="s">
        <v>81</v>
      </c>
      <c r="AY148" s="24" t="s">
        <v>146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4" t="s">
        <v>79</v>
      </c>
      <c r="BK148" s="229">
        <f>ROUND(I148*H148,2)</f>
        <v>0</v>
      </c>
      <c r="BL148" s="24" t="s">
        <v>153</v>
      </c>
      <c r="BM148" s="24" t="s">
        <v>219</v>
      </c>
    </row>
    <row r="149" s="12" customFormat="1">
      <c r="B149" s="241"/>
      <c r="C149" s="242"/>
      <c r="D149" s="232" t="s">
        <v>155</v>
      </c>
      <c r="E149" s="243" t="s">
        <v>21</v>
      </c>
      <c r="F149" s="244" t="s">
        <v>220</v>
      </c>
      <c r="G149" s="242"/>
      <c r="H149" s="245">
        <v>71.878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AT149" s="251" t="s">
        <v>155</v>
      </c>
      <c r="AU149" s="251" t="s">
        <v>81</v>
      </c>
      <c r="AV149" s="12" t="s">
        <v>81</v>
      </c>
      <c r="AW149" s="12" t="s">
        <v>34</v>
      </c>
      <c r="AX149" s="12" t="s">
        <v>71</v>
      </c>
      <c r="AY149" s="251" t="s">
        <v>146</v>
      </c>
    </row>
    <row r="150" s="14" customFormat="1">
      <c r="B150" s="263"/>
      <c r="C150" s="264"/>
      <c r="D150" s="232" t="s">
        <v>155</v>
      </c>
      <c r="E150" s="265" t="s">
        <v>21</v>
      </c>
      <c r="F150" s="266" t="s">
        <v>93</v>
      </c>
      <c r="G150" s="264"/>
      <c r="H150" s="267">
        <v>71.878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AT150" s="273" t="s">
        <v>155</v>
      </c>
      <c r="AU150" s="273" t="s">
        <v>81</v>
      </c>
      <c r="AV150" s="14" t="s">
        <v>153</v>
      </c>
      <c r="AW150" s="14" t="s">
        <v>34</v>
      </c>
      <c r="AX150" s="14" t="s">
        <v>79</v>
      </c>
      <c r="AY150" s="273" t="s">
        <v>146</v>
      </c>
    </row>
    <row r="151" s="1" customFormat="1" ht="25.5" customHeight="1">
      <c r="B151" s="46"/>
      <c r="C151" s="218" t="s">
        <v>221</v>
      </c>
      <c r="D151" s="218" t="s">
        <v>148</v>
      </c>
      <c r="E151" s="219" t="s">
        <v>222</v>
      </c>
      <c r="F151" s="220" t="s">
        <v>223</v>
      </c>
      <c r="G151" s="221" t="s">
        <v>218</v>
      </c>
      <c r="H151" s="222">
        <v>69.950999999999993</v>
      </c>
      <c r="I151" s="223"/>
      <c r="J151" s="224">
        <f>ROUND(I151*H151,2)</f>
        <v>0</v>
      </c>
      <c r="K151" s="220" t="s">
        <v>152</v>
      </c>
      <c r="L151" s="72"/>
      <c r="M151" s="225" t="s">
        <v>21</v>
      </c>
      <c r="N151" s="226" t="s">
        <v>42</v>
      </c>
      <c r="O151" s="47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24" t="s">
        <v>153</v>
      </c>
      <c r="AT151" s="24" t="s">
        <v>148</v>
      </c>
      <c r="AU151" s="24" t="s">
        <v>81</v>
      </c>
      <c r="AY151" s="24" t="s">
        <v>146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24" t="s">
        <v>79</v>
      </c>
      <c r="BK151" s="229">
        <f>ROUND(I151*H151,2)</f>
        <v>0</v>
      </c>
      <c r="BL151" s="24" t="s">
        <v>153</v>
      </c>
      <c r="BM151" s="24" t="s">
        <v>224</v>
      </c>
    </row>
    <row r="152" s="12" customFormat="1">
      <c r="B152" s="241"/>
      <c r="C152" s="242"/>
      <c r="D152" s="232" t="s">
        <v>155</v>
      </c>
      <c r="E152" s="243" t="s">
        <v>21</v>
      </c>
      <c r="F152" s="244" t="s">
        <v>92</v>
      </c>
      <c r="G152" s="242"/>
      <c r="H152" s="245">
        <v>69.950999999999993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AT152" s="251" t="s">
        <v>155</v>
      </c>
      <c r="AU152" s="251" t="s">
        <v>81</v>
      </c>
      <c r="AV152" s="12" t="s">
        <v>81</v>
      </c>
      <c r="AW152" s="12" t="s">
        <v>34</v>
      </c>
      <c r="AX152" s="12" t="s">
        <v>71</v>
      </c>
      <c r="AY152" s="251" t="s">
        <v>146</v>
      </c>
    </row>
    <row r="153" s="14" customFormat="1">
      <c r="B153" s="263"/>
      <c r="C153" s="264"/>
      <c r="D153" s="232" t="s">
        <v>155</v>
      </c>
      <c r="E153" s="265" t="s">
        <v>21</v>
      </c>
      <c r="F153" s="266" t="s">
        <v>93</v>
      </c>
      <c r="G153" s="264"/>
      <c r="H153" s="267">
        <v>69.950999999999993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2"/>
      <c r="AT153" s="273" t="s">
        <v>155</v>
      </c>
      <c r="AU153" s="273" t="s">
        <v>81</v>
      </c>
      <c r="AV153" s="14" t="s">
        <v>153</v>
      </c>
      <c r="AW153" s="14" t="s">
        <v>34</v>
      </c>
      <c r="AX153" s="14" t="s">
        <v>79</v>
      </c>
      <c r="AY153" s="273" t="s">
        <v>146</v>
      </c>
    </row>
    <row r="154" s="10" customFormat="1" ht="29.88" customHeight="1">
      <c r="B154" s="202"/>
      <c r="C154" s="203"/>
      <c r="D154" s="204" t="s">
        <v>70</v>
      </c>
      <c r="E154" s="216" t="s">
        <v>81</v>
      </c>
      <c r="F154" s="216" t="s">
        <v>225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SUM(P155:P197)</f>
        <v>0</v>
      </c>
      <c r="Q154" s="210"/>
      <c r="R154" s="211">
        <f>SUM(R155:R197)</f>
        <v>66.179768290000013</v>
      </c>
      <c r="S154" s="210"/>
      <c r="T154" s="212">
        <f>SUM(T155:T197)</f>
        <v>0</v>
      </c>
      <c r="AR154" s="213" t="s">
        <v>79</v>
      </c>
      <c r="AT154" s="214" t="s">
        <v>70</v>
      </c>
      <c r="AU154" s="214" t="s">
        <v>79</v>
      </c>
      <c r="AY154" s="213" t="s">
        <v>146</v>
      </c>
      <c r="BK154" s="215">
        <f>SUM(BK155:BK197)</f>
        <v>0</v>
      </c>
    </row>
    <row r="155" s="1" customFormat="1" ht="16.5" customHeight="1">
      <c r="B155" s="46"/>
      <c r="C155" s="218" t="s">
        <v>226</v>
      </c>
      <c r="D155" s="218" t="s">
        <v>148</v>
      </c>
      <c r="E155" s="219" t="s">
        <v>227</v>
      </c>
      <c r="F155" s="220" t="s">
        <v>228</v>
      </c>
      <c r="G155" s="221" t="s">
        <v>229</v>
      </c>
      <c r="H155" s="222">
        <v>32.5</v>
      </c>
      <c r="I155" s="223"/>
      <c r="J155" s="224">
        <f>ROUND(I155*H155,2)</f>
        <v>0</v>
      </c>
      <c r="K155" s="220" t="s">
        <v>21</v>
      </c>
      <c r="L155" s="72"/>
      <c r="M155" s="225" t="s">
        <v>21</v>
      </c>
      <c r="N155" s="226" t="s">
        <v>42</v>
      </c>
      <c r="O155" s="47"/>
      <c r="P155" s="227">
        <f>O155*H155</f>
        <v>0</v>
      </c>
      <c r="Q155" s="227">
        <v>0.00023000000000000001</v>
      </c>
      <c r="R155" s="227">
        <f>Q155*H155</f>
        <v>0.0074749999999999999</v>
      </c>
      <c r="S155" s="227">
        <v>0</v>
      </c>
      <c r="T155" s="228">
        <f>S155*H155</f>
        <v>0</v>
      </c>
      <c r="AR155" s="24" t="s">
        <v>153</v>
      </c>
      <c r="AT155" s="24" t="s">
        <v>148</v>
      </c>
      <c r="AU155" s="24" t="s">
        <v>81</v>
      </c>
      <c r="AY155" s="24" t="s">
        <v>146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4" t="s">
        <v>79</v>
      </c>
      <c r="BK155" s="229">
        <f>ROUND(I155*H155,2)</f>
        <v>0</v>
      </c>
      <c r="BL155" s="24" t="s">
        <v>153</v>
      </c>
      <c r="BM155" s="24" t="s">
        <v>230</v>
      </c>
    </row>
    <row r="156" s="11" customFormat="1">
      <c r="B156" s="230"/>
      <c r="C156" s="231"/>
      <c r="D156" s="232" t="s">
        <v>155</v>
      </c>
      <c r="E156" s="233" t="s">
        <v>21</v>
      </c>
      <c r="F156" s="234" t="s">
        <v>157</v>
      </c>
      <c r="G156" s="231"/>
      <c r="H156" s="233" t="s">
        <v>21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155</v>
      </c>
      <c r="AU156" s="240" t="s">
        <v>81</v>
      </c>
      <c r="AV156" s="11" t="s">
        <v>79</v>
      </c>
      <c r="AW156" s="11" t="s">
        <v>34</v>
      </c>
      <c r="AX156" s="11" t="s">
        <v>71</v>
      </c>
      <c r="AY156" s="240" t="s">
        <v>146</v>
      </c>
    </row>
    <row r="157" s="11" customFormat="1">
      <c r="B157" s="230"/>
      <c r="C157" s="231"/>
      <c r="D157" s="232" t="s">
        <v>155</v>
      </c>
      <c r="E157" s="233" t="s">
        <v>21</v>
      </c>
      <c r="F157" s="234" t="s">
        <v>231</v>
      </c>
      <c r="G157" s="231"/>
      <c r="H157" s="233" t="s">
        <v>21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155</v>
      </c>
      <c r="AU157" s="240" t="s">
        <v>81</v>
      </c>
      <c r="AV157" s="11" t="s">
        <v>79</v>
      </c>
      <c r="AW157" s="11" t="s">
        <v>34</v>
      </c>
      <c r="AX157" s="11" t="s">
        <v>71</v>
      </c>
      <c r="AY157" s="240" t="s">
        <v>146</v>
      </c>
    </row>
    <row r="158" s="12" customFormat="1">
      <c r="B158" s="241"/>
      <c r="C158" s="242"/>
      <c r="D158" s="232" t="s">
        <v>155</v>
      </c>
      <c r="E158" s="243" t="s">
        <v>21</v>
      </c>
      <c r="F158" s="244" t="s">
        <v>232</v>
      </c>
      <c r="G158" s="242"/>
      <c r="H158" s="245">
        <v>66.420000000000002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AT158" s="251" t="s">
        <v>155</v>
      </c>
      <c r="AU158" s="251" t="s">
        <v>81</v>
      </c>
      <c r="AV158" s="12" t="s">
        <v>81</v>
      </c>
      <c r="AW158" s="12" t="s">
        <v>34</v>
      </c>
      <c r="AX158" s="12" t="s">
        <v>71</v>
      </c>
      <c r="AY158" s="251" t="s">
        <v>146</v>
      </c>
    </row>
    <row r="159" s="14" customFormat="1">
      <c r="B159" s="263"/>
      <c r="C159" s="264"/>
      <c r="D159" s="232" t="s">
        <v>155</v>
      </c>
      <c r="E159" s="265" t="s">
        <v>21</v>
      </c>
      <c r="F159" s="266" t="s">
        <v>93</v>
      </c>
      <c r="G159" s="264"/>
      <c r="H159" s="267">
        <v>66.420000000000002</v>
      </c>
      <c r="I159" s="268"/>
      <c r="J159" s="264"/>
      <c r="K159" s="264"/>
      <c r="L159" s="269"/>
      <c r="M159" s="270"/>
      <c r="N159" s="271"/>
      <c r="O159" s="271"/>
      <c r="P159" s="271"/>
      <c r="Q159" s="271"/>
      <c r="R159" s="271"/>
      <c r="S159" s="271"/>
      <c r="T159" s="272"/>
      <c r="AT159" s="273" t="s">
        <v>155</v>
      </c>
      <c r="AU159" s="273" t="s">
        <v>81</v>
      </c>
      <c r="AV159" s="14" t="s">
        <v>153</v>
      </c>
      <c r="AW159" s="14" t="s">
        <v>34</v>
      </c>
      <c r="AX159" s="14" t="s">
        <v>71</v>
      </c>
      <c r="AY159" s="273" t="s">
        <v>146</v>
      </c>
    </row>
    <row r="160" s="12" customFormat="1">
      <c r="B160" s="241"/>
      <c r="C160" s="242"/>
      <c r="D160" s="232" t="s">
        <v>155</v>
      </c>
      <c r="E160" s="243" t="s">
        <v>21</v>
      </c>
      <c r="F160" s="244" t="s">
        <v>233</v>
      </c>
      <c r="G160" s="242"/>
      <c r="H160" s="245">
        <v>32.5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AT160" s="251" t="s">
        <v>155</v>
      </c>
      <c r="AU160" s="251" t="s">
        <v>81</v>
      </c>
      <c r="AV160" s="12" t="s">
        <v>81</v>
      </c>
      <c r="AW160" s="12" t="s">
        <v>34</v>
      </c>
      <c r="AX160" s="12" t="s">
        <v>71</v>
      </c>
      <c r="AY160" s="251" t="s">
        <v>146</v>
      </c>
    </row>
    <row r="161" s="14" customFormat="1">
      <c r="B161" s="263"/>
      <c r="C161" s="264"/>
      <c r="D161" s="232" t="s">
        <v>155</v>
      </c>
      <c r="E161" s="265" t="s">
        <v>21</v>
      </c>
      <c r="F161" s="266" t="s">
        <v>93</v>
      </c>
      <c r="G161" s="264"/>
      <c r="H161" s="267">
        <v>32.5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AT161" s="273" t="s">
        <v>155</v>
      </c>
      <c r="AU161" s="273" t="s">
        <v>81</v>
      </c>
      <c r="AV161" s="14" t="s">
        <v>153</v>
      </c>
      <c r="AW161" s="14" t="s">
        <v>34</v>
      </c>
      <c r="AX161" s="14" t="s">
        <v>79</v>
      </c>
      <c r="AY161" s="273" t="s">
        <v>146</v>
      </c>
    </row>
    <row r="162" s="1" customFormat="1" ht="25.5" customHeight="1">
      <c r="B162" s="46"/>
      <c r="C162" s="218" t="s">
        <v>234</v>
      </c>
      <c r="D162" s="218" t="s">
        <v>148</v>
      </c>
      <c r="E162" s="219" t="s">
        <v>235</v>
      </c>
      <c r="F162" s="220" t="s">
        <v>236</v>
      </c>
      <c r="G162" s="221" t="s">
        <v>151</v>
      </c>
      <c r="H162" s="222">
        <v>25.934000000000001</v>
      </c>
      <c r="I162" s="223"/>
      <c r="J162" s="224">
        <f>ROUND(I162*H162,2)</f>
        <v>0</v>
      </c>
      <c r="K162" s="220" t="s">
        <v>152</v>
      </c>
      <c r="L162" s="72"/>
      <c r="M162" s="225" t="s">
        <v>21</v>
      </c>
      <c r="N162" s="226" t="s">
        <v>42</v>
      </c>
      <c r="O162" s="47"/>
      <c r="P162" s="227">
        <f>O162*H162</f>
        <v>0</v>
      </c>
      <c r="Q162" s="227">
        <v>2.45329</v>
      </c>
      <c r="R162" s="227">
        <f>Q162*H162</f>
        <v>63.623622860000005</v>
      </c>
      <c r="S162" s="227">
        <v>0</v>
      </c>
      <c r="T162" s="228">
        <f>S162*H162</f>
        <v>0</v>
      </c>
      <c r="AR162" s="24" t="s">
        <v>153</v>
      </c>
      <c r="AT162" s="24" t="s">
        <v>148</v>
      </c>
      <c r="AU162" s="24" t="s">
        <v>81</v>
      </c>
      <c r="AY162" s="24" t="s">
        <v>146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4" t="s">
        <v>79</v>
      </c>
      <c r="BK162" s="229">
        <f>ROUND(I162*H162,2)</f>
        <v>0</v>
      </c>
      <c r="BL162" s="24" t="s">
        <v>153</v>
      </c>
      <c r="BM162" s="24" t="s">
        <v>237</v>
      </c>
    </row>
    <row r="163" s="11" customFormat="1">
      <c r="B163" s="230"/>
      <c r="C163" s="231"/>
      <c r="D163" s="232" t="s">
        <v>155</v>
      </c>
      <c r="E163" s="233" t="s">
        <v>21</v>
      </c>
      <c r="F163" s="234" t="s">
        <v>156</v>
      </c>
      <c r="G163" s="231"/>
      <c r="H163" s="233" t="s">
        <v>21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155</v>
      </c>
      <c r="AU163" s="240" t="s">
        <v>81</v>
      </c>
      <c r="AV163" s="11" t="s">
        <v>79</v>
      </c>
      <c r="AW163" s="11" t="s">
        <v>34</v>
      </c>
      <c r="AX163" s="11" t="s">
        <v>71</v>
      </c>
      <c r="AY163" s="240" t="s">
        <v>146</v>
      </c>
    </row>
    <row r="164" s="11" customFormat="1">
      <c r="B164" s="230"/>
      <c r="C164" s="231"/>
      <c r="D164" s="232" t="s">
        <v>155</v>
      </c>
      <c r="E164" s="233" t="s">
        <v>21</v>
      </c>
      <c r="F164" s="234" t="s">
        <v>238</v>
      </c>
      <c r="G164" s="231"/>
      <c r="H164" s="233" t="s">
        <v>21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155</v>
      </c>
      <c r="AU164" s="240" t="s">
        <v>81</v>
      </c>
      <c r="AV164" s="11" t="s">
        <v>79</v>
      </c>
      <c r="AW164" s="11" t="s">
        <v>34</v>
      </c>
      <c r="AX164" s="11" t="s">
        <v>71</v>
      </c>
      <c r="AY164" s="240" t="s">
        <v>146</v>
      </c>
    </row>
    <row r="165" s="11" customFormat="1">
      <c r="B165" s="230"/>
      <c r="C165" s="231"/>
      <c r="D165" s="232" t="s">
        <v>155</v>
      </c>
      <c r="E165" s="233" t="s">
        <v>21</v>
      </c>
      <c r="F165" s="234" t="s">
        <v>157</v>
      </c>
      <c r="G165" s="231"/>
      <c r="H165" s="233" t="s">
        <v>21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155</v>
      </c>
      <c r="AU165" s="240" t="s">
        <v>81</v>
      </c>
      <c r="AV165" s="11" t="s">
        <v>79</v>
      </c>
      <c r="AW165" s="11" t="s">
        <v>34</v>
      </c>
      <c r="AX165" s="11" t="s">
        <v>71</v>
      </c>
      <c r="AY165" s="240" t="s">
        <v>146</v>
      </c>
    </row>
    <row r="166" s="11" customFormat="1">
      <c r="B166" s="230"/>
      <c r="C166" s="231"/>
      <c r="D166" s="232" t="s">
        <v>155</v>
      </c>
      <c r="E166" s="233" t="s">
        <v>21</v>
      </c>
      <c r="F166" s="234" t="s">
        <v>239</v>
      </c>
      <c r="G166" s="231"/>
      <c r="H166" s="233" t="s">
        <v>21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155</v>
      </c>
      <c r="AU166" s="240" t="s">
        <v>81</v>
      </c>
      <c r="AV166" s="11" t="s">
        <v>79</v>
      </c>
      <c r="AW166" s="11" t="s">
        <v>34</v>
      </c>
      <c r="AX166" s="11" t="s">
        <v>71</v>
      </c>
      <c r="AY166" s="240" t="s">
        <v>146</v>
      </c>
    </row>
    <row r="167" s="12" customFormat="1">
      <c r="B167" s="241"/>
      <c r="C167" s="242"/>
      <c r="D167" s="232" t="s">
        <v>155</v>
      </c>
      <c r="E167" s="243" t="s">
        <v>21</v>
      </c>
      <c r="F167" s="244" t="s">
        <v>240</v>
      </c>
      <c r="G167" s="242"/>
      <c r="H167" s="245">
        <v>1.8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AT167" s="251" t="s">
        <v>155</v>
      </c>
      <c r="AU167" s="251" t="s">
        <v>81</v>
      </c>
      <c r="AV167" s="12" t="s">
        <v>81</v>
      </c>
      <c r="AW167" s="12" t="s">
        <v>34</v>
      </c>
      <c r="AX167" s="12" t="s">
        <v>71</v>
      </c>
      <c r="AY167" s="251" t="s">
        <v>146</v>
      </c>
    </row>
    <row r="168" s="12" customFormat="1">
      <c r="B168" s="241"/>
      <c r="C168" s="242"/>
      <c r="D168" s="232" t="s">
        <v>155</v>
      </c>
      <c r="E168" s="243" t="s">
        <v>21</v>
      </c>
      <c r="F168" s="244" t="s">
        <v>241</v>
      </c>
      <c r="G168" s="242"/>
      <c r="H168" s="245">
        <v>2.726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AT168" s="251" t="s">
        <v>155</v>
      </c>
      <c r="AU168" s="251" t="s">
        <v>81</v>
      </c>
      <c r="AV168" s="12" t="s">
        <v>81</v>
      </c>
      <c r="AW168" s="12" t="s">
        <v>34</v>
      </c>
      <c r="AX168" s="12" t="s">
        <v>71</v>
      </c>
      <c r="AY168" s="251" t="s">
        <v>146</v>
      </c>
    </row>
    <row r="169" s="12" customFormat="1">
      <c r="B169" s="241"/>
      <c r="C169" s="242"/>
      <c r="D169" s="232" t="s">
        <v>155</v>
      </c>
      <c r="E169" s="243" t="s">
        <v>21</v>
      </c>
      <c r="F169" s="244" t="s">
        <v>242</v>
      </c>
      <c r="G169" s="242"/>
      <c r="H169" s="245">
        <v>6.2400000000000002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AT169" s="251" t="s">
        <v>155</v>
      </c>
      <c r="AU169" s="251" t="s">
        <v>81</v>
      </c>
      <c r="AV169" s="12" t="s">
        <v>81</v>
      </c>
      <c r="AW169" s="12" t="s">
        <v>34</v>
      </c>
      <c r="AX169" s="12" t="s">
        <v>71</v>
      </c>
      <c r="AY169" s="251" t="s">
        <v>146</v>
      </c>
    </row>
    <row r="170" s="12" customFormat="1">
      <c r="B170" s="241"/>
      <c r="C170" s="242"/>
      <c r="D170" s="232" t="s">
        <v>155</v>
      </c>
      <c r="E170" s="243" t="s">
        <v>21</v>
      </c>
      <c r="F170" s="244" t="s">
        <v>243</v>
      </c>
      <c r="G170" s="242"/>
      <c r="H170" s="245">
        <v>1.6000000000000001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AT170" s="251" t="s">
        <v>155</v>
      </c>
      <c r="AU170" s="251" t="s">
        <v>81</v>
      </c>
      <c r="AV170" s="12" t="s">
        <v>81</v>
      </c>
      <c r="AW170" s="12" t="s">
        <v>34</v>
      </c>
      <c r="AX170" s="12" t="s">
        <v>71</v>
      </c>
      <c r="AY170" s="251" t="s">
        <v>146</v>
      </c>
    </row>
    <row r="171" s="12" customFormat="1">
      <c r="B171" s="241"/>
      <c r="C171" s="242"/>
      <c r="D171" s="232" t="s">
        <v>155</v>
      </c>
      <c r="E171" s="243" t="s">
        <v>21</v>
      </c>
      <c r="F171" s="244" t="s">
        <v>244</v>
      </c>
      <c r="G171" s="242"/>
      <c r="H171" s="245">
        <v>1.3440000000000001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AT171" s="251" t="s">
        <v>155</v>
      </c>
      <c r="AU171" s="251" t="s">
        <v>81</v>
      </c>
      <c r="AV171" s="12" t="s">
        <v>81</v>
      </c>
      <c r="AW171" s="12" t="s">
        <v>34</v>
      </c>
      <c r="AX171" s="12" t="s">
        <v>71</v>
      </c>
      <c r="AY171" s="251" t="s">
        <v>146</v>
      </c>
    </row>
    <row r="172" s="12" customFormat="1">
      <c r="B172" s="241"/>
      <c r="C172" s="242"/>
      <c r="D172" s="232" t="s">
        <v>155</v>
      </c>
      <c r="E172" s="243" t="s">
        <v>21</v>
      </c>
      <c r="F172" s="244" t="s">
        <v>245</v>
      </c>
      <c r="G172" s="242"/>
      <c r="H172" s="245">
        <v>4.1600000000000001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AT172" s="251" t="s">
        <v>155</v>
      </c>
      <c r="AU172" s="251" t="s">
        <v>81</v>
      </c>
      <c r="AV172" s="12" t="s">
        <v>81</v>
      </c>
      <c r="AW172" s="12" t="s">
        <v>34</v>
      </c>
      <c r="AX172" s="12" t="s">
        <v>71</v>
      </c>
      <c r="AY172" s="251" t="s">
        <v>146</v>
      </c>
    </row>
    <row r="173" s="12" customFormat="1">
      <c r="B173" s="241"/>
      <c r="C173" s="242"/>
      <c r="D173" s="232" t="s">
        <v>155</v>
      </c>
      <c r="E173" s="243" t="s">
        <v>21</v>
      </c>
      <c r="F173" s="244" t="s">
        <v>246</v>
      </c>
      <c r="G173" s="242"/>
      <c r="H173" s="245">
        <v>1.248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155</v>
      </c>
      <c r="AU173" s="251" t="s">
        <v>81</v>
      </c>
      <c r="AV173" s="12" t="s">
        <v>81</v>
      </c>
      <c r="AW173" s="12" t="s">
        <v>34</v>
      </c>
      <c r="AX173" s="12" t="s">
        <v>71</v>
      </c>
      <c r="AY173" s="251" t="s">
        <v>146</v>
      </c>
    </row>
    <row r="174" s="12" customFormat="1">
      <c r="B174" s="241"/>
      <c r="C174" s="242"/>
      <c r="D174" s="232" t="s">
        <v>155</v>
      </c>
      <c r="E174" s="243" t="s">
        <v>21</v>
      </c>
      <c r="F174" s="244" t="s">
        <v>247</v>
      </c>
      <c r="G174" s="242"/>
      <c r="H174" s="245">
        <v>6.8159999999999998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AT174" s="251" t="s">
        <v>155</v>
      </c>
      <c r="AU174" s="251" t="s">
        <v>81</v>
      </c>
      <c r="AV174" s="12" t="s">
        <v>81</v>
      </c>
      <c r="AW174" s="12" t="s">
        <v>34</v>
      </c>
      <c r="AX174" s="12" t="s">
        <v>71</v>
      </c>
      <c r="AY174" s="251" t="s">
        <v>146</v>
      </c>
    </row>
    <row r="175" s="13" customFormat="1">
      <c r="B175" s="252"/>
      <c r="C175" s="253"/>
      <c r="D175" s="232" t="s">
        <v>155</v>
      </c>
      <c r="E175" s="254" t="s">
        <v>102</v>
      </c>
      <c r="F175" s="255" t="s">
        <v>96</v>
      </c>
      <c r="G175" s="253"/>
      <c r="H175" s="256">
        <v>25.934000000000001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AT175" s="262" t="s">
        <v>155</v>
      </c>
      <c r="AU175" s="262" t="s">
        <v>81</v>
      </c>
      <c r="AV175" s="13" t="s">
        <v>100</v>
      </c>
      <c r="AW175" s="13" t="s">
        <v>34</v>
      </c>
      <c r="AX175" s="13" t="s">
        <v>71</v>
      </c>
      <c r="AY175" s="262" t="s">
        <v>146</v>
      </c>
    </row>
    <row r="176" s="14" customFormat="1">
      <c r="B176" s="263"/>
      <c r="C176" s="264"/>
      <c r="D176" s="232" t="s">
        <v>155</v>
      </c>
      <c r="E176" s="265" t="s">
        <v>21</v>
      </c>
      <c r="F176" s="266" t="s">
        <v>93</v>
      </c>
      <c r="G176" s="264"/>
      <c r="H176" s="267">
        <v>25.934000000000001</v>
      </c>
      <c r="I176" s="268"/>
      <c r="J176" s="264"/>
      <c r="K176" s="264"/>
      <c r="L176" s="269"/>
      <c r="M176" s="270"/>
      <c r="N176" s="271"/>
      <c r="O176" s="271"/>
      <c r="P176" s="271"/>
      <c r="Q176" s="271"/>
      <c r="R176" s="271"/>
      <c r="S176" s="271"/>
      <c r="T176" s="272"/>
      <c r="AT176" s="273" t="s">
        <v>155</v>
      </c>
      <c r="AU176" s="273" t="s">
        <v>81</v>
      </c>
      <c r="AV176" s="14" t="s">
        <v>153</v>
      </c>
      <c r="AW176" s="14" t="s">
        <v>34</v>
      </c>
      <c r="AX176" s="14" t="s">
        <v>79</v>
      </c>
      <c r="AY176" s="273" t="s">
        <v>146</v>
      </c>
    </row>
    <row r="177" s="1" customFormat="1" ht="16.5" customHeight="1">
      <c r="B177" s="46"/>
      <c r="C177" s="218" t="s">
        <v>248</v>
      </c>
      <c r="D177" s="218" t="s">
        <v>148</v>
      </c>
      <c r="E177" s="219" t="s">
        <v>249</v>
      </c>
      <c r="F177" s="220" t="s">
        <v>250</v>
      </c>
      <c r="G177" s="221" t="s">
        <v>172</v>
      </c>
      <c r="H177" s="222">
        <v>129.672</v>
      </c>
      <c r="I177" s="223"/>
      <c r="J177" s="224">
        <f>ROUND(I177*H177,2)</f>
        <v>0</v>
      </c>
      <c r="K177" s="220" t="s">
        <v>152</v>
      </c>
      <c r="L177" s="72"/>
      <c r="M177" s="225" t="s">
        <v>21</v>
      </c>
      <c r="N177" s="226" t="s">
        <v>42</v>
      </c>
      <c r="O177" s="47"/>
      <c r="P177" s="227">
        <f>O177*H177</f>
        <v>0</v>
      </c>
      <c r="Q177" s="227">
        <v>0.0026900000000000001</v>
      </c>
      <c r="R177" s="227">
        <f>Q177*H177</f>
        <v>0.34881768000000002</v>
      </c>
      <c r="S177" s="227">
        <v>0</v>
      </c>
      <c r="T177" s="228">
        <f>S177*H177</f>
        <v>0</v>
      </c>
      <c r="AR177" s="24" t="s">
        <v>153</v>
      </c>
      <c r="AT177" s="24" t="s">
        <v>148</v>
      </c>
      <c r="AU177" s="24" t="s">
        <v>81</v>
      </c>
      <c r="AY177" s="24" t="s">
        <v>146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4" t="s">
        <v>79</v>
      </c>
      <c r="BK177" s="229">
        <f>ROUND(I177*H177,2)</f>
        <v>0</v>
      </c>
      <c r="BL177" s="24" t="s">
        <v>153</v>
      </c>
      <c r="BM177" s="24" t="s">
        <v>251</v>
      </c>
    </row>
    <row r="178" s="11" customFormat="1">
      <c r="B178" s="230"/>
      <c r="C178" s="231"/>
      <c r="D178" s="232" t="s">
        <v>155</v>
      </c>
      <c r="E178" s="233" t="s">
        <v>21</v>
      </c>
      <c r="F178" s="234" t="s">
        <v>156</v>
      </c>
      <c r="G178" s="231"/>
      <c r="H178" s="233" t="s">
        <v>21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155</v>
      </c>
      <c r="AU178" s="240" t="s">
        <v>81</v>
      </c>
      <c r="AV178" s="11" t="s">
        <v>79</v>
      </c>
      <c r="AW178" s="11" t="s">
        <v>34</v>
      </c>
      <c r="AX178" s="11" t="s">
        <v>71</v>
      </c>
      <c r="AY178" s="240" t="s">
        <v>146</v>
      </c>
    </row>
    <row r="179" s="11" customFormat="1">
      <c r="B179" s="230"/>
      <c r="C179" s="231"/>
      <c r="D179" s="232" t="s">
        <v>155</v>
      </c>
      <c r="E179" s="233" t="s">
        <v>21</v>
      </c>
      <c r="F179" s="234" t="s">
        <v>238</v>
      </c>
      <c r="G179" s="231"/>
      <c r="H179" s="233" t="s">
        <v>21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155</v>
      </c>
      <c r="AU179" s="240" t="s">
        <v>81</v>
      </c>
      <c r="AV179" s="11" t="s">
        <v>79</v>
      </c>
      <c r="AW179" s="11" t="s">
        <v>34</v>
      </c>
      <c r="AX179" s="11" t="s">
        <v>71</v>
      </c>
      <c r="AY179" s="240" t="s">
        <v>146</v>
      </c>
    </row>
    <row r="180" s="11" customFormat="1">
      <c r="B180" s="230"/>
      <c r="C180" s="231"/>
      <c r="D180" s="232" t="s">
        <v>155</v>
      </c>
      <c r="E180" s="233" t="s">
        <v>21</v>
      </c>
      <c r="F180" s="234" t="s">
        <v>157</v>
      </c>
      <c r="G180" s="231"/>
      <c r="H180" s="233" t="s">
        <v>21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155</v>
      </c>
      <c r="AU180" s="240" t="s">
        <v>81</v>
      </c>
      <c r="AV180" s="11" t="s">
        <v>79</v>
      </c>
      <c r="AW180" s="11" t="s">
        <v>34</v>
      </c>
      <c r="AX180" s="11" t="s">
        <v>71</v>
      </c>
      <c r="AY180" s="240" t="s">
        <v>146</v>
      </c>
    </row>
    <row r="181" s="12" customFormat="1">
      <c r="B181" s="241"/>
      <c r="C181" s="242"/>
      <c r="D181" s="232" t="s">
        <v>155</v>
      </c>
      <c r="E181" s="243" t="s">
        <v>21</v>
      </c>
      <c r="F181" s="244" t="s">
        <v>252</v>
      </c>
      <c r="G181" s="242"/>
      <c r="H181" s="245">
        <v>9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AT181" s="251" t="s">
        <v>155</v>
      </c>
      <c r="AU181" s="251" t="s">
        <v>81</v>
      </c>
      <c r="AV181" s="12" t="s">
        <v>81</v>
      </c>
      <c r="AW181" s="12" t="s">
        <v>34</v>
      </c>
      <c r="AX181" s="12" t="s">
        <v>71</v>
      </c>
      <c r="AY181" s="251" t="s">
        <v>146</v>
      </c>
    </row>
    <row r="182" s="12" customFormat="1">
      <c r="B182" s="241"/>
      <c r="C182" s="242"/>
      <c r="D182" s="232" t="s">
        <v>155</v>
      </c>
      <c r="E182" s="243" t="s">
        <v>21</v>
      </c>
      <c r="F182" s="244" t="s">
        <v>253</v>
      </c>
      <c r="G182" s="242"/>
      <c r="H182" s="245">
        <v>13.632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AT182" s="251" t="s">
        <v>155</v>
      </c>
      <c r="AU182" s="251" t="s">
        <v>81</v>
      </c>
      <c r="AV182" s="12" t="s">
        <v>81</v>
      </c>
      <c r="AW182" s="12" t="s">
        <v>34</v>
      </c>
      <c r="AX182" s="12" t="s">
        <v>71</v>
      </c>
      <c r="AY182" s="251" t="s">
        <v>146</v>
      </c>
    </row>
    <row r="183" s="12" customFormat="1">
      <c r="B183" s="241"/>
      <c r="C183" s="242"/>
      <c r="D183" s="232" t="s">
        <v>155</v>
      </c>
      <c r="E183" s="243" t="s">
        <v>21</v>
      </c>
      <c r="F183" s="244" t="s">
        <v>254</v>
      </c>
      <c r="G183" s="242"/>
      <c r="H183" s="245">
        <v>31.199999999999999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AT183" s="251" t="s">
        <v>155</v>
      </c>
      <c r="AU183" s="251" t="s">
        <v>81</v>
      </c>
      <c r="AV183" s="12" t="s">
        <v>81</v>
      </c>
      <c r="AW183" s="12" t="s">
        <v>34</v>
      </c>
      <c r="AX183" s="12" t="s">
        <v>71</v>
      </c>
      <c r="AY183" s="251" t="s">
        <v>146</v>
      </c>
    </row>
    <row r="184" s="12" customFormat="1">
      <c r="B184" s="241"/>
      <c r="C184" s="242"/>
      <c r="D184" s="232" t="s">
        <v>155</v>
      </c>
      <c r="E184" s="243" t="s">
        <v>21</v>
      </c>
      <c r="F184" s="244" t="s">
        <v>255</v>
      </c>
      <c r="G184" s="242"/>
      <c r="H184" s="245">
        <v>8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AT184" s="251" t="s">
        <v>155</v>
      </c>
      <c r="AU184" s="251" t="s">
        <v>81</v>
      </c>
      <c r="AV184" s="12" t="s">
        <v>81</v>
      </c>
      <c r="AW184" s="12" t="s">
        <v>34</v>
      </c>
      <c r="AX184" s="12" t="s">
        <v>71</v>
      </c>
      <c r="AY184" s="251" t="s">
        <v>146</v>
      </c>
    </row>
    <row r="185" s="12" customFormat="1">
      <c r="B185" s="241"/>
      <c r="C185" s="242"/>
      <c r="D185" s="232" t="s">
        <v>155</v>
      </c>
      <c r="E185" s="243" t="s">
        <v>21</v>
      </c>
      <c r="F185" s="244" t="s">
        <v>256</v>
      </c>
      <c r="G185" s="242"/>
      <c r="H185" s="245">
        <v>6.7199999999999998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AT185" s="251" t="s">
        <v>155</v>
      </c>
      <c r="AU185" s="251" t="s">
        <v>81</v>
      </c>
      <c r="AV185" s="12" t="s">
        <v>81</v>
      </c>
      <c r="AW185" s="12" t="s">
        <v>34</v>
      </c>
      <c r="AX185" s="12" t="s">
        <v>71</v>
      </c>
      <c r="AY185" s="251" t="s">
        <v>146</v>
      </c>
    </row>
    <row r="186" s="12" customFormat="1">
      <c r="B186" s="241"/>
      <c r="C186" s="242"/>
      <c r="D186" s="232" t="s">
        <v>155</v>
      </c>
      <c r="E186" s="243" t="s">
        <v>21</v>
      </c>
      <c r="F186" s="244" t="s">
        <v>257</v>
      </c>
      <c r="G186" s="242"/>
      <c r="H186" s="245">
        <v>20.800000000000001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155</v>
      </c>
      <c r="AU186" s="251" t="s">
        <v>81</v>
      </c>
      <c r="AV186" s="12" t="s">
        <v>81</v>
      </c>
      <c r="AW186" s="12" t="s">
        <v>34</v>
      </c>
      <c r="AX186" s="12" t="s">
        <v>71</v>
      </c>
      <c r="AY186" s="251" t="s">
        <v>146</v>
      </c>
    </row>
    <row r="187" s="12" customFormat="1">
      <c r="B187" s="241"/>
      <c r="C187" s="242"/>
      <c r="D187" s="232" t="s">
        <v>155</v>
      </c>
      <c r="E187" s="243" t="s">
        <v>21</v>
      </c>
      <c r="F187" s="244" t="s">
        <v>258</v>
      </c>
      <c r="G187" s="242"/>
      <c r="H187" s="245">
        <v>6.2400000000000002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AT187" s="251" t="s">
        <v>155</v>
      </c>
      <c r="AU187" s="251" t="s">
        <v>81</v>
      </c>
      <c r="AV187" s="12" t="s">
        <v>81</v>
      </c>
      <c r="AW187" s="12" t="s">
        <v>34</v>
      </c>
      <c r="AX187" s="12" t="s">
        <v>71</v>
      </c>
      <c r="AY187" s="251" t="s">
        <v>146</v>
      </c>
    </row>
    <row r="188" s="12" customFormat="1">
      <c r="B188" s="241"/>
      <c r="C188" s="242"/>
      <c r="D188" s="232" t="s">
        <v>155</v>
      </c>
      <c r="E188" s="243" t="s">
        <v>21</v>
      </c>
      <c r="F188" s="244" t="s">
        <v>259</v>
      </c>
      <c r="G188" s="242"/>
      <c r="H188" s="245">
        <v>34.079999999999998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AT188" s="251" t="s">
        <v>155</v>
      </c>
      <c r="AU188" s="251" t="s">
        <v>81</v>
      </c>
      <c r="AV188" s="12" t="s">
        <v>81</v>
      </c>
      <c r="AW188" s="12" t="s">
        <v>34</v>
      </c>
      <c r="AX188" s="12" t="s">
        <v>71</v>
      </c>
      <c r="AY188" s="251" t="s">
        <v>146</v>
      </c>
    </row>
    <row r="189" s="13" customFormat="1">
      <c r="B189" s="252"/>
      <c r="C189" s="253"/>
      <c r="D189" s="232" t="s">
        <v>155</v>
      </c>
      <c r="E189" s="254" t="s">
        <v>105</v>
      </c>
      <c r="F189" s="255" t="s">
        <v>96</v>
      </c>
      <c r="G189" s="253"/>
      <c r="H189" s="256">
        <v>129.672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AT189" s="262" t="s">
        <v>155</v>
      </c>
      <c r="AU189" s="262" t="s">
        <v>81</v>
      </c>
      <c r="AV189" s="13" t="s">
        <v>100</v>
      </c>
      <c r="AW189" s="13" t="s">
        <v>34</v>
      </c>
      <c r="AX189" s="13" t="s">
        <v>71</v>
      </c>
      <c r="AY189" s="262" t="s">
        <v>146</v>
      </c>
    </row>
    <row r="190" s="14" customFormat="1">
      <c r="B190" s="263"/>
      <c r="C190" s="264"/>
      <c r="D190" s="232" t="s">
        <v>155</v>
      </c>
      <c r="E190" s="265" t="s">
        <v>21</v>
      </c>
      <c r="F190" s="266" t="s">
        <v>93</v>
      </c>
      <c r="G190" s="264"/>
      <c r="H190" s="267">
        <v>129.672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AT190" s="273" t="s">
        <v>155</v>
      </c>
      <c r="AU190" s="273" t="s">
        <v>81</v>
      </c>
      <c r="AV190" s="14" t="s">
        <v>153</v>
      </c>
      <c r="AW190" s="14" t="s">
        <v>34</v>
      </c>
      <c r="AX190" s="14" t="s">
        <v>79</v>
      </c>
      <c r="AY190" s="273" t="s">
        <v>146</v>
      </c>
    </row>
    <row r="191" s="1" customFormat="1" ht="16.5" customHeight="1">
      <c r="B191" s="46"/>
      <c r="C191" s="218" t="s">
        <v>260</v>
      </c>
      <c r="D191" s="218" t="s">
        <v>148</v>
      </c>
      <c r="E191" s="219" t="s">
        <v>261</v>
      </c>
      <c r="F191" s="220" t="s">
        <v>262</v>
      </c>
      <c r="G191" s="221" t="s">
        <v>172</v>
      </c>
      <c r="H191" s="222">
        <v>129.672</v>
      </c>
      <c r="I191" s="223"/>
      <c r="J191" s="224">
        <f>ROUND(I191*H191,2)</f>
        <v>0</v>
      </c>
      <c r="K191" s="220" t="s">
        <v>152</v>
      </c>
      <c r="L191" s="72"/>
      <c r="M191" s="225" t="s">
        <v>21</v>
      </c>
      <c r="N191" s="226" t="s">
        <v>42</v>
      </c>
      <c r="O191" s="47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AR191" s="24" t="s">
        <v>153</v>
      </c>
      <c r="AT191" s="24" t="s">
        <v>148</v>
      </c>
      <c r="AU191" s="24" t="s">
        <v>81</v>
      </c>
      <c r="AY191" s="24" t="s">
        <v>146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24" t="s">
        <v>79</v>
      </c>
      <c r="BK191" s="229">
        <f>ROUND(I191*H191,2)</f>
        <v>0</v>
      </c>
      <c r="BL191" s="24" t="s">
        <v>153</v>
      </c>
      <c r="BM191" s="24" t="s">
        <v>263</v>
      </c>
    </row>
    <row r="192" s="12" customFormat="1">
      <c r="B192" s="241"/>
      <c r="C192" s="242"/>
      <c r="D192" s="232" t="s">
        <v>155</v>
      </c>
      <c r="E192" s="243" t="s">
        <v>21</v>
      </c>
      <c r="F192" s="244" t="s">
        <v>105</v>
      </c>
      <c r="G192" s="242"/>
      <c r="H192" s="245">
        <v>129.672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AT192" s="251" t="s">
        <v>155</v>
      </c>
      <c r="AU192" s="251" t="s">
        <v>81</v>
      </c>
      <c r="AV192" s="12" t="s">
        <v>81</v>
      </c>
      <c r="AW192" s="12" t="s">
        <v>34</v>
      </c>
      <c r="AX192" s="12" t="s">
        <v>71</v>
      </c>
      <c r="AY192" s="251" t="s">
        <v>146</v>
      </c>
    </row>
    <row r="193" s="14" customFormat="1">
      <c r="B193" s="263"/>
      <c r="C193" s="264"/>
      <c r="D193" s="232" t="s">
        <v>155</v>
      </c>
      <c r="E193" s="265" t="s">
        <v>21</v>
      </c>
      <c r="F193" s="266" t="s">
        <v>93</v>
      </c>
      <c r="G193" s="264"/>
      <c r="H193" s="267">
        <v>129.672</v>
      </c>
      <c r="I193" s="268"/>
      <c r="J193" s="264"/>
      <c r="K193" s="264"/>
      <c r="L193" s="269"/>
      <c r="M193" s="270"/>
      <c r="N193" s="271"/>
      <c r="O193" s="271"/>
      <c r="P193" s="271"/>
      <c r="Q193" s="271"/>
      <c r="R193" s="271"/>
      <c r="S193" s="271"/>
      <c r="T193" s="272"/>
      <c r="AT193" s="273" t="s">
        <v>155</v>
      </c>
      <c r="AU193" s="273" t="s">
        <v>81</v>
      </c>
      <c r="AV193" s="14" t="s">
        <v>153</v>
      </c>
      <c r="AW193" s="14" t="s">
        <v>34</v>
      </c>
      <c r="AX193" s="14" t="s">
        <v>79</v>
      </c>
      <c r="AY193" s="273" t="s">
        <v>146</v>
      </c>
    </row>
    <row r="194" s="1" customFormat="1" ht="16.5" customHeight="1">
      <c r="B194" s="46"/>
      <c r="C194" s="218" t="s">
        <v>10</v>
      </c>
      <c r="D194" s="218" t="s">
        <v>148</v>
      </c>
      <c r="E194" s="219" t="s">
        <v>264</v>
      </c>
      <c r="F194" s="220" t="s">
        <v>265</v>
      </c>
      <c r="G194" s="221" t="s">
        <v>218</v>
      </c>
      <c r="H194" s="222">
        <v>2.0750000000000002</v>
      </c>
      <c r="I194" s="223"/>
      <c r="J194" s="224">
        <f>ROUND(I194*H194,2)</f>
        <v>0</v>
      </c>
      <c r="K194" s="220" t="s">
        <v>152</v>
      </c>
      <c r="L194" s="72"/>
      <c r="M194" s="225" t="s">
        <v>21</v>
      </c>
      <c r="N194" s="226" t="s">
        <v>42</v>
      </c>
      <c r="O194" s="47"/>
      <c r="P194" s="227">
        <f>O194*H194</f>
        <v>0</v>
      </c>
      <c r="Q194" s="227">
        <v>1.0601700000000001</v>
      </c>
      <c r="R194" s="227">
        <f>Q194*H194</f>
        <v>2.1998527500000002</v>
      </c>
      <c r="S194" s="227">
        <v>0</v>
      </c>
      <c r="T194" s="228">
        <f>S194*H194</f>
        <v>0</v>
      </c>
      <c r="AR194" s="24" t="s">
        <v>153</v>
      </c>
      <c r="AT194" s="24" t="s">
        <v>148</v>
      </c>
      <c r="AU194" s="24" t="s">
        <v>81</v>
      </c>
      <c r="AY194" s="24" t="s">
        <v>146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24" t="s">
        <v>79</v>
      </c>
      <c r="BK194" s="229">
        <f>ROUND(I194*H194,2)</f>
        <v>0</v>
      </c>
      <c r="BL194" s="24" t="s">
        <v>153</v>
      </c>
      <c r="BM194" s="24" t="s">
        <v>266</v>
      </c>
    </row>
    <row r="195" s="11" customFormat="1">
      <c r="B195" s="230"/>
      <c r="C195" s="231"/>
      <c r="D195" s="232" t="s">
        <v>155</v>
      </c>
      <c r="E195" s="233" t="s">
        <v>21</v>
      </c>
      <c r="F195" s="234" t="s">
        <v>267</v>
      </c>
      <c r="G195" s="231"/>
      <c r="H195" s="233" t="s">
        <v>21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155</v>
      </c>
      <c r="AU195" s="240" t="s">
        <v>81</v>
      </c>
      <c r="AV195" s="11" t="s">
        <v>79</v>
      </c>
      <c r="AW195" s="11" t="s">
        <v>34</v>
      </c>
      <c r="AX195" s="11" t="s">
        <v>71</v>
      </c>
      <c r="AY195" s="240" t="s">
        <v>146</v>
      </c>
    </row>
    <row r="196" s="12" customFormat="1">
      <c r="B196" s="241"/>
      <c r="C196" s="242"/>
      <c r="D196" s="232" t="s">
        <v>155</v>
      </c>
      <c r="E196" s="243" t="s">
        <v>21</v>
      </c>
      <c r="F196" s="244" t="s">
        <v>268</v>
      </c>
      <c r="G196" s="242"/>
      <c r="H196" s="245">
        <v>2.0750000000000002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AT196" s="251" t="s">
        <v>155</v>
      </c>
      <c r="AU196" s="251" t="s">
        <v>81</v>
      </c>
      <c r="AV196" s="12" t="s">
        <v>81</v>
      </c>
      <c r="AW196" s="12" t="s">
        <v>34</v>
      </c>
      <c r="AX196" s="12" t="s">
        <v>71</v>
      </c>
      <c r="AY196" s="251" t="s">
        <v>146</v>
      </c>
    </row>
    <row r="197" s="14" customFormat="1">
      <c r="B197" s="263"/>
      <c r="C197" s="264"/>
      <c r="D197" s="232" t="s">
        <v>155</v>
      </c>
      <c r="E197" s="265" t="s">
        <v>21</v>
      </c>
      <c r="F197" s="266" t="s">
        <v>93</v>
      </c>
      <c r="G197" s="264"/>
      <c r="H197" s="267">
        <v>2.0750000000000002</v>
      </c>
      <c r="I197" s="268"/>
      <c r="J197" s="264"/>
      <c r="K197" s="264"/>
      <c r="L197" s="269"/>
      <c r="M197" s="270"/>
      <c r="N197" s="271"/>
      <c r="O197" s="271"/>
      <c r="P197" s="271"/>
      <c r="Q197" s="271"/>
      <c r="R197" s="271"/>
      <c r="S197" s="271"/>
      <c r="T197" s="272"/>
      <c r="AT197" s="273" t="s">
        <v>155</v>
      </c>
      <c r="AU197" s="273" t="s">
        <v>81</v>
      </c>
      <c r="AV197" s="14" t="s">
        <v>153</v>
      </c>
      <c r="AW197" s="14" t="s">
        <v>34</v>
      </c>
      <c r="AX197" s="14" t="s">
        <v>79</v>
      </c>
      <c r="AY197" s="273" t="s">
        <v>146</v>
      </c>
    </row>
    <row r="198" s="10" customFormat="1" ht="29.88" customHeight="1">
      <c r="B198" s="202"/>
      <c r="C198" s="203"/>
      <c r="D198" s="204" t="s">
        <v>70</v>
      </c>
      <c r="E198" s="216" t="s">
        <v>100</v>
      </c>
      <c r="F198" s="216" t="s">
        <v>269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SUM(P199:P295)</f>
        <v>0</v>
      </c>
      <c r="Q198" s="210"/>
      <c r="R198" s="211">
        <f>SUM(R199:R295)</f>
        <v>71.319992079999992</v>
      </c>
      <c r="S198" s="210"/>
      <c r="T198" s="212">
        <f>SUM(T199:T295)</f>
        <v>0</v>
      </c>
      <c r="AR198" s="213" t="s">
        <v>79</v>
      </c>
      <c r="AT198" s="214" t="s">
        <v>70</v>
      </c>
      <c r="AU198" s="214" t="s">
        <v>79</v>
      </c>
      <c r="AY198" s="213" t="s">
        <v>146</v>
      </c>
      <c r="BK198" s="215">
        <f>SUM(BK199:BK295)</f>
        <v>0</v>
      </c>
    </row>
    <row r="199" s="1" customFormat="1" ht="25.5" customHeight="1">
      <c r="B199" s="46"/>
      <c r="C199" s="218" t="s">
        <v>270</v>
      </c>
      <c r="D199" s="218" t="s">
        <v>148</v>
      </c>
      <c r="E199" s="219" t="s">
        <v>271</v>
      </c>
      <c r="F199" s="220" t="s">
        <v>272</v>
      </c>
      <c r="G199" s="221" t="s">
        <v>172</v>
      </c>
      <c r="H199" s="222">
        <v>58.003999999999998</v>
      </c>
      <c r="I199" s="223"/>
      <c r="J199" s="224">
        <f>ROUND(I199*H199,2)</f>
        <v>0</v>
      </c>
      <c r="K199" s="220" t="s">
        <v>152</v>
      </c>
      <c r="L199" s="72"/>
      <c r="M199" s="225" t="s">
        <v>21</v>
      </c>
      <c r="N199" s="226" t="s">
        <v>42</v>
      </c>
      <c r="O199" s="47"/>
      <c r="P199" s="227">
        <f>O199*H199</f>
        <v>0</v>
      </c>
      <c r="Q199" s="227">
        <v>0.96611999999999998</v>
      </c>
      <c r="R199" s="227">
        <f>Q199*H199</f>
        <v>56.038824479999995</v>
      </c>
      <c r="S199" s="227">
        <v>0</v>
      </c>
      <c r="T199" s="228">
        <f>S199*H199</f>
        <v>0</v>
      </c>
      <c r="AR199" s="24" t="s">
        <v>153</v>
      </c>
      <c r="AT199" s="24" t="s">
        <v>148</v>
      </c>
      <c r="AU199" s="24" t="s">
        <v>81</v>
      </c>
      <c r="AY199" s="24" t="s">
        <v>146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4" t="s">
        <v>79</v>
      </c>
      <c r="BK199" s="229">
        <f>ROUND(I199*H199,2)</f>
        <v>0</v>
      </c>
      <c r="BL199" s="24" t="s">
        <v>153</v>
      </c>
      <c r="BM199" s="24" t="s">
        <v>273</v>
      </c>
    </row>
    <row r="200" s="11" customFormat="1">
      <c r="B200" s="230"/>
      <c r="C200" s="231"/>
      <c r="D200" s="232" t="s">
        <v>155</v>
      </c>
      <c r="E200" s="233" t="s">
        <v>21</v>
      </c>
      <c r="F200" s="234" t="s">
        <v>156</v>
      </c>
      <c r="G200" s="231"/>
      <c r="H200" s="233" t="s">
        <v>21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155</v>
      </c>
      <c r="AU200" s="240" t="s">
        <v>81</v>
      </c>
      <c r="AV200" s="11" t="s">
        <v>79</v>
      </c>
      <c r="AW200" s="11" t="s">
        <v>34</v>
      </c>
      <c r="AX200" s="11" t="s">
        <v>71</v>
      </c>
      <c r="AY200" s="240" t="s">
        <v>146</v>
      </c>
    </row>
    <row r="201" s="11" customFormat="1">
      <c r="B201" s="230"/>
      <c r="C201" s="231"/>
      <c r="D201" s="232" t="s">
        <v>155</v>
      </c>
      <c r="E201" s="233" t="s">
        <v>21</v>
      </c>
      <c r="F201" s="234" t="s">
        <v>238</v>
      </c>
      <c r="G201" s="231"/>
      <c r="H201" s="233" t="s">
        <v>21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155</v>
      </c>
      <c r="AU201" s="240" t="s">
        <v>81</v>
      </c>
      <c r="AV201" s="11" t="s">
        <v>79</v>
      </c>
      <c r="AW201" s="11" t="s">
        <v>34</v>
      </c>
      <c r="AX201" s="11" t="s">
        <v>71</v>
      </c>
      <c r="AY201" s="240" t="s">
        <v>146</v>
      </c>
    </row>
    <row r="202" s="11" customFormat="1">
      <c r="B202" s="230"/>
      <c r="C202" s="231"/>
      <c r="D202" s="232" t="s">
        <v>155</v>
      </c>
      <c r="E202" s="233" t="s">
        <v>21</v>
      </c>
      <c r="F202" s="234" t="s">
        <v>157</v>
      </c>
      <c r="G202" s="231"/>
      <c r="H202" s="233" t="s">
        <v>21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155</v>
      </c>
      <c r="AU202" s="240" t="s">
        <v>81</v>
      </c>
      <c r="AV202" s="11" t="s">
        <v>79</v>
      </c>
      <c r="AW202" s="11" t="s">
        <v>34</v>
      </c>
      <c r="AX202" s="11" t="s">
        <v>71</v>
      </c>
      <c r="AY202" s="240" t="s">
        <v>146</v>
      </c>
    </row>
    <row r="203" s="12" customFormat="1">
      <c r="B203" s="241"/>
      <c r="C203" s="242"/>
      <c r="D203" s="232" t="s">
        <v>155</v>
      </c>
      <c r="E203" s="243" t="s">
        <v>21</v>
      </c>
      <c r="F203" s="244" t="s">
        <v>274</v>
      </c>
      <c r="G203" s="242"/>
      <c r="H203" s="245">
        <v>5.6440000000000001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AT203" s="251" t="s">
        <v>155</v>
      </c>
      <c r="AU203" s="251" t="s">
        <v>81</v>
      </c>
      <c r="AV203" s="12" t="s">
        <v>81</v>
      </c>
      <c r="AW203" s="12" t="s">
        <v>34</v>
      </c>
      <c r="AX203" s="12" t="s">
        <v>71</v>
      </c>
      <c r="AY203" s="251" t="s">
        <v>146</v>
      </c>
    </row>
    <row r="204" s="12" customFormat="1">
      <c r="B204" s="241"/>
      <c r="C204" s="242"/>
      <c r="D204" s="232" t="s">
        <v>155</v>
      </c>
      <c r="E204" s="243" t="s">
        <v>21</v>
      </c>
      <c r="F204" s="244" t="s">
        <v>275</v>
      </c>
      <c r="G204" s="242"/>
      <c r="H204" s="245">
        <v>1.96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AT204" s="251" t="s">
        <v>155</v>
      </c>
      <c r="AU204" s="251" t="s">
        <v>81</v>
      </c>
      <c r="AV204" s="12" t="s">
        <v>81</v>
      </c>
      <c r="AW204" s="12" t="s">
        <v>34</v>
      </c>
      <c r="AX204" s="12" t="s">
        <v>71</v>
      </c>
      <c r="AY204" s="251" t="s">
        <v>146</v>
      </c>
    </row>
    <row r="205" s="12" customFormat="1">
      <c r="B205" s="241"/>
      <c r="C205" s="242"/>
      <c r="D205" s="232" t="s">
        <v>155</v>
      </c>
      <c r="E205" s="243" t="s">
        <v>21</v>
      </c>
      <c r="F205" s="244" t="s">
        <v>276</v>
      </c>
      <c r="G205" s="242"/>
      <c r="H205" s="245">
        <v>0.32000000000000001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AT205" s="251" t="s">
        <v>155</v>
      </c>
      <c r="AU205" s="251" t="s">
        <v>81</v>
      </c>
      <c r="AV205" s="12" t="s">
        <v>81</v>
      </c>
      <c r="AW205" s="12" t="s">
        <v>34</v>
      </c>
      <c r="AX205" s="12" t="s">
        <v>71</v>
      </c>
      <c r="AY205" s="251" t="s">
        <v>146</v>
      </c>
    </row>
    <row r="206" s="12" customFormat="1">
      <c r="B206" s="241"/>
      <c r="C206" s="242"/>
      <c r="D206" s="232" t="s">
        <v>155</v>
      </c>
      <c r="E206" s="243" t="s">
        <v>21</v>
      </c>
      <c r="F206" s="244" t="s">
        <v>277</v>
      </c>
      <c r="G206" s="242"/>
      <c r="H206" s="245">
        <v>3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AT206" s="251" t="s">
        <v>155</v>
      </c>
      <c r="AU206" s="251" t="s">
        <v>81</v>
      </c>
      <c r="AV206" s="12" t="s">
        <v>81</v>
      </c>
      <c r="AW206" s="12" t="s">
        <v>34</v>
      </c>
      <c r="AX206" s="12" t="s">
        <v>71</v>
      </c>
      <c r="AY206" s="251" t="s">
        <v>146</v>
      </c>
    </row>
    <row r="207" s="12" customFormat="1">
      <c r="B207" s="241"/>
      <c r="C207" s="242"/>
      <c r="D207" s="232" t="s">
        <v>155</v>
      </c>
      <c r="E207" s="243" t="s">
        <v>21</v>
      </c>
      <c r="F207" s="244" t="s">
        <v>278</v>
      </c>
      <c r="G207" s="242"/>
      <c r="H207" s="245">
        <v>3.3599999999999999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AT207" s="251" t="s">
        <v>155</v>
      </c>
      <c r="AU207" s="251" t="s">
        <v>81</v>
      </c>
      <c r="AV207" s="12" t="s">
        <v>81</v>
      </c>
      <c r="AW207" s="12" t="s">
        <v>34</v>
      </c>
      <c r="AX207" s="12" t="s">
        <v>71</v>
      </c>
      <c r="AY207" s="251" t="s">
        <v>146</v>
      </c>
    </row>
    <row r="208" s="12" customFormat="1">
      <c r="B208" s="241"/>
      <c r="C208" s="242"/>
      <c r="D208" s="232" t="s">
        <v>155</v>
      </c>
      <c r="E208" s="243" t="s">
        <v>21</v>
      </c>
      <c r="F208" s="244" t="s">
        <v>279</v>
      </c>
      <c r="G208" s="242"/>
      <c r="H208" s="245">
        <v>14.560000000000001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AT208" s="251" t="s">
        <v>155</v>
      </c>
      <c r="AU208" s="251" t="s">
        <v>81</v>
      </c>
      <c r="AV208" s="12" t="s">
        <v>81</v>
      </c>
      <c r="AW208" s="12" t="s">
        <v>34</v>
      </c>
      <c r="AX208" s="12" t="s">
        <v>71</v>
      </c>
      <c r="AY208" s="251" t="s">
        <v>146</v>
      </c>
    </row>
    <row r="209" s="12" customFormat="1">
      <c r="B209" s="241"/>
      <c r="C209" s="242"/>
      <c r="D209" s="232" t="s">
        <v>155</v>
      </c>
      <c r="E209" s="243" t="s">
        <v>21</v>
      </c>
      <c r="F209" s="244" t="s">
        <v>280</v>
      </c>
      <c r="G209" s="242"/>
      <c r="H209" s="245">
        <v>13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AT209" s="251" t="s">
        <v>155</v>
      </c>
      <c r="AU209" s="251" t="s">
        <v>81</v>
      </c>
      <c r="AV209" s="12" t="s">
        <v>81</v>
      </c>
      <c r="AW209" s="12" t="s">
        <v>34</v>
      </c>
      <c r="AX209" s="12" t="s">
        <v>71</v>
      </c>
      <c r="AY209" s="251" t="s">
        <v>146</v>
      </c>
    </row>
    <row r="210" s="12" customFormat="1">
      <c r="B210" s="241"/>
      <c r="C210" s="242"/>
      <c r="D210" s="232" t="s">
        <v>155</v>
      </c>
      <c r="E210" s="243" t="s">
        <v>21</v>
      </c>
      <c r="F210" s="244" t="s">
        <v>281</v>
      </c>
      <c r="G210" s="242"/>
      <c r="H210" s="245">
        <v>5.7599999999999998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AT210" s="251" t="s">
        <v>155</v>
      </c>
      <c r="AU210" s="251" t="s">
        <v>81</v>
      </c>
      <c r="AV210" s="12" t="s">
        <v>81</v>
      </c>
      <c r="AW210" s="12" t="s">
        <v>34</v>
      </c>
      <c r="AX210" s="12" t="s">
        <v>71</v>
      </c>
      <c r="AY210" s="251" t="s">
        <v>146</v>
      </c>
    </row>
    <row r="211" s="12" customFormat="1">
      <c r="B211" s="241"/>
      <c r="C211" s="242"/>
      <c r="D211" s="232" t="s">
        <v>155</v>
      </c>
      <c r="E211" s="243" t="s">
        <v>21</v>
      </c>
      <c r="F211" s="244" t="s">
        <v>282</v>
      </c>
      <c r="G211" s="242"/>
      <c r="H211" s="245">
        <v>10.4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AT211" s="251" t="s">
        <v>155</v>
      </c>
      <c r="AU211" s="251" t="s">
        <v>81</v>
      </c>
      <c r="AV211" s="12" t="s">
        <v>81</v>
      </c>
      <c r="AW211" s="12" t="s">
        <v>34</v>
      </c>
      <c r="AX211" s="12" t="s">
        <v>71</v>
      </c>
      <c r="AY211" s="251" t="s">
        <v>146</v>
      </c>
    </row>
    <row r="212" s="14" customFormat="1">
      <c r="B212" s="263"/>
      <c r="C212" s="264"/>
      <c r="D212" s="232" t="s">
        <v>155</v>
      </c>
      <c r="E212" s="265" t="s">
        <v>21</v>
      </c>
      <c r="F212" s="266" t="s">
        <v>93</v>
      </c>
      <c r="G212" s="264"/>
      <c r="H212" s="267">
        <v>58.003999999999998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AT212" s="273" t="s">
        <v>155</v>
      </c>
      <c r="AU212" s="273" t="s">
        <v>81</v>
      </c>
      <c r="AV212" s="14" t="s">
        <v>153</v>
      </c>
      <c r="AW212" s="14" t="s">
        <v>34</v>
      </c>
      <c r="AX212" s="14" t="s">
        <v>79</v>
      </c>
      <c r="AY212" s="273" t="s">
        <v>146</v>
      </c>
    </row>
    <row r="213" s="1" customFormat="1" ht="38.25" customHeight="1">
      <c r="B213" s="46"/>
      <c r="C213" s="218" t="s">
        <v>283</v>
      </c>
      <c r="D213" s="218" t="s">
        <v>148</v>
      </c>
      <c r="E213" s="219" t="s">
        <v>284</v>
      </c>
      <c r="F213" s="220" t="s">
        <v>285</v>
      </c>
      <c r="G213" s="221" t="s">
        <v>286</v>
      </c>
      <c r="H213" s="222">
        <v>24</v>
      </c>
      <c r="I213" s="223"/>
      <c r="J213" s="224">
        <f>ROUND(I213*H213,2)</f>
        <v>0</v>
      </c>
      <c r="K213" s="220" t="s">
        <v>152</v>
      </c>
      <c r="L213" s="72"/>
      <c r="M213" s="225" t="s">
        <v>21</v>
      </c>
      <c r="N213" s="226" t="s">
        <v>42</v>
      </c>
      <c r="O213" s="47"/>
      <c r="P213" s="227">
        <f>O213*H213</f>
        <v>0</v>
      </c>
      <c r="Q213" s="227">
        <v>0.0046800000000000001</v>
      </c>
      <c r="R213" s="227">
        <f>Q213*H213</f>
        <v>0.11232</v>
      </c>
      <c r="S213" s="227">
        <v>0</v>
      </c>
      <c r="T213" s="228">
        <f>S213*H213</f>
        <v>0</v>
      </c>
      <c r="AR213" s="24" t="s">
        <v>153</v>
      </c>
      <c r="AT213" s="24" t="s">
        <v>148</v>
      </c>
      <c r="AU213" s="24" t="s">
        <v>81</v>
      </c>
      <c r="AY213" s="24" t="s">
        <v>146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24" t="s">
        <v>79</v>
      </c>
      <c r="BK213" s="229">
        <f>ROUND(I213*H213,2)</f>
        <v>0</v>
      </c>
      <c r="BL213" s="24" t="s">
        <v>153</v>
      </c>
      <c r="BM213" s="24" t="s">
        <v>287</v>
      </c>
    </row>
    <row r="214" s="11" customFormat="1">
      <c r="B214" s="230"/>
      <c r="C214" s="231"/>
      <c r="D214" s="232" t="s">
        <v>155</v>
      </c>
      <c r="E214" s="233" t="s">
        <v>21</v>
      </c>
      <c r="F214" s="234" t="s">
        <v>288</v>
      </c>
      <c r="G214" s="231"/>
      <c r="H214" s="233" t="s">
        <v>21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155</v>
      </c>
      <c r="AU214" s="240" t="s">
        <v>81</v>
      </c>
      <c r="AV214" s="11" t="s">
        <v>79</v>
      </c>
      <c r="AW214" s="11" t="s">
        <v>34</v>
      </c>
      <c r="AX214" s="11" t="s">
        <v>71</v>
      </c>
      <c r="AY214" s="240" t="s">
        <v>146</v>
      </c>
    </row>
    <row r="215" s="12" customFormat="1">
      <c r="B215" s="241"/>
      <c r="C215" s="242"/>
      <c r="D215" s="232" t="s">
        <v>155</v>
      </c>
      <c r="E215" s="243" t="s">
        <v>21</v>
      </c>
      <c r="F215" s="244" t="s">
        <v>97</v>
      </c>
      <c r="G215" s="242"/>
      <c r="H215" s="245">
        <v>24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AT215" s="251" t="s">
        <v>155</v>
      </c>
      <c r="AU215" s="251" t="s">
        <v>81</v>
      </c>
      <c r="AV215" s="12" t="s">
        <v>81</v>
      </c>
      <c r="AW215" s="12" t="s">
        <v>34</v>
      </c>
      <c r="AX215" s="12" t="s">
        <v>71</v>
      </c>
      <c r="AY215" s="251" t="s">
        <v>146</v>
      </c>
    </row>
    <row r="216" s="14" customFormat="1">
      <c r="B216" s="263"/>
      <c r="C216" s="264"/>
      <c r="D216" s="232" t="s">
        <v>155</v>
      </c>
      <c r="E216" s="265" t="s">
        <v>21</v>
      </c>
      <c r="F216" s="266" t="s">
        <v>93</v>
      </c>
      <c r="G216" s="264"/>
      <c r="H216" s="267">
        <v>24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AT216" s="273" t="s">
        <v>155</v>
      </c>
      <c r="AU216" s="273" t="s">
        <v>81</v>
      </c>
      <c r="AV216" s="14" t="s">
        <v>153</v>
      </c>
      <c r="AW216" s="14" t="s">
        <v>34</v>
      </c>
      <c r="AX216" s="14" t="s">
        <v>79</v>
      </c>
      <c r="AY216" s="273" t="s">
        <v>146</v>
      </c>
    </row>
    <row r="217" s="1" customFormat="1" ht="16.5" customHeight="1">
      <c r="B217" s="46"/>
      <c r="C217" s="274" t="s">
        <v>289</v>
      </c>
      <c r="D217" s="274" t="s">
        <v>215</v>
      </c>
      <c r="E217" s="275" t="s">
        <v>290</v>
      </c>
      <c r="F217" s="276" t="s">
        <v>291</v>
      </c>
      <c r="G217" s="277" t="s">
        <v>286</v>
      </c>
      <c r="H217" s="278">
        <v>24</v>
      </c>
      <c r="I217" s="279"/>
      <c r="J217" s="280">
        <f>ROUND(I217*H217,2)</f>
        <v>0</v>
      </c>
      <c r="K217" s="276" t="s">
        <v>21</v>
      </c>
      <c r="L217" s="281"/>
      <c r="M217" s="282" t="s">
        <v>21</v>
      </c>
      <c r="N217" s="283" t="s">
        <v>42</v>
      </c>
      <c r="O217" s="47"/>
      <c r="P217" s="227">
        <f>O217*H217</f>
        <v>0</v>
      </c>
      <c r="Q217" s="227">
        <v>0.17299999999999999</v>
      </c>
      <c r="R217" s="227">
        <f>Q217*H217</f>
        <v>4.1519999999999992</v>
      </c>
      <c r="S217" s="227">
        <v>0</v>
      </c>
      <c r="T217" s="228">
        <f>S217*H217</f>
        <v>0</v>
      </c>
      <c r="AR217" s="24" t="s">
        <v>199</v>
      </c>
      <c r="AT217" s="24" t="s">
        <v>215</v>
      </c>
      <c r="AU217" s="24" t="s">
        <v>81</v>
      </c>
      <c r="AY217" s="24" t="s">
        <v>146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24" t="s">
        <v>79</v>
      </c>
      <c r="BK217" s="229">
        <f>ROUND(I217*H217,2)</f>
        <v>0</v>
      </c>
      <c r="BL217" s="24" t="s">
        <v>153</v>
      </c>
      <c r="BM217" s="24" t="s">
        <v>292</v>
      </c>
    </row>
    <row r="218" s="12" customFormat="1">
      <c r="B218" s="241"/>
      <c r="C218" s="242"/>
      <c r="D218" s="232" t="s">
        <v>155</v>
      </c>
      <c r="E218" s="243" t="s">
        <v>21</v>
      </c>
      <c r="F218" s="244" t="s">
        <v>97</v>
      </c>
      <c r="G218" s="242"/>
      <c r="H218" s="245">
        <v>24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155</v>
      </c>
      <c r="AU218" s="251" t="s">
        <v>81</v>
      </c>
      <c r="AV218" s="12" t="s">
        <v>81</v>
      </c>
      <c r="AW218" s="12" t="s">
        <v>34</v>
      </c>
      <c r="AX218" s="12" t="s">
        <v>71</v>
      </c>
      <c r="AY218" s="251" t="s">
        <v>146</v>
      </c>
    </row>
    <row r="219" s="14" customFormat="1">
      <c r="B219" s="263"/>
      <c r="C219" s="264"/>
      <c r="D219" s="232" t="s">
        <v>155</v>
      </c>
      <c r="E219" s="265" t="s">
        <v>21</v>
      </c>
      <c r="F219" s="266" t="s">
        <v>93</v>
      </c>
      <c r="G219" s="264"/>
      <c r="H219" s="267">
        <v>24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AT219" s="273" t="s">
        <v>155</v>
      </c>
      <c r="AU219" s="273" t="s">
        <v>81</v>
      </c>
      <c r="AV219" s="14" t="s">
        <v>153</v>
      </c>
      <c r="AW219" s="14" t="s">
        <v>34</v>
      </c>
      <c r="AX219" s="14" t="s">
        <v>79</v>
      </c>
      <c r="AY219" s="273" t="s">
        <v>146</v>
      </c>
    </row>
    <row r="220" s="1" customFormat="1" ht="38.25" customHeight="1">
      <c r="B220" s="46"/>
      <c r="C220" s="218" t="s">
        <v>293</v>
      </c>
      <c r="D220" s="218" t="s">
        <v>148</v>
      </c>
      <c r="E220" s="219" t="s">
        <v>294</v>
      </c>
      <c r="F220" s="220" t="s">
        <v>295</v>
      </c>
      <c r="G220" s="221" t="s">
        <v>286</v>
      </c>
      <c r="H220" s="222">
        <v>6</v>
      </c>
      <c r="I220" s="223"/>
      <c r="J220" s="224">
        <f>ROUND(I220*H220,2)</f>
        <v>0</v>
      </c>
      <c r="K220" s="220" t="s">
        <v>152</v>
      </c>
      <c r="L220" s="72"/>
      <c r="M220" s="225" t="s">
        <v>21</v>
      </c>
      <c r="N220" s="226" t="s">
        <v>42</v>
      </c>
      <c r="O220" s="47"/>
      <c r="P220" s="227">
        <f>O220*H220</f>
        <v>0</v>
      </c>
      <c r="Q220" s="227">
        <v>0.0070200000000000002</v>
      </c>
      <c r="R220" s="227">
        <f>Q220*H220</f>
        <v>0.042120000000000005</v>
      </c>
      <c r="S220" s="227">
        <v>0</v>
      </c>
      <c r="T220" s="228">
        <f>S220*H220</f>
        <v>0</v>
      </c>
      <c r="AR220" s="24" t="s">
        <v>153</v>
      </c>
      <c r="AT220" s="24" t="s">
        <v>148</v>
      </c>
      <c r="AU220" s="24" t="s">
        <v>81</v>
      </c>
      <c r="AY220" s="24" t="s">
        <v>146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24" t="s">
        <v>79</v>
      </c>
      <c r="BK220" s="229">
        <f>ROUND(I220*H220,2)</f>
        <v>0</v>
      </c>
      <c r="BL220" s="24" t="s">
        <v>153</v>
      </c>
      <c r="BM220" s="24" t="s">
        <v>296</v>
      </c>
    </row>
    <row r="221" s="11" customFormat="1">
      <c r="B221" s="230"/>
      <c r="C221" s="231"/>
      <c r="D221" s="232" t="s">
        <v>155</v>
      </c>
      <c r="E221" s="233" t="s">
        <v>21</v>
      </c>
      <c r="F221" s="234" t="s">
        <v>288</v>
      </c>
      <c r="G221" s="231"/>
      <c r="H221" s="233" t="s">
        <v>21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155</v>
      </c>
      <c r="AU221" s="240" t="s">
        <v>81</v>
      </c>
      <c r="AV221" s="11" t="s">
        <v>79</v>
      </c>
      <c r="AW221" s="11" t="s">
        <v>34</v>
      </c>
      <c r="AX221" s="11" t="s">
        <v>71</v>
      </c>
      <c r="AY221" s="240" t="s">
        <v>146</v>
      </c>
    </row>
    <row r="222" s="12" customFormat="1">
      <c r="B222" s="241"/>
      <c r="C222" s="242"/>
      <c r="D222" s="232" t="s">
        <v>155</v>
      </c>
      <c r="E222" s="243" t="s">
        <v>21</v>
      </c>
      <c r="F222" s="244" t="s">
        <v>99</v>
      </c>
      <c r="G222" s="242"/>
      <c r="H222" s="245">
        <v>3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AT222" s="251" t="s">
        <v>155</v>
      </c>
      <c r="AU222" s="251" t="s">
        <v>81</v>
      </c>
      <c r="AV222" s="12" t="s">
        <v>81</v>
      </c>
      <c r="AW222" s="12" t="s">
        <v>34</v>
      </c>
      <c r="AX222" s="12" t="s">
        <v>71</v>
      </c>
      <c r="AY222" s="251" t="s">
        <v>146</v>
      </c>
    </row>
    <row r="223" s="11" customFormat="1">
      <c r="B223" s="230"/>
      <c r="C223" s="231"/>
      <c r="D223" s="232" t="s">
        <v>155</v>
      </c>
      <c r="E223" s="233" t="s">
        <v>21</v>
      </c>
      <c r="F223" s="234" t="s">
        <v>297</v>
      </c>
      <c r="G223" s="231"/>
      <c r="H223" s="233" t="s">
        <v>21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155</v>
      </c>
      <c r="AU223" s="240" t="s">
        <v>81</v>
      </c>
      <c r="AV223" s="11" t="s">
        <v>79</v>
      </c>
      <c r="AW223" s="11" t="s">
        <v>34</v>
      </c>
      <c r="AX223" s="11" t="s">
        <v>71</v>
      </c>
      <c r="AY223" s="240" t="s">
        <v>146</v>
      </c>
    </row>
    <row r="224" s="12" customFormat="1">
      <c r="B224" s="241"/>
      <c r="C224" s="242"/>
      <c r="D224" s="232" t="s">
        <v>155</v>
      </c>
      <c r="E224" s="243" t="s">
        <v>21</v>
      </c>
      <c r="F224" s="244" t="s">
        <v>107</v>
      </c>
      <c r="G224" s="242"/>
      <c r="H224" s="245">
        <v>3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AT224" s="251" t="s">
        <v>155</v>
      </c>
      <c r="AU224" s="251" t="s">
        <v>81</v>
      </c>
      <c r="AV224" s="12" t="s">
        <v>81</v>
      </c>
      <c r="AW224" s="12" t="s">
        <v>34</v>
      </c>
      <c r="AX224" s="12" t="s">
        <v>71</v>
      </c>
      <c r="AY224" s="251" t="s">
        <v>146</v>
      </c>
    </row>
    <row r="225" s="14" customFormat="1">
      <c r="B225" s="263"/>
      <c r="C225" s="264"/>
      <c r="D225" s="232" t="s">
        <v>155</v>
      </c>
      <c r="E225" s="265" t="s">
        <v>21</v>
      </c>
      <c r="F225" s="266" t="s">
        <v>93</v>
      </c>
      <c r="G225" s="264"/>
      <c r="H225" s="267">
        <v>6</v>
      </c>
      <c r="I225" s="268"/>
      <c r="J225" s="264"/>
      <c r="K225" s="264"/>
      <c r="L225" s="269"/>
      <c r="M225" s="270"/>
      <c r="N225" s="271"/>
      <c r="O225" s="271"/>
      <c r="P225" s="271"/>
      <c r="Q225" s="271"/>
      <c r="R225" s="271"/>
      <c r="S225" s="271"/>
      <c r="T225" s="272"/>
      <c r="AT225" s="273" t="s">
        <v>155</v>
      </c>
      <c r="AU225" s="273" t="s">
        <v>81</v>
      </c>
      <c r="AV225" s="14" t="s">
        <v>153</v>
      </c>
      <c r="AW225" s="14" t="s">
        <v>34</v>
      </c>
      <c r="AX225" s="14" t="s">
        <v>79</v>
      </c>
      <c r="AY225" s="273" t="s">
        <v>146</v>
      </c>
    </row>
    <row r="226" s="1" customFormat="1" ht="16.5" customHeight="1">
      <c r="B226" s="46"/>
      <c r="C226" s="274" t="s">
        <v>298</v>
      </c>
      <c r="D226" s="274" t="s">
        <v>215</v>
      </c>
      <c r="E226" s="275" t="s">
        <v>299</v>
      </c>
      <c r="F226" s="276" t="s">
        <v>300</v>
      </c>
      <c r="G226" s="277" t="s">
        <v>286</v>
      </c>
      <c r="H226" s="278">
        <v>3</v>
      </c>
      <c r="I226" s="279"/>
      <c r="J226" s="280">
        <f>ROUND(I226*H226,2)</f>
        <v>0</v>
      </c>
      <c r="K226" s="276" t="s">
        <v>21</v>
      </c>
      <c r="L226" s="281"/>
      <c r="M226" s="282" t="s">
        <v>21</v>
      </c>
      <c r="N226" s="283" t="s">
        <v>42</v>
      </c>
      <c r="O226" s="47"/>
      <c r="P226" s="227">
        <f>O226*H226</f>
        <v>0</v>
      </c>
      <c r="Q226" s="227">
        <v>0.17299999999999999</v>
      </c>
      <c r="R226" s="227">
        <f>Q226*H226</f>
        <v>0.51899999999999991</v>
      </c>
      <c r="S226" s="227">
        <v>0</v>
      </c>
      <c r="T226" s="228">
        <f>S226*H226</f>
        <v>0</v>
      </c>
      <c r="AR226" s="24" t="s">
        <v>199</v>
      </c>
      <c r="AT226" s="24" t="s">
        <v>215</v>
      </c>
      <c r="AU226" s="24" t="s">
        <v>81</v>
      </c>
      <c r="AY226" s="24" t="s">
        <v>146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4" t="s">
        <v>79</v>
      </c>
      <c r="BK226" s="229">
        <f>ROUND(I226*H226,2)</f>
        <v>0</v>
      </c>
      <c r="BL226" s="24" t="s">
        <v>153</v>
      </c>
      <c r="BM226" s="24" t="s">
        <v>301</v>
      </c>
    </row>
    <row r="227" s="12" customFormat="1">
      <c r="B227" s="241"/>
      <c r="C227" s="242"/>
      <c r="D227" s="232" t="s">
        <v>155</v>
      </c>
      <c r="E227" s="243" t="s">
        <v>21</v>
      </c>
      <c r="F227" s="244" t="s">
        <v>99</v>
      </c>
      <c r="G227" s="242"/>
      <c r="H227" s="245">
        <v>3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AT227" s="251" t="s">
        <v>155</v>
      </c>
      <c r="AU227" s="251" t="s">
        <v>81</v>
      </c>
      <c r="AV227" s="12" t="s">
        <v>81</v>
      </c>
      <c r="AW227" s="12" t="s">
        <v>34</v>
      </c>
      <c r="AX227" s="12" t="s">
        <v>71</v>
      </c>
      <c r="AY227" s="251" t="s">
        <v>146</v>
      </c>
    </row>
    <row r="228" s="14" customFormat="1">
      <c r="B228" s="263"/>
      <c r="C228" s="264"/>
      <c r="D228" s="232" t="s">
        <v>155</v>
      </c>
      <c r="E228" s="265" t="s">
        <v>21</v>
      </c>
      <c r="F228" s="266" t="s">
        <v>93</v>
      </c>
      <c r="G228" s="264"/>
      <c r="H228" s="267">
        <v>3</v>
      </c>
      <c r="I228" s="268"/>
      <c r="J228" s="264"/>
      <c r="K228" s="264"/>
      <c r="L228" s="269"/>
      <c r="M228" s="270"/>
      <c r="N228" s="271"/>
      <c r="O228" s="271"/>
      <c r="P228" s="271"/>
      <c r="Q228" s="271"/>
      <c r="R228" s="271"/>
      <c r="S228" s="271"/>
      <c r="T228" s="272"/>
      <c r="AT228" s="273" t="s">
        <v>155</v>
      </c>
      <c r="AU228" s="273" t="s">
        <v>81</v>
      </c>
      <c r="AV228" s="14" t="s">
        <v>153</v>
      </c>
      <c r="AW228" s="14" t="s">
        <v>34</v>
      </c>
      <c r="AX228" s="14" t="s">
        <v>79</v>
      </c>
      <c r="AY228" s="273" t="s">
        <v>146</v>
      </c>
    </row>
    <row r="229" s="1" customFormat="1" ht="16.5" customHeight="1">
      <c r="B229" s="46"/>
      <c r="C229" s="274" t="s">
        <v>9</v>
      </c>
      <c r="D229" s="274" t="s">
        <v>215</v>
      </c>
      <c r="E229" s="275" t="s">
        <v>302</v>
      </c>
      <c r="F229" s="276" t="s">
        <v>303</v>
      </c>
      <c r="G229" s="277" t="s">
        <v>286</v>
      </c>
      <c r="H229" s="278">
        <v>3</v>
      </c>
      <c r="I229" s="279"/>
      <c r="J229" s="280">
        <f>ROUND(I229*H229,2)</f>
        <v>0</v>
      </c>
      <c r="K229" s="276" t="s">
        <v>21</v>
      </c>
      <c r="L229" s="281"/>
      <c r="M229" s="282" t="s">
        <v>21</v>
      </c>
      <c r="N229" s="283" t="s">
        <v>42</v>
      </c>
      <c r="O229" s="47"/>
      <c r="P229" s="227">
        <f>O229*H229</f>
        <v>0</v>
      </c>
      <c r="Q229" s="227">
        <v>0.17299999999999999</v>
      </c>
      <c r="R229" s="227">
        <f>Q229*H229</f>
        <v>0.51899999999999991</v>
      </c>
      <c r="S229" s="227">
        <v>0</v>
      </c>
      <c r="T229" s="228">
        <f>S229*H229</f>
        <v>0</v>
      </c>
      <c r="AR229" s="24" t="s">
        <v>199</v>
      </c>
      <c r="AT229" s="24" t="s">
        <v>215</v>
      </c>
      <c r="AU229" s="24" t="s">
        <v>81</v>
      </c>
      <c r="AY229" s="24" t="s">
        <v>146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24" t="s">
        <v>79</v>
      </c>
      <c r="BK229" s="229">
        <f>ROUND(I229*H229,2)</f>
        <v>0</v>
      </c>
      <c r="BL229" s="24" t="s">
        <v>153</v>
      </c>
      <c r="BM229" s="24" t="s">
        <v>304</v>
      </c>
    </row>
    <row r="230" s="12" customFormat="1">
      <c r="B230" s="241"/>
      <c r="C230" s="242"/>
      <c r="D230" s="232" t="s">
        <v>155</v>
      </c>
      <c r="E230" s="243" t="s">
        <v>21</v>
      </c>
      <c r="F230" s="244" t="s">
        <v>107</v>
      </c>
      <c r="G230" s="242"/>
      <c r="H230" s="245">
        <v>3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AT230" s="251" t="s">
        <v>155</v>
      </c>
      <c r="AU230" s="251" t="s">
        <v>81</v>
      </c>
      <c r="AV230" s="12" t="s">
        <v>81</v>
      </c>
      <c r="AW230" s="12" t="s">
        <v>34</v>
      </c>
      <c r="AX230" s="12" t="s">
        <v>71</v>
      </c>
      <c r="AY230" s="251" t="s">
        <v>146</v>
      </c>
    </row>
    <row r="231" s="14" customFormat="1">
      <c r="B231" s="263"/>
      <c r="C231" s="264"/>
      <c r="D231" s="232" t="s">
        <v>155</v>
      </c>
      <c r="E231" s="265" t="s">
        <v>21</v>
      </c>
      <c r="F231" s="266" t="s">
        <v>93</v>
      </c>
      <c r="G231" s="264"/>
      <c r="H231" s="267">
        <v>3</v>
      </c>
      <c r="I231" s="268"/>
      <c r="J231" s="264"/>
      <c r="K231" s="264"/>
      <c r="L231" s="269"/>
      <c r="M231" s="270"/>
      <c r="N231" s="271"/>
      <c r="O231" s="271"/>
      <c r="P231" s="271"/>
      <c r="Q231" s="271"/>
      <c r="R231" s="271"/>
      <c r="S231" s="271"/>
      <c r="T231" s="272"/>
      <c r="AT231" s="273" t="s">
        <v>155</v>
      </c>
      <c r="AU231" s="273" t="s">
        <v>81</v>
      </c>
      <c r="AV231" s="14" t="s">
        <v>153</v>
      </c>
      <c r="AW231" s="14" t="s">
        <v>34</v>
      </c>
      <c r="AX231" s="14" t="s">
        <v>79</v>
      </c>
      <c r="AY231" s="273" t="s">
        <v>146</v>
      </c>
    </row>
    <row r="232" s="1" customFormat="1" ht="25.5" customHeight="1">
      <c r="B232" s="46"/>
      <c r="C232" s="218" t="s">
        <v>305</v>
      </c>
      <c r="D232" s="218" t="s">
        <v>148</v>
      </c>
      <c r="E232" s="219" t="s">
        <v>306</v>
      </c>
      <c r="F232" s="220" t="s">
        <v>307</v>
      </c>
      <c r="G232" s="221" t="s">
        <v>286</v>
      </c>
      <c r="H232" s="222">
        <v>1</v>
      </c>
      <c r="I232" s="223"/>
      <c r="J232" s="224">
        <f>ROUND(I232*H232,2)</f>
        <v>0</v>
      </c>
      <c r="K232" s="220" t="s">
        <v>152</v>
      </c>
      <c r="L232" s="72"/>
      <c r="M232" s="225" t="s">
        <v>21</v>
      </c>
      <c r="N232" s="226" t="s">
        <v>42</v>
      </c>
      <c r="O232" s="47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AR232" s="24" t="s">
        <v>153</v>
      </c>
      <c r="AT232" s="24" t="s">
        <v>148</v>
      </c>
      <c r="AU232" s="24" t="s">
        <v>81</v>
      </c>
      <c r="AY232" s="24" t="s">
        <v>146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24" t="s">
        <v>79</v>
      </c>
      <c r="BK232" s="229">
        <f>ROUND(I232*H232,2)</f>
        <v>0</v>
      </c>
      <c r="BL232" s="24" t="s">
        <v>153</v>
      </c>
      <c r="BM232" s="24" t="s">
        <v>308</v>
      </c>
    </row>
    <row r="233" s="11" customFormat="1">
      <c r="B233" s="230"/>
      <c r="C233" s="231"/>
      <c r="D233" s="232" t="s">
        <v>155</v>
      </c>
      <c r="E233" s="233" t="s">
        <v>21</v>
      </c>
      <c r="F233" s="234" t="s">
        <v>309</v>
      </c>
      <c r="G233" s="231"/>
      <c r="H233" s="233" t="s">
        <v>21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155</v>
      </c>
      <c r="AU233" s="240" t="s">
        <v>81</v>
      </c>
      <c r="AV233" s="11" t="s">
        <v>79</v>
      </c>
      <c r="AW233" s="11" t="s">
        <v>34</v>
      </c>
      <c r="AX233" s="11" t="s">
        <v>71</v>
      </c>
      <c r="AY233" s="240" t="s">
        <v>146</v>
      </c>
    </row>
    <row r="234" s="12" customFormat="1">
      <c r="B234" s="241"/>
      <c r="C234" s="242"/>
      <c r="D234" s="232" t="s">
        <v>155</v>
      </c>
      <c r="E234" s="243" t="s">
        <v>21</v>
      </c>
      <c r="F234" s="244" t="s">
        <v>79</v>
      </c>
      <c r="G234" s="242"/>
      <c r="H234" s="245">
        <v>1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155</v>
      </c>
      <c r="AU234" s="251" t="s">
        <v>81</v>
      </c>
      <c r="AV234" s="12" t="s">
        <v>81</v>
      </c>
      <c r="AW234" s="12" t="s">
        <v>34</v>
      </c>
      <c r="AX234" s="12" t="s">
        <v>71</v>
      </c>
      <c r="AY234" s="251" t="s">
        <v>146</v>
      </c>
    </row>
    <row r="235" s="14" customFormat="1">
      <c r="B235" s="263"/>
      <c r="C235" s="264"/>
      <c r="D235" s="232" t="s">
        <v>155</v>
      </c>
      <c r="E235" s="265" t="s">
        <v>21</v>
      </c>
      <c r="F235" s="266" t="s">
        <v>93</v>
      </c>
      <c r="G235" s="264"/>
      <c r="H235" s="267">
        <v>1</v>
      </c>
      <c r="I235" s="268"/>
      <c r="J235" s="264"/>
      <c r="K235" s="264"/>
      <c r="L235" s="269"/>
      <c r="M235" s="270"/>
      <c r="N235" s="271"/>
      <c r="O235" s="271"/>
      <c r="P235" s="271"/>
      <c r="Q235" s="271"/>
      <c r="R235" s="271"/>
      <c r="S235" s="271"/>
      <c r="T235" s="272"/>
      <c r="AT235" s="273" t="s">
        <v>155</v>
      </c>
      <c r="AU235" s="273" t="s">
        <v>81</v>
      </c>
      <c r="AV235" s="14" t="s">
        <v>153</v>
      </c>
      <c r="AW235" s="14" t="s">
        <v>34</v>
      </c>
      <c r="AX235" s="14" t="s">
        <v>79</v>
      </c>
      <c r="AY235" s="273" t="s">
        <v>146</v>
      </c>
    </row>
    <row r="236" s="1" customFormat="1" ht="38.25" customHeight="1">
      <c r="B236" s="46"/>
      <c r="C236" s="274" t="s">
        <v>310</v>
      </c>
      <c r="D236" s="274" t="s">
        <v>215</v>
      </c>
      <c r="E236" s="275" t="s">
        <v>311</v>
      </c>
      <c r="F236" s="276" t="s">
        <v>312</v>
      </c>
      <c r="G236" s="277" t="s">
        <v>313</v>
      </c>
      <c r="H236" s="278">
        <v>1</v>
      </c>
      <c r="I236" s="279"/>
      <c r="J236" s="280">
        <f>ROUND(I236*H236,2)</f>
        <v>0</v>
      </c>
      <c r="K236" s="276" t="s">
        <v>21</v>
      </c>
      <c r="L236" s="281"/>
      <c r="M236" s="282" t="s">
        <v>21</v>
      </c>
      <c r="N236" s="283" t="s">
        <v>42</v>
      </c>
      <c r="O236" s="47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AR236" s="24" t="s">
        <v>199</v>
      </c>
      <c r="AT236" s="24" t="s">
        <v>215</v>
      </c>
      <c r="AU236" s="24" t="s">
        <v>81</v>
      </c>
      <c r="AY236" s="24" t="s">
        <v>146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24" t="s">
        <v>79</v>
      </c>
      <c r="BK236" s="229">
        <f>ROUND(I236*H236,2)</f>
        <v>0</v>
      </c>
      <c r="BL236" s="24" t="s">
        <v>153</v>
      </c>
      <c r="BM236" s="24" t="s">
        <v>314</v>
      </c>
    </row>
    <row r="237" s="1" customFormat="1" ht="25.5" customHeight="1">
      <c r="B237" s="46"/>
      <c r="C237" s="218" t="s">
        <v>98</v>
      </c>
      <c r="D237" s="218" t="s">
        <v>148</v>
      </c>
      <c r="E237" s="219" t="s">
        <v>315</v>
      </c>
      <c r="F237" s="220" t="s">
        <v>316</v>
      </c>
      <c r="G237" s="221" t="s">
        <v>229</v>
      </c>
      <c r="H237" s="222">
        <v>61.340000000000003</v>
      </c>
      <c r="I237" s="223"/>
      <c r="J237" s="224">
        <f>ROUND(I237*H237,2)</f>
        <v>0</v>
      </c>
      <c r="K237" s="220" t="s">
        <v>21</v>
      </c>
      <c r="L237" s="72"/>
      <c r="M237" s="225" t="s">
        <v>21</v>
      </c>
      <c r="N237" s="226" t="s">
        <v>42</v>
      </c>
      <c r="O237" s="47"/>
      <c r="P237" s="227">
        <f>O237*H237</f>
        <v>0</v>
      </c>
      <c r="Q237" s="227">
        <v>0.046339999999999999</v>
      </c>
      <c r="R237" s="227">
        <f>Q237*H237</f>
        <v>2.8424955999999999</v>
      </c>
      <c r="S237" s="227">
        <v>0</v>
      </c>
      <c r="T237" s="228">
        <f>S237*H237</f>
        <v>0</v>
      </c>
      <c r="AR237" s="24" t="s">
        <v>153</v>
      </c>
      <c r="AT237" s="24" t="s">
        <v>148</v>
      </c>
      <c r="AU237" s="24" t="s">
        <v>81</v>
      </c>
      <c r="AY237" s="24" t="s">
        <v>146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24" t="s">
        <v>79</v>
      </c>
      <c r="BK237" s="229">
        <f>ROUND(I237*H237,2)</f>
        <v>0</v>
      </c>
      <c r="BL237" s="24" t="s">
        <v>153</v>
      </c>
      <c r="BM237" s="24" t="s">
        <v>317</v>
      </c>
    </row>
    <row r="238" s="11" customFormat="1">
      <c r="B238" s="230"/>
      <c r="C238" s="231"/>
      <c r="D238" s="232" t="s">
        <v>155</v>
      </c>
      <c r="E238" s="233" t="s">
        <v>21</v>
      </c>
      <c r="F238" s="234" t="s">
        <v>156</v>
      </c>
      <c r="G238" s="231"/>
      <c r="H238" s="233" t="s">
        <v>21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155</v>
      </c>
      <c r="AU238" s="240" t="s">
        <v>81</v>
      </c>
      <c r="AV238" s="11" t="s">
        <v>79</v>
      </c>
      <c r="AW238" s="11" t="s">
        <v>34</v>
      </c>
      <c r="AX238" s="11" t="s">
        <v>71</v>
      </c>
      <c r="AY238" s="240" t="s">
        <v>146</v>
      </c>
    </row>
    <row r="239" s="11" customFormat="1">
      <c r="B239" s="230"/>
      <c r="C239" s="231"/>
      <c r="D239" s="232" t="s">
        <v>155</v>
      </c>
      <c r="E239" s="233" t="s">
        <v>21</v>
      </c>
      <c r="F239" s="234" t="s">
        <v>238</v>
      </c>
      <c r="G239" s="231"/>
      <c r="H239" s="233" t="s">
        <v>21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155</v>
      </c>
      <c r="AU239" s="240" t="s">
        <v>81</v>
      </c>
      <c r="AV239" s="11" t="s">
        <v>79</v>
      </c>
      <c r="AW239" s="11" t="s">
        <v>34</v>
      </c>
      <c r="AX239" s="11" t="s">
        <v>71</v>
      </c>
      <c r="AY239" s="240" t="s">
        <v>146</v>
      </c>
    </row>
    <row r="240" s="11" customFormat="1">
      <c r="B240" s="230"/>
      <c r="C240" s="231"/>
      <c r="D240" s="232" t="s">
        <v>155</v>
      </c>
      <c r="E240" s="233" t="s">
        <v>21</v>
      </c>
      <c r="F240" s="234" t="s">
        <v>157</v>
      </c>
      <c r="G240" s="231"/>
      <c r="H240" s="233" t="s">
        <v>21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155</v>
      </c>
      <c r="AU240" s="240" t="s">
        <v>81</v>
      </c>
      <c r="AV240" s="11" t="s">
        <v>79</v>
      </c>
      <c r="AW240" s="11" t="s">
        <v>34</v>
      </c>
      <c r="AX240" s="11" t="s">
        <v>71</v>
      </c>
      <c r="AY240" s="240" t="s">
        <v>146</v>
      </c>
    </row>
    <row r="241" s="12" customFormat="1">
      <c r="B241" s="241"/>
      <c r="C241" s="242"/>
      <c r="D241" s="232" t="s">
        <v>155</v>
      </c>
      <c r="E241" s="243" t="s">
        <v>21</v>
      </c>
      <c r="F241" s="244" t="s">
        <v>318</v>
      </c>
      <c r="G241" s="242"/>
      <c r="H241" s="245">
        <v>6.7000000000000002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AT241" s="251" t="s">
        <v>155</v>
      </c>
      <c r="AU241" s="251" t="s">
        <v>81</v>
      </c>
      <c r="AV241" s="12" t="s">
        <v>81</v>
      </c>
      <c r="AW241" s="12" t="s">
        <v>34</v>
      </c>
      <c r="AX241" s="12" t="s">
        <v>71</v>
      </c>
      <c r="AY241" s="251" t="s">
        <v>146</v>
      </c>
    </row>
    <row r="242" s="12" customFormat="1">
      <c r="B242" s="241"/>
      <c r="C242" s="242"/>
      <c r="D242" s="232" t="s">
        <v>155</v>
      </c>
      <c r="E242" s="243" t="s">
        <v>21</v>
      </c>
      <c r="F242" s="244" t="s">
        <v>319</v>
      </c>
      <c r="G242" s="242"/>
      <c r="H242" s="245">
        <v>4.2400000000000002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AT242" s="251" t="s">
        <v>155</v>
      </c>
      <c r="AU242" s="251" t="s">
        <v>81</v>
      </c>
      <c r="AV242" s="12" t="s">
        <v>81</v>
      </c>
      <c r="AW242" s="12" t="s">
        <v>34</v>
      </c>
      <c r="AX242" s="12" t="s">
        <v>71</v>
      </c>
      <c r="AY242" s="251" t="s">
        <v>146</v>
      </c>
    </row>
    <row r="243" s="12" customFormat="1">
      <c r="B243" s="241"/>
      <c r="C243" s="242"/>
      <c r="D243" s="232" t="s">
        <v>155</v>
      </c>
      <c r="E243" s="243" t="s">
        <v>21</v>
      </c>
      <c r="F243" s="244" t="s">
        <v>320</v>
      </c>
      <c r="G243" s="242"/>
      <c r="H243" s="245">
        <v>50.399999999999999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AT243" s="251" t="s">
        <v>155</v>
      </c>
      <c r="AU243" s="251" t="s">
        <v>81</v>
      </c>
      <c r="AV243" s="12" t="s">
        <v>81</v>
      </c>
      <c r="AW243" s="12" t="s">
        <v>34</v>
      </c>
      <c r="AX243" s="12" t="s">
        <v>71</v>
      </c>
      <c r="AY243" s="251" t="s">
        <v>146</v>
      </c>
    </row>
    <row r="244" s="13" customFormat="1">
      <c r="B244" s="252"/>
      <c r="C244" s="253"/>
      <c r="D244" s="232" t="s">
        <v>155</v>
      </c>
      <c r="E244" s="254" t="s">
        <v>112</v>
      </c>
      <c r="F244" s="255" t="s">
        <v>96</v>
      </c>
      <c r="G244" s="253"/>
      <c r="H244" s="256">
        <v>61.340000000000003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AT244" s="262" t="s">
        <v>155</v>
      </c>
      <c r="AU244" s="262" t="s">
        <v>81</v>
      </c>
      <c r="AV244" s="13" t="s">
        <v>100</v>
      </c>
      <c r="AW244" s="13" t="s">
        <v>34</v>
      </c>
      <c r="AX244" s="13" t="s">
        <v>71</v>
      </c>
      <c r="AY244" s="262" t="s">
        <v>146</v>
      </c>
    </row>
    <row r="245" s="14" customFormat="1">
      <c r="B245" s="263"/>
      <c r="C245" s="264"/>
      <c r="D245" s="232" t="s">
        <v>155</v>
      </c>
      <c r="E245" s="265" t="s">
        <v>21</v>
      </c>
      <c r="F245" s="266" t="s">
        <v>93</v>
      </c>
      <c r="G245" s="264"/>
      <c r="H245" s="267">
        <v>61.340000000000003</v>
      </c>
      <c r="I245" s="268"/>
      <c r="J245" s="264"/>
      <c r="K245" s="264"/>
      <c r="L245" s="269"/>
      <c r="M245" s="270"/>
      <c r="N245" s="271"/>
      <c r="O245" s="271"/>
      <c r="P245" s="271"/>
      <c r="Q245" s="271"/>
      <c r="R245" s="271"/>
      <c r="S245" s="271"/>
      <c r="T245" s="272"/>
      <c r="AT245" s="273" t="s">
        <v>155</v>
      </c>
      <c r="AU245" s="273" t="s">
        <v>81</v>
      </c>
      <c r="AV245" s="14" t="s">
        <v>153</v>
      </c>
      <c r="AW245" s="14" t="s">
        <v>34</v>
      </c>
      <c r="AX245" s="14" t="s">
        <v>79</v>
      </c>
      <c r="AY245" s="273" t="s">
        <v>146</v>
      </c>
    </row>
    <row r="246" s="1" customFormat="1" ht="16.5" customHeight="1">
      <c r="B246" s="46"/>
      <c r="C246" s="274" t="s">
        <v>321</v>
      </c>
      <c r="D246" s="274" t="s">
        <v>215</v>
      </c>
      <c r="E246" s="275" t="s">
        <v>322</v>
      </c>
      <c r="F246" s="276" t="s">
        <v>323</v>
      </c>
      <c r="G246" s="277" t="s">
        <v>286</v>
      </c>
      <c r="H246" s="278">
        <v>250</v>
      </c>
      <c r="I246" s="279"/>
      <c r="J246" s="280">
        <f>ROUND(I246*H246,2)</f>
        <v>0</v>
      </c>
      <c r="K246" s="276" t="s">
        <v>21</v>
      </c>
      <c r="L246" s="281"/>
      <c r="M246" s="282" t="s">
        <v>21</v>
      </c>
      <c r="N246" s="283" t="s">
        <v>42</v>
      </c>
      <c r="O246" s="47"/>
      <c r="P246" s="227">
        <f>O246*H246</f>
        <v>0</v>
      </c>
      <c r="Q246" s="227">
        <v>0.02</v>
      </c>
      <c r="R246" s="227">
        <f>Q246*H246</f>
        <v>5</v>
      </c>
      <c r="S246" s="227">
        <v>0</v>
      </c>
      <c r="T246" s="228">
        <f>S246*H246</f>
        <v>0</v>
      </c>
      <c r="AR246" s="24" t="s">
        <v>199</v>
      </c>
      <c r="AT246" s="24" t="s">
        <v>215</v>
      </c>
      <c r="AU246" s="24" t="s">
        <v>81</v>
      </c>
      <c r="AY246" s="24" t="s">
        <v>146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24" t="s">
        <v>79</v>
      </c>
      <c r="BK246" s="229">
        <f>ROUND(I246*H246,2)</f>
        <v>0</v>
      </c>
      <c r="BL246" s="24" t="s">
        <v>153</v>
      </c>
      <c r="BM246" s="24" t="s">
        <v>324</v>
      </c>
    </row>
    <row r="247" s="12" customFormat="1">
      <c r="B247" s="241"/>
      <c r="C247" s="242"/>
      <c r="D247" s="232" t="s">
        <v>155</v>
      </c>
      <c r="E247" s="243" t="s">
        <v>21</v>
      </c>
      <c r="F247" s="244" t="s">
        <v>325</v>
      </c>
      <c r="G247" s="242"/>
      <c r="H247" s="245">
        <v>245.36000000000001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AT247" s="251" t="s">
        <v>155</v>
      </c>
      <c r="AU247" s="251" t="s">
        <v>81</v>
      </c>
      <c r="AV247" s="12" t="s">
        <v>81</v>
      </c>
      <c r="AW247" s="12" t="s">
        <v>34</v>
      </c>
      <c r="AX247" s="12" t="s">
        <v>71</v>
      </c>
      <c r="AY247" s="251" t="s">
        <v>146</v>
      </c>
    </row>
    <row r="248" s="14" customFormat="1">
      <c r="B248" s="263"/>
      <c r="C248" s="264"/>
      <c r="D248" s="232" t="s">
        <v>155</v>
      </c>
      <c r="E248" s="265" t="s">
        <v>21</v>
      </c>
      <c r="F248" s="266" t="s">
        <v>93</v>
      </c>
      <c r="G248" s="264"/>
      <c r="H248" s="267">
        <v>245.36000000000001</v>
      </c>
      <c r="I248" s="268"/>
      <c r="J248" s="264"/>
      <c r="K248" s="264"/>
      <c r="L248" s="269"/>
      <c r="M248" s="270"/>
      <c r="N248" s="271"/>
      <c r="O248" s="271"/>
      <c r="P248" s="271"/>
      <c r="Q248" s="271"/>
      <c r="R248" s="271"/>
      <c r="S248" s="271"/>
      <c r="T248" s="272"/>
      <c r="AT248" s="273" t="s">
        <v>155</v>
      </c>
      <c r="AU248" s="273" t="s">
        <v>81</v>
      </c>
      <c r="AV248" s="14" t="s">
        <v>153</v>
      </c>
      <c r="AW248" s="14" t="s">
        <v>34</v>
      </c>
      <c r="AX248" s="14" t="s">
        <v>71</v>
      </c>
      <c r="AY248" s="273" t="s">
        <v>146</v>
      </c>
    </row>
    <row r="249" s="11" customFormat="1">
      <c r="B249" s="230"/>
      <c r="C249" s="231"/>
      <c r="D249" s="232" t="s">
        <v>155</v>
      </c>
      <c r="E249" s="233" t="s">
        <v>21</v>
      </c>
      <c r="F249" s="234" t="s">
        <v>326</v>
      </c>
      <c r="G249" s="231"/>
      <c r="H249" s="233" t="s">
        <v>21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155</v>
      </c>
      <c r="AU249" s="240" t="s">
        <v>81</v>
      </c>
      <c r="AV249" s="11" t="s">
        <v>79</v>
      </c>
      <c r="AW249" s="11" t="s">
        <v>34</v>
      </c>
      <c r="AX249" s="11" t="s">
        <v>71</v>
      </c>
      <c r="AY249" s="240" t="s">
        <v>146</v>
      </c>
    </row>
    <row r="250" s="12" customFormat="1">
      <c r="B250" s="241"/>
      <c r="C250" s="242"/>
      <c r="D250" s="232" t="s">
        <v>155</v>
      </c>
      <c r="E250" s="243" t="s">
        <v>21</v>
      </c>
      <c r="F250" s="244" t="s">
        <v>327</v>
      </c>
      <c r="G250" s="242"/>
      <c r="H250" s="245">
        <v>250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AT250" s="251" t="s">
        <v>155</v>
      </c>
      <c r="AU250" s="251" t="s">
        <v>81</v>
      </c>
      <c r="AV250" s="12" t="s">
        <v>81</v>
      </c>
      <c r="AW250" s="12" t="s">
        <v>34</v>
      </c>
      <c r="AX250" s="12" t="s">
        <v>71</v>
      </c>
      <c r="AY250" s="251" t="s">
        <v>146</v>
      </c>
    </row>
    <row r="251" s="14" customFormat="1">
      <c r="B251" s="263"/>
      <c r="C251" s="264"/>
      <c r="D251" s="232" t="s">
        <v>155</v>
      </c>
      <c r="E251" s="265" t="s">
        <v>21</v>
      </c>
      <c r="F251" s="266" t="s">
        <v>93</v>
      </c>
      <c r="G251" s="264"/>
      <c r="H251" s="267">
        <v>250</v>
      </c>
      <c r="I251" s="268"/>
      <c r="J251" s="264"/>
      <c r="K251" s="264"/>
      <c r="L251" s="269"/>
      <c r="M251" s="270"/>
      <c r="N251" s="271"/>
      <c r="O251" s="271"/>
      <c r="P251" s="271"/>
      <c r="Q251" s="271"/>
      <c r="R251" s="271"/>
      <c r="S251" s="271"/>
      <c r="T251" s="272"/>
      <c r="AT251" s="273" t="s">
        <v>155</v>
      </c>
      <c r="AU251" s="273" t="s">
        <v>81</v>
      </c>
      <c r="AV251" s="14" t="s">
        <v>153</v>
      </c>
      <c r="AW251" s="14" t="s">
        <v>34</v>
      </c>
      <c r="AX251" s="14" t="s">
        <v>79</v>
      </c>
      <c r="AY251" s="273" t="s">
        <v>146</v>
      </c>
    </row>
    <row r="252" s="1" customFormat="1" ht="51" customHeight="1">
      <c r="B252" s="46"/>
      <c r="C252" s="218" t="s">
        <v>328</v>
      </c>
      <c r="D252" s="218" t="s">
        <v>148</v>
      </c>
      <c r="E252" s="219" t="s">
        <v>329</v>
      </c>
      <c r="F252" s="220" t="s">
        <v>330</v>
      </c>
      <c r="G252" s="221" t="s">
        <v>229</v>
      </c>
      <c r="H252" s="222">
        <v>5.5999999999999996</v>
      </c>
      <c r="I252" s="223"/>
      <c r="J252" s="224">
        <f>ROUND(I252*H252,2)</f>
        <v>0</v>
      </c>
      <c r="K252" s="220" t="s">
        <v>152</v>
      </c>
      <c r="L252" s="72"/>
      <c r="M252" s="225" t="s">
        <v>21</v>
      </c>
      <c r="N252" s="226" t="s">
        <v>42</v>
      </c>
      <c r="O252" s="47"/>
      <c r="P252" s="227">
        <f>O252*H252</f>
        <v>0</v>
      </c>
      <c r="Q252" s="227">
        <v>0.33828000000000003</v>
      </c>
      <c r="R252" s="227">
        <f>Q252*H252</f>
        <v>1.8943680000000001</v>
      </c>
      <c r="S252" s="227">
        <v>0</v>
      </c>
      <c r="T252" s="228">
        <f>S252*H252</f>
        <v>0</v>
      </c>
      <c r="AR252" s="24" t="s">
        <v>153</v>
      </c>
      <c r="AT252" s="24" t="s">
        <v>148</v>
      </c>
      <c r="AU252" s="24" t="s">
        <v>81</v>
      </c>
      <c r="AY252" s="24" t="s">
        <v>146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24" t="s">
        <v>79</v>
      </c>
      <c r="BK252" s="229">
        <f>ROUND(I252*H252,2)</f>
        <v>0</v>
      </c>
      <c r="BL252" s="24" t="s">
        <v>153</v>
      </c>
      <c r="BM252" s="24" t="s">
        <v>331</v>
      </c>
    </row>
    <row r="253" s="11" customFormat="1">
      <c r="B253" s="230"/>
      <c r="C253" s="231"/>
      <c r="D253" s="232" t="s">
        <v>155</v>
      </c>
      <c r="E253" s="233" t="s">
        <v>21</v>
      </c>
      <c r="F253" s="234" t="s">
        <v>156</v>
      </c>
      <c r="G253" s="231"/>
      <c r="H253" s="233" t="s">
        <v>21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155</v>
      </c>
      <c r="AU253" s="240" t="s">
        <v>81</v>
      </c>
      <c r="AV253" s="11" t="s">
        <v>79</v>
      </c>
      <c r="AW253" s="11" t="s">
        <v>34</v>
      </c>
      <c r="AX253" s="11" t="s">
        <v>71</v>
      </c>
      <c r="AY253" s="240" t="s">
        <v>146</v>
      </c>
    </row>
    <row r="254" s="11" customFormat="1">
      <c r="B254" s="230"/>
      <c r="C254" s="231"/>
      <c r="D254" s="232" t="s">
        <v>155</v>
      </c>
      <c r="E254" s="233" t="s">
        <v>21</v>
      </c>
      <c r="F254" s="234" t="s">
        <v>238</v>
      </c>
      <c r="G254" s="231"/>
      <c r="H254" s="233" t="s">
        <v>21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155</v>
      </c>
      <c r="AU254" s="240" t="s">
        <v>81</v>
      </c>
      <c r="AV254" s="11" t="s">
        <v>79</v>
      </c>
      <c r="AW254" s="11" t="s">
        <v>34</v>
      </c>
      <c r="AX254" s="11" t="s">
        <v>71</v>
      </c>
      <c r="AY254" s="240" t="s">
        <v>146</v>
      </c>
    </row>
    <row r="255" s="11" customFormat="1">
      <c r="B255" s="230"/>
      <c r="C255" s="231"/>
      <c r="D255" s="232" t="s">
        <v>155</v>
      </c>
      <c r="E255" s="233" t="s">
        <v>21</v>
      </c>
      <c r="F255" s="234" t="s">
        <v>157</v>
      </c>
      <c r="G255" s="231"/>
      <c r="H255" s="233" t="s">
        <v>21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155</v>
      </c>
      <c r="AU255" s="240" t="s">
        <v>81</v>
      </c>
      <c r="AV255" s="11" t="s">
        <v>79</v>
      </c>
      <c r="AW255" s="11" t="s">
        <v>34</v>
      </c>
      <c r="AX255" s="11" t="s">
        <v>71</v>
      </c>
      <c r="AY255" s="240" t="s">
        <v>146</v>
      </c>
    </row>
    <row r="256" s="12" customFormat="1">
      <c r="B256" s="241"/>
      <c r="C256" s="242"/>
      <c r="D256" s="232" t="s">
        <v>155</v>
      </c>
      <c r="E256" s="243" t="s">
        <v>21</v>
      </c>
      <c r="F256" s="244" t="s">
        <v>332</v>
      </c>
      <c r="G256" s="242"/>
      <c r="H256" s="245">
        <v>5.5999999999999996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AT256" s="251" t="s">
        <v>155</v>
      </c>
      <c r="AU256" s="251" t="s">
        <v>81</v>
      </c>
      <c r="AV256" s="12" t="s">
        <v>81</v>
      </c>
      <c r="AW256" s="12" t="s">
        <v>34</v>
      </c>
      <c r="AX256" s="12" t="s">
        <v>71</v>
      </c>
      <c r="AY256" s="251" t="s">
        <v>146</v>
      </c>
    </row>
    <row r="257" s="14" customFormat="1">
      <c r="B257" s="263"/>
      <c r="C257" s="264"/>
      <c r="D257" s="232" t="s">
        <v>155</v>
      </c>
      <c r="E257" s="265" t="s">
        <v>21</v>
      </c>
      <c r="F257" s="266" t="s">
        <v>93</v>
      </c>
      <c r="G257" s="264"/>
      <c r="H257" s="267">
        <v>5.5999999999999996</v>
      </c>
      <c r="I257" s="268"/>
      <c r="J257" s="264"/>
      <c r="K257" s="264"/>
      <c r="L257" s="269"/>
      <c r="M257" s="270"/>
      <c r="N257" s="271"/>
      <c r="O257" s="271"/>
      <c r="P257" s="271"/>
      <c r="Q257" s="271"/>
      <c r="R257" s="271"/>
      <c r="S257" s="271"/>
      <c r="T257" s="272"/>
      <c r="AT257" s="273" t="s">
        <v>155</v>
      </c>
      <c r="AU257" s="273" t="s">
        <v>81</v>
      </c>
      <c r="AV257" s="14" t="s">
        <v>153</v>
      </c>
      <c r="AW257" s="14" t="s">
        <v>34</v>
      </c>
      <c r="AX257" s="14" t="s">
        <v>79</v>
      </c>
      <c r="AY257" s="273" t="s">
        <v>146</v>
      </c>
    </row>
    <row r="258" s="1" customFormat="1" ht="38.25" customHeight="1">
      <c r="B258" s="46"/>
      <c r="C258" s="218" t="s">
        <v>333</v>
      </c>
      <c r="D258" s="218" t="s">
        <v>148</v>
      </c>
      <c r="E258" s="219" t="s">
        <v>334</v>
      </c>
      <c r="F258" s="220" t="s">
        <v>335</v>
      </c>
      <c r="G258" s="221" t="s">
        <v>286</v>
      </c>
      <c r="H258" s="222">
        <v>4</v>
      </c>
      <c r="I258" s="223"/>
      <c r="J258" s="224">
        <f>ROUND(I258*H258,2)</f>
        <v>0</v>
      </c>
      <c r="K258" s="220" t="s">
        <v>152</v>
      </c>
      <c r="L258" s="72"/>
      <c r="M258" s="225" t="s">
        <v>21</v>
      </c>
      <c r="N258" s="226" t="s">
        <v>42</v>
      </c>
      <c r="O258" s="47"/>
      <c r="P258" s="227">
        <f>O258*H258</f>
        <v>0</v>
      </c>
      <c r="Q258" s="227">
        <v>0.027300000000000001</v>
      </c>
      <c r="R258" s="227">
        <f>Q258*H258</f>
        <v>0.10920000000000001</v>
      </c>
      <c r="S258" s="227">
        <v>0</v>
      </c>
      <c r="T258" s="228">
        <f>S258*H258</f>
        <v>0</v>
      </c>
      <c r="AR258" s="24" t="s">
        <v>153</v>
      </c>
      <c r="AT258" s="24" t="s">
        <v>148</v>
      </c>
      <c r="AU258" s="24" t="s">
        <v>81</v>
      </c>
      <c r="AY258" s="24" t="s">
        <v>146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24" t="s">
        <v>79</v>
      </c>
      <c r="BK258" s="229">
        <f>ROUND(I258*H258,2)</f>
        <v>0</v>
      </c>
      <c r="BL258" s="24" t="s">
        <v>153</v>
      </c>
      <c r="BM258" s="24" t="s">
        <v>336</v>
      </c>
    </row>
    <row r="259" s="11" customFormat="1">
      <c r="B259" s="230"/>
      <c r="C259" s="231"/>
      <c r="D259" s="232" t="s">
        <v>155</v>
      </c>
      <c r="E259" s="233" t="s">
        <v>21</v>
      </c>
      <c r="F259" s="234" t="s">
        <v>156</v>
      </c>
      <c r="G259" s="231"/>
      <c r="H259" s="233" t="s">
        <v>21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155</v>
      </c>
      <c r="AU259" s="240" t="s">
        <v>81</v>
      </c>
      <c r="AV259" s="11" t="s">
        <v>79</v>
      </c>
      <c r="AW259" s="11" t="s">
        <v>34</v>
      </c>
      <c r="AX259" s="11" t="s">
        <v>71</v>
      </c>
      <c r="AY259" s="240" t="s">
        <v>146</v>
      </c>
    </row>
    <row r="260" s="11" customFormat="1">
      <c r="B260" s="230"/>
      <c r="C260" s="231"/>
      <c r="D260" s="232" t="s">
        <v>155</v>
      </c>
      <c r="E260" s="233" t="s">
        <v>21</v>
      </c>
      <c r="F260" s="234" t="s">
        <v>238</v>
      </c>
      <c r="G260" s="231"/>
      <c r="H260" s="233" t="s">
        <v>21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155</v>
      </c>
      <c r="AU260" s="240" t="s">
        <v>81</v>
      </c>
      <c r="AV260" s="11" t="s">
        <v>79</v>
      </c>
      <c r="AW260" s="11" t="s">
        <v>34</v>
      </c>
      <c r="AX260" s="11" t="s">
        <v>71</v>
      </c>
      <c r="AY260" s="240" t="s">
        <v>146</v>
      </c>
    </row>
    <row r="261" s="11" customFormat="1">
      <c r="B261" s="230"/>
      <c r="C261" s="231"/>
      <c r="D261" s="232" t="s">
        <v>155</v>
      </c>
      <c r="E261" s="233" t="s">
        <v>21</v>
      </c>
      <c r="F261" s="234" t="s">
        <v>157</v>
      </c>
      <c r="G261" s="231"/>
      <c r="H261" s="233" t="s">
        <v>21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155</v>
      </c>
      <c r="AU261" s="240" t="s">
        <v>81</v>
      </c>
      <c r="AV261" s="11" t="s">
        <v>79</v>
      </c>
      <c r="AW261" s="11" t="s">
        <v>34</v>
      </c>
      <c r="AX261" s="11" t="s">
        <v>71</v>
      </c>
      <c r="AY261" s="240" t="s">
        <v>146</v>
      </c>
    </row>
    <row r="262" s="12" customFormat="1">
      <c r="B262" s="241"/>
      <c r="C262" s="242"/>
      <c r="D262" s="232" t="s">
        <v>155</v>
      </c>
      <c r="E262" s="243" t="s">
        <v>21</v>
      </c>
      <c r="F262" s="244" t="s">
        <v>153</v>
      </c>
      <c r="G262" s="242"/>
      <c r="H262" s="245">
        <v>4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AT262" s="251" t="s">
        <v>155</v>
      </c>
      <c r="AU262" s="251" t="s">
        <v>81</v>
      </c>
      <c r="AV262" s="12" t="s">
        <v>81</v>
      </c>
      <c r="AW262" s="12" t="s">
        <v>34</v>
      </c>
      <c r="AX262" s="12" t="s">
        <v>71</v>
      </c>
      <c r="AY262" s="251" t="s">
        <v>146</v>
      </c>
    </row>
    <row r="263" s="14" customFormat="1">
      <c r="B263" s="263"/>
      <c r="C263" s="264"/>
      <c r="D263" s="232" t="s">
        <v>155</v>
      </c>
      <c r="E263" s="265" t="s">
        <v>21</v>
      </c>
      <c r="F263" s="266" t="s">
        <v>93</v>
      </c>
      <c r="G263" s="264"/>
      <c r="H263" s="267">
        <v>4</v>
      </c>
      <c r="I263" s="268"/>
      <c r="J263" s="264"/>
      <c r="K263" s="264"/>
      <c r="L263" s="269"/>
      <c r="M263" s="270"/>
      <c r="N263" s="271"/>
      <c r="O263" s="271"/>
      <c r="P263" s="271"/>
      <c r="Q263" s="271"/>
      <c r="R263" s="271"/>
      <c r="S263" s="271"/>
      <c r="T263" s="272"/>
      <c r="AT263" s="273" t="s">
        <v>155</v>
      </c>
      <c r="AU263" s="273" t="s">
        <v>81</v>
      </c>
      <c r="AV263" s="14" t="s">
        <v>153</v>
      </c>
      <c r="AW263" s="14" t="s">
        <v>34</v>
      </c>
      <c r="AX263" s="14" t="s">
        <v>79</v>
      </c>
      <c r="AY263" s="273" t="s">
        <v>146</v>
      </c>
    </row>
    <row r="264" s="1" customFormat="1" ht="38.25" customHeight="1">
      <c r="B264" s="46"/>
      <c r="C264" s="218" t="s">
        <v>337</v>
      </c>
      <c r="D264" s="218" t="s">
        <v>148</v>
      </c>
      <c r="E264" s="219" t="s">
        <v>338</v>
      </c>
      <c r="F264" s="220" t="s">
        <v>339</v>
      </c>
      <c r="G264" s="221" t="s">
        <v>286</v>
      </c>
      <c r="H264" s="222">
        <v>2</v>
      </c>
      <c r="I264" s="223"/>
      <c r="J264" s="224">
        <f>ROUND(I264*H264,2)</f>
        <v>0</v>
      </c>
      <c r="K264" s="220" t="s">
        <v>152</v>
      </c>
      <c r="L264" s="72"/>
      <c r="M264" s="225" t="s">
        <v>21</v>
      </c>
      <c r="N264" s="226" t="s">
        <v>42</v>
      </c>
      <c r="O264" s="47"/>
      <c r="P264" s="227">
        <f>O264*H264</f>
        <v>0</v>
      </c>
      <c r="Q264" s="227">
        <v>0.0047999999999999996</v>
      </c>
      <c r="R264" s="227">
        <f>Q264*H264</f>
        <v>0.0095999999999999992</v>
      </c>
      <c r="S264" s="227">
        <v>0</v>
      </c>
      <c r="T264" s="228">
        <f>S264*H264</f>
        <v>0</v>
      </c>
      <c r="AR264" s="24" t="s">
        <v>153</v>
      </c>
      <c r="AT264" s="24" t="s">
        <v>148</v>
      </c>
      <c r="AU264" s="24" t="s">
        <v>81</v>
      </c>
      <c r="AY264" s="24" t="s">
        <v>146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24" t="s">
        <v>79</v>
      </c>
      <c r="BK264" s="229">
        <f>ROUND(I264*H264,2)</f>
        <v>0</v>
      </c>
      <c r="BL264" s="24" t="s">
        <v>153</v>
      </c>
      <c r="BM264" s="24" t="s">
        <v>340</v>
      </c>
    </row>
    <row r="265" s="11" customFormat="1">
      <c r="B265" s="230"/>
      <c r="C265" s="231"/>
      <c r="D265" s="232" t="s">
        <v>155</v>
      </c>
      <c r="E265" s="233" t="s">
        <v>21</v>
      </c>
      <c r="F265" s="234" t="s">
        <v>238</v>
      </c>
      <c r="G265" s="231"/>
      <c r="H265" s="233" t="s">
        <v>21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AT265" s="240" t="s">
        <v>155</v>
      </c>
      <c r="AU265" s="240" t="s">
        <v>81</v>
      </c>
      <c r="AV265" s="11" t="s">
        <v>79</v>
      </c>
      <c r="AW265" s="11" t="s">
        <v>34</v>
      </c>
      <c r="AX265" s="11" t="s">
        <v>71</v>
      </c>
      <c r="AY265" s="240" t="s">
        <v>146</v>
      </c>
    </row>
    <row r="266" s="12" customFormat="1">
      <c r="B266" s="241"/>
      <c r="C266" s="242"/>
      <c r="D266" s="232" t="s">
        <v>155</v>
      </c>
      <c r="E266" s="243" t="s">
        <v>21</v>
      </c>
      <c r="F266" s="244" t="s">
        <v>81</v>
      </c>
      <c r="G266" s="242"/>
      <c r="H266" s="245">
        <v>2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AT266" s="251" t="s">
        <v>155</v>
      </c>
      <c r="AU266" s="251" t="s">
        <v>81</v>
      </c>
      <c r="AV266" s="12" t="s">
        <v>81</v>
      </c>
      <c r="AW266" s="12" t="s">
        <v>34</v>
      </c>
      <c r="AX266" s="12" t="s">
        <v>71</v>
      </c>
      <c r="AY266" s="251" t="s">
        <v>146</v>
      </c>
    </row>
    <row r="267" s="14" customFormat="1">
      <c r="B267" s="263"/>
      <c r="C267" s="264"/>
      <c r="D267" s="232" t="s">
        <v>155</v>
      </c>
      <c r="E267" s="265" t="s">
        <v>21</v>
      </c>
      <c r="F267" s="266" t="s">
        <v>93</v>
      </c>
      <c r="G267" s="264"/>
      <c r="H267" s="267">
        <v>2</v>
      </c>
      <c r="I267" s="268"/>
      <c r="J267" s="264"/>
      <c r="K267" s="264"/>
      <c r="L267" s="269"/>
      <c r="M267" s="270"/>
      <c r="N267" s="271"/>
      <c r="O267" s="271"/>
      <c r="P267" s="271"/>
      <c r="Q267" s="271"/>
      <c r="R267" s="271"/>
      <c r="S267" s="271"/>
      <c r="T267" s="272"/>
      <c r="AT267" s="273" t="s">
        <v>155</v>
      </c>
      <c r="AU267" s="273" t="s">
        <v>81</v>
      </c>
      <c r="AV267" s="14" t="s">
        <v>153</v>
      </c>
      <c r="AW267" s="14" t="s">
        <v>34</v>
      </c>
      <c r="AX267" s="14" t="s">
        <v>79</v>
      </c>
      <c r="AY267" s="273" t="s">
        <v>146</v>
      </c>
    </row>
    <row r="268" s="1" customFormat="1" ht="16.5" customHeight="1">
      <c r="B268" s="46"/>
      <c r="C268" s="218" t="s">
        <v>341</v>
      </c>
      <c r="D268" s="218" t="s">
        <v>148</v>
      </c>
      <c r="E268" s="219" t="s">
        <v>342</v>
      </c>
      <c r="F268" s="220" t="s">
        <v>343</v>
      </c>
      <c r="G268" s="221" t="s">
        <v>286</v>
      </c>
      <c r="H268" s="222">
        <v>1</v>
      </c>
      <c r="I268" s="223"/>
      <c r="J268" s="224">
        <f>ROUND(I268*H268,2)</f>
        <v>0</v>
      </c>
      <c r="K268" s="220" t="s">
        <v>21</v>
      </c>
      <c r="L268" s="72"/>
      <c r="M268" s="225" t="s">
        <v>21</v>
      </c>
      <c r="N268" s="226" t="s">
        <v>42</v>
      </c>
      <c r="O268" s="47"/>
      <c r="P268" s="227">
        <f>O268*H268</f>
        <v>0</v>
      </c>
      <c r="Q268" s="227">
        <v>0.0039100000000000003</v>
      </c>
      <c r="R268" s="227">
        <f>Q268*H268</f>
        <v>0.0039100000000000003</v>
      </c>
      <c r="S268" s="227">
        <v>0</v>
      </c>
      <c r="T268" s="228">
        <f>S268*H268</f>
        <v>0</v>
      </c>
      <c r="AR268" s="24" t="s">
        <v>153</v>
      </c>
      <c r="AT268" s="24" t="s">
        <v>148</v>
      </c>
      <c r="AU268" s="24" t="s">
        <v>81</v>
      </c>
      <c r="AY268" s="24" t="s">
        <v>146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24" t="s">
        <v>79</v>
      </c>
      <c r="BK268" s="229">
        <f>ROUND(I268*H268,2)</f>
        <v>0</v>
      </c>
      <c r="BL268" s="24" t="s">
        <v>153</v>
      </c>
      <c r="BM268" s="24" t="s">
        <v>344</v>
      </c>
    </row>
    <row r="269" s="11" customFormat="1">
      <c r="B269" s="230"/>
      <c r="C269" s="231"/>
      <c r="D269" s="232" t="s">
        <v>155</v>
      </c>
      <c r="E269" s="233" t="s">
        <v>21</v>
      </c>
      <c r="F269" s="234" t="s">
        <v>238</v>
      </c>
      <c r="G269" s="231"/>
      <c r="H269" s="233" t="s">
        <v>21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155</v>
      </c>
      <c r="AU269" s="240" t="s">
        <v>81</v>
      </c>
      <c r="AV269" s="11" t="s">
        <v>79</v>
      </c>
      <c r="AW269" s="11" t="s">
        <v>34</v>
      </c>
      <c r="AX269" s="11" t="s">
        <v>71</v>
      </c>
      <c r="AY269" s="240" t="s">
        <v>146</v>
      </c>
    </row>
    <row r="270" s="12" customFormat="1">
      <c r="B270" s="241"/>
      <c r="C270" s="242"/>
      <c r="D270" s="232" t="s">
        <v>155</v>
      </c>
      <c r="E270" s="243" t="s">
        <v>21</v>
      </c>
      <c r="F270" s="244" t="s">
        <v>79</v>
      </c>
      <c r="G270" s="242"/>
      <c r="H270" s="245">
        <v>1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AT270" s="251" t="s">
        <v>155</v>
      </c>
      <c r="AU270" s="251" t="s">
        <v>81</v>
      </c>
      <c r="AV270" s="12" t="s">
        <v>81</v>
      </c>
      <c r="AW270" s="12" t="s">
        <v>34</v>
      </c>
      <c r="AX270" s="12" t="s">
        <v>71</v>
      </c>
      <c r="AY270" s="251" t="s">
        <v>146</v>
      </c>
    </row>
    <row r="271" s="14" customFormat="1">
      <c r="B271" s="263"/>
      <c r="C271" s="264"/>
      <c r="D271" s="232" t="s">
        <v>155</v>
      </c>
      <c r="E271" s="265" t="s">
        <v>21</v>
      </c>
      <c r="F271" s="266" t="s">
        <v>93</v>
      </c>
      <c r="G271" s="264"/>
      <c r="H271" s="267">
        <v>1</v>
      </c>
      <c r="I271" s="268"/>
      <c r="J271" s="264"/>
      <c r="K271" s="264"/>
      <c r="L271" s="269"/>
      <c r="M271" s="270"/>
      <c r="N271" s="271"/>
      <c r="O271" s="271"/>
      <c r="P271" s="271"/>
      <c r="Q271" s="271"/>
      <c r="R271" s="271"/>
      <c r="S271" s="271"/>
      <c r="T271" s="272"/>
      <c r="AT271" s="273" t="s">
        <v>155</v>
      </c>
      <c r="AU271" s="273" t="s">
        <v>81</v>
      </c>
      <c r="AV271" s="14" t="s">
        <v>153</v>
      </c>
      <c r="AW271" s="14" t="s">
        <v>34</v>
      </c>
      <c r="AX271" s="14" t="s">
        <v>79</v>
      </c>
      <c r="AY271" s="273" t="s">
        <v>146</v>
      </c>
    </row>
    <row r="272" s="1" customFormat="1" ht="25.5" customHeight="1">
      <c r="B272" s="46"/>
      <c r="C272" s="218" t="s">
        <v>345</v>
      </c>
      <c r="D272" s="218" t="s">
        <v>148</v>
      </c>
      <c r="E272" s="219" t="s">
        <v>346</v>
      </c>
      <c r="F272" s="220" t="s">
        <v>347</v>
      </c>
      <c r="G272" s="221" t="s">
        <v>229</v>
      </c>
      <c r="H272" s="222">
        <v>58.450000000000003</v>
      </c>
      <c r="I272" s="223"/>
      <c r="J272" s="224">
        <f>ROUND(I272*H272,2)</f>
        <v>0</v>
      </c>
      <c r="K272" s="220" t="s">
        <v>152</v>
      </c>
      <c r="L272" s="72"/>
      <c r="M272" s="225" t="s">
        <v>21</v>
      </c>
      <c r="N272" s="226" t="s">
        <v>42</v>
      </c>
      <c r="O272" s="47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AR272" s="24" t="s">
        <v>153</v>
      </c>
      <c r="AT272" s="24" t="s">
        <v>148</v>
      </c>
      <c r="AU272" s="24" t="s">
        <v>81</v>
      </c>
      <c r="AY272" s="24" t="s">
        <v>146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4" t="s">
        <v>79</v>
      </c>
      <c r="BK272" s="229">
        <f>ROUND(I272*H272,2)</f>
        <v>0</v>
      </c>
      <c r="BL272" s="24" t="s">
        <v>153</v>
      </c>
      <c r="BM272" s="24" t="s">
        <v>348</v>
      </c>
    </row>
    <row r="273" s="11" customFormat="1">
      <c r="B273" s="230"/>
      <c r="C273" s="231"/>
      <c r="D273" s="232" t="s">
        <v>155</v>
      </c>
      <c r="E273" s="233" t="s">
        <v>21</v>
      </c>
      <c r="F273" s="234" t="s">
        <v>156</v>
      </c>
      <c r="G273" s="231"/>
      <c r="H273" s="233" t="s">
        <v>21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155</v>
      </c>
      <c r="AU273" s="240" t="s">
        <v>81</v>
      </c>
      <c r="AV273" s="11" t="s">
        <v>79</v>
      </c>
      <c r="AW273" s="11" t="s">
        <v>34</v>
      </c>
      <c r="AX273" s="11" t="s">
        <v>71</v>
      </c>
      <c r="AY273" s="240" t="s">
        <v>146</v>
      </c>
    </row>
    <row r="274" s="11" customFormat="1">
      <c r="B274" s="230"/>
      <c r="C274" s="231"/>
      <c r="D274" s="232" t="s">
        <v>155</v>
      </c>
      <c r="E274" s="233" t="s">
        <v>21</v>
      </c>
      <c r="F274" s="234" t="s">
        <v>238</v>
      </c>
      <c r="G274" s="231"/>
      <c r="H274" s="233" t="s">
        <v>21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155</v>
      </c>
      <c r="AU274" s="240" t="s">
        <v>81</v>
      </c>
      <c r="AV274" s="11" t="s">
        <v>79</v>
      </c>
      <c r="AW274" s="11" t="s">
        <v>34</v>
      </c>
      <c r="AX274" s="11" t="s">
        <v>71</v>
      </c>
      <c r="AY274" s="240" t="s">
        <v>146</v>
      </c>
    </row>
    <row r="275" s="11" customFormat="1">
      <c r="B275" s="230"/>
      <c r="C275" s="231"/>
      <c r="D275" s="232" t="s">
        <v>155</v>
      </c>
      <c r="E275" s="233" t="s">
        <v>21</v>
      </c>
      <c r="F275" s="234" t="s">
        <v>157</v>
      </c>
      <c r="G275" s="231"/>
      <c r="H275" s="233" t="s">
        <v>21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155</v>
      </c>
      <c r="AU275" s="240" t="s">
        <v>81</v>
      </c>
      <c r="AV275" s="11" t="s">
        <v>79</v>
      </c>
      <c r="AW275" s="11" t="s">
        <v>34</v>
      </c>
      <c r="AX275" s="11" t="s">
        <v>71</v>
      </c>
      <c r="AY275" s="240" t="s">
        <v>146</v>
      </c>
    </row>
    <row r="276" s="12" customFormat="1">
      <c r="B276" s="241"/>
      <c r="C276" s="242"/>
      <c r="D276" s="232" t="s">
        <v>155</v>
      </c>
      <c r="E276" s="243" t="s">
        <v>21</v>
      </c>
      <c r="F276" s="244" t="s">
        <v>349</v>
      </c>
      <c r="G276" s="242"/>
      <c r="H276" s="245">
        <v>58.450000000000003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AT276" s="251" t="s">
        <v>155</v>
      </c>
      <c r="AU276" s="251" t="s">
        <v>81</v>
      </c>
      <c r="AV276" s="12" t="s">
        <v>81</v>
      </c>
      <c r="AW276" s="12" t="s">
        <v>34</v>
      </c>
      <c r="AX276" s="12" t="s">
        <v>71</v>
      </c>
      <c r="AY276" s="251" t="s">
        <v>146</v>
      </c>
    </row>
    <row r="277" s="13" customFormat="1">
      <c r="B277" s="252"/>
      <c r="C277" s="253"/>
      <c r="D277" s="232" t="s">
        <v>155</v>
      </c>
      <c r="E277" s="254" t="s">
        <v>108</v>
      </c>
      <c r="F277" s="255" t="s">
        <v>96</v>
      </c>
      <c r="G277" s="253"/>
      <c r="H277" s="256">
        <v>58.450000000000003</v>
      </c>
      <c r="I277" s="257"/>
      <c r="J277" s="253"/>
      <c r="K277" s="253"/>
      <c r="L277" s="258"/>
      <c r="M277" s="259"/>
      <c r="N277" s="260"/>
      <c r="O277" s="260"/>
      <c r="P277" s="260"/>
      <c r="Q277" s="260"/>
      <c r="R277" s="260"/>
      <c r="S277" s="260"/>
      <c r="T277" s="261"/>
      <c r="AT277" s="262" t="s">
        <v>155</v>
      </c>
      <c r="AU277" s="262" t="s">
        <v>81</v>
      </c>
      <c r="AV277" s="13" t="s">
        <v>100</v>
      </c>
      <c r="AW277" s="13" t="s">
        <v>34</v>
      </c>
      <c r="AX277" s="13" t="s">
        <v>71</v>
      </c>
      <c r="AY277" s="262" t="s">
        <v>146</v>
      </c>
    </row>
    <row r="278" s="12" customFormat="1">
      <c r="B278" s="241"/>
      <c r="C278" s="242"/>
      <c r="D278" s="232" t="s">
        <v>155</v>
      </c>
      <c r="E278" s="243" t="s">
        <v>21</v>
      </c>
      <c r="F278" s="244" t="s">
        <v>350</v>
      </c>
      <c r="G278" s="242"/>
      <c r="H278" s="245">
        <v>24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AT278" s="251" t="s">
        <v>155</v>
      </c>
      <c r="AU278" s="251" t="s">
        <v>81</v>
      </c>
      <c r="AV278" s="12" t="s">
        <v>81</v>
      </c>
      <c r="AW278" s="12" t="s">
        <v>34</v>
      </c>
      <c r="AX278" s="12" t="s">
        <v>71</v>
      </c>
      <c r="AY278" s="251" t="s">
        <v>146</v>
      </c>
    </row>
    <row r="279" s="13" customFormat="1">
      <c r="B279" s="252"/>
      <c r="C279" s="253"/>
      <c r="D279" s="232" t="s">
        <v>155</v>
      </c>
      <c r="E279" s="254" t="s">
        <v>97</v>
      </c>
      <c r="F279" s="255" t="s">
        <v>96</v>
      </c>
      <c r="G279" s="253"/>
      <c r="H279" s="256">
        <v>24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AT279" s="262" t="s">
        <v>155</v>
      </c>
      <c r="AU279" s="262" t="s">
        <v>81</v>
      </c>
      <c r="AV279" s="13" t="s">
        <v>100</v>
      </c>
      <c r="AW279" s="13" t="s">
        <v>34</v>
      </c>
      <c r="AX279" s="13" t="s">
        <v>71</v>
      </c>
      <c r="AY279" s="262" t="s">
        <v>146</v>
      </c>
    </row>
    <row r="280" s="12" customFormat="1">
      <c r="B280" s="241"/>
      <c r="C280" s="242"/>
      <c r="D280" s="232" t="s">
        <v>155</v>
      </c>
      <c r="E280" s="243" t="s">
        <v>21</v>
      </c>
      <c r="F280" s="244" t="s">
        <v>351</v>
      </c>
      <c r="G280" s="242"/>
      <c r="H280" s="245">
        <v>3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AT280" s="251" t="s">
        <v>155</v>
      </c>
      <c r="AU280" s="251" t="s">
        <v>81</v>
      </c>
      <c r="AV280" s="12" t="s">
        <v>81</v>
      </c>
      <c r="AW280" s="12" t="s">
        <v>34</v>
      </c>
      <c r="AX280" s="12" t="s">
        <v>71</v>
      </c>
      <c r="AY280" s="251" t="s">
        <v>146</v>
      </c>
    </row>
    <row r="281" s="13" customFormat="1">
      <c r="B281" s="252"/>
      <c r="C281" s="253"/>
      <c r="D281" s="232" t="s">
        <v>155</v>
      </c>
      <c r="E281" s="254" t="s">
        <v>99</v>
      </c>
      <c r="F281" s="255" t="s">
        <v>96</v>
      </c>
      <c r="G281" s="253"/>
      <c r="H281" s="256">
        <v>3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AT281" s="262" t="s">
        <v>155</v>
      </c>
      <c r="AU281" s="262" t="s">
        <v>81</v>
      </c>
      <c r="AV281" s="13" t="s">
        <v>100</v>
      </c>
      <c r="AW281" s="13" t="s">
        <v>34</v>
      </c>
      <c r="AX281" s="13" t="s">
        <v>71</v>
      </c>
      <c r="AY281" s="262" t="s">
        <v>146</v>
      </c>
    </row>
    <row r="282" s="12" customFormat="1">
      <c r="B282" s="241"/>
      <c r="C282" s="242"/>
      <c r="D282" s="232" t="s">
        <v>155</v>
      </c>
      <c r="E282" s="243" t="s">
        <v>21</v>
      </c>
      <c r="F282" s="244" t="s">
        <v>352</v>
      </c>
      <c r="G282" s="242"/>
      <c r="H282" s="245">
        <v>3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AT282" s="251" t="s">
        <v>155</v>
      </c>
      <c r="AU282" s="251" t="s">
        <v>81</v>
      </c>
      <c r="AV282" s="12" t="s">
        <v>81</v>
      </c>
      <c r="AW282" s="12" t="s">
        <v>34</v>
      </c>
      <c r="AX282" s="12" t="s">
        <v>71</v>
      </c>
      <c r="AY282" s="251" t="s">
        <v>146</v>
      </c>
    </row>
    <row r="283" s="13" customFormat="1">
      <c r="B283" s="252"/>
      <c r="C283" s="253"/>
      <c r="D283" s="232" t="s">
        <v>155</v>
      </c>
      <c r="E283" s="254" t="s">
        <v>107</v>
      </c>
      <c r="F283" s="255" t="s">
        <v>96</v>
      </c>
      <c r="G283" s="253"/>
      <c r="H283" s="256">
        <v>3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AT283" s="262" t="s">
        <v>155</v>
      </c>
      <c r="AU283" s="262" t="s">
        <v>81</v>
      </c>
      <c r="AV283" s="13" t="s">
        <v>100</v>
      </c>
      <c r="AW283" s="13" t="s">
        <v>34</v>
      </c>
      <c r="AX283" s="13" t="s">
        <v>71</v>
      </c>
      <c r="AY283" s="262" t="s">
        <v>146</v>
      </c>
    </row>
    <row r="284" s="14" customFormat="1">
      <c r="B284" s="263"/>
      <c r="C284" s="264"/>
      <c r="D284" s="232" t="s">
        <v>155</v>
      </c>
      <c r="E284" s="265" t="s">
        <v>21</v>
      </c>
      <c r="F284" s="266" t="s">
        <v>93</v>
      </c>
      <c r="G284" s="264"/>
      <c r="H284" s="267">
        <v>88.450000000000003</v>
      </c>
      <c r="I284" s="268"/>
      <c r="J284" s="264"/>
      <c r="K284" s="264"/>
      <c r="L284" s="269"/>
      <c r="M284" s="270"/>
      <c r="N284" s="271"/>
      <c r="O284" s="271"/>
      <c r="P284" s="271"/>
      <c r="Q284" s="271"/>
      <c r="R284" s="271"/>
      <c r="S284" s="271"/>
      <c r="T284" s="272"/>
      <c r="AT284" s="273" t="s">
        <v>155</v>
      </c>
      <c r="AU284" s="273" t="s">
        <v>81</v>
      </c>
      <c r="AV284" s="14" t="s">
        <v>153</v>
      </c>
      <c r="AW284" s="14" t="s">
        <v>34</v>
      </c>
      <c r="AX284" s="14" t="s">
        <v>71</v>
      </c>
      <c r="AY284" s="273" t="s">
        <v>146</v>
      </c>
    </row>
    <row r="285" s="12" customFormat="1">
      <c r="B285" s="241"/>
      <c r="C285" s="242"/>
      <c r="D285" s="232" t="s">
        <v>155</v>
      </c>
      <c r="E285" s="243" t="s">
        <v>21</v>
      </c>
      <c r="F285" s="244" t="s">
        <v>108</v>
      </c>
      <c r="G285" s="242"/>
      <c r="H285" s="245">
        <v>58.450000000000003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AT285" s="251" t="s">
        <v>155</v>
      </c>
      <c r="AU285" s="251" t="s">
        <v>81</v>
      </c>
      <c r="AV285" s="12" t="s">
        <v>81</v>
      </c>
      <c r="AW285" s="12" t="s">
        <v>34</v>
      </c>
      <c r="AX285" s="12" t="s">
        <v>71</v>
      </c>
      <c r="AY285" s="251" t="s">
        <v>146</v>
      </c>
    </row>
    <row r="286" s="14" customFormat="1">
      <c r="B286" s="263"/>
      <c r="C286" s="264"/>
      <c r="D286" s="232" t="s">
        <v>155</v>
      </c>
      <c r="E286" s="265" t="s">
        <v>21</v>
      </c>
      <c r="F286" s="266" t="s">
        <v>93</v>
      </c>
      <c r="G286" s="264"/>
      <c r="H286" s="267">
        <v>58.450000000000003</v>
      </c>
      <c r="I286" s="268"/>
      <c r="J286" s="264"/>
      <c r="K286" s="264"/>
      <c r="L286" s="269"/>
      <c r="M286" s="270"/>
      <c r="N286" s="271"/>
      <c r="O286" s="271"/>
      <c r="P286" s="271"/>
      <c r="Q286" s="271"/>
      <c r="R286" s="271"/>
      <c r="S286" s="271"/>
      <c r="T286" s="272"/>
      <c r="AT286" s="273" t="s">
        <v>155</v>
      </c>
      <c r="AU286" s="273" t="s">
        <v>81</v>
      </c>
      <c r="AV286" s="14" t="s">
        <v>153</v>
      </c>
      <c r="AW286" s="14" t="s">
        <v>34</v>
      </c>
      <c r="AX286" s="14" t="s">
        <v>79</v>
      </c>
      <c r="AY286" s="273" t="s">
        <v>146</v>
      </c>
    </row>
    <row r="287" s="1" customFormat="1" ht="16.5" customHeight="1">
      <c r="B287" s="46"/>
      <c r="C287" s="274" t="s">
        <v>353</v>
      </c>
      <c r="D287" s="274" t="s">
        <v>215</v>
      </c>
      <c r="E287" s="275" t="s">
        <v>354</v>
      </c>
      <c r="F287" s="276" t="s">
        <v>355</v>
      </c>
      <c r="G287" s="277" t="s">
        <v>229</v>
      </c>
      <c r="H287" s="278">
        <v>58.450000000000003</v>
      </c>
      <c r="I287" s="279"/>
      <c r="J287" s="280">
        <f>ROUND(I287*H287,2)</f>
        <v>0</v>
      </c>
      <c r="K287" s="276" t="s">
        <v>152</v>
      </c>
      <c r="L287" s="281"/>
      <c r="M287" s="282" t="s">
        <v>21</v>
      </c>
      <c r="N287" s="283" t="s">
        <v>42</v>
      </c>
      <c r="O287" s="47"/>
      <c r="P287" s="227">
        <f>O287*H287</f>
        <v>0</v>
      </c>
      <c r="Q287" s="227">
        <v>0.0011999999999999999</v>
      </c>
      <c r="R287" s="227">
        <f>Q287*H287</f>
        <v>0.070139999999999994</v>
      </c>
      <c r="S287" s="227">
        <v>0</v>
      </c>
      <c r="T287" s="228">
        <f>S287*H287</f>
        <v>0</v>
      </c>
      <c r="AR287" s="24" t="s">
        <v>199</v>
      </c>
      <c r="AT287" s="24" t="s">
        <v>215</v>
      </c>
      <c r="AU287" s="24" t="s">
        <v>81</v>
      </c>
      <c r="AY287" s="24" t="s">
        <v>146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24" t="s">
        <v>79</v>
      </c>
      <c r="BK287" s="229">
        <f>ROUND(I287*H287,2)</f>
        <v>0</v>
      </c>
      <c r="BL287" s="24" t="s">
        <v>153</v>
      </c>
      <c r="BM287" s="24" t="s">
        <v>356</v>
      </c>
    </row>
    <row r="288" s="12" customFormat="1">
      <c r="B288" s="241"/>
      <c r="C288" s="242"/>
      <c r="D288" s="232" t="s">
        <v>155</v>
      </c>
      <c r="E288" s="243" t="s">
        <v>21</v>
      </c>
      <c r="F288" s="244" t="s">
        <v>108</v>
      </c>
      <c r="G288" s="242"/>
      <c r="H288" s="245">
        <v>58.450000000000003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AT288" s="251" t="s">
        <v>155</v>
      </c>
      <c r="AU288" s="251" t="s">
        <v>81</v>
      </c>
      <c r="AV288" s="12" t="s">
        <v>81</v>
      </c>
      <c r="AW288" s="12" t="s">
        <v>34</v>
      </c>
      <c r="AX288" s="12" t="s">
        <v>71</v>
      </c>
      <c r="AY288" s="251" t="s">
        <v>146</v>
      </c>
    </row>
    <row r="289" s="14" customFormat="1">
      <c r="B289" s="263"/>
      <c r="C289" s="264"/>
      <c r="D289" s="232" t="s">
        <v>155</v>
      </c>
      <c r="E289" s="265" t="s">
        <v>21</v>
      </c>
      <c r="F289" s="266" t="s">
        <v>93</v>
      </c>
      <c r="G289" s="264"/>
      <c r="H289" s="267">
        <v>58.450000000000003</v>
      </c>
      <c r="I289" s="268"/>
      <c r="J289" s="264"/>
      <c r="K289" s="264"/>
      <c r="L289" s="269"/>
      <c r="M289" s="270"/>
      <c r="N289" s="271"/>
      <c r="O289" s="271"/>
      <c r="P289" s="271"/>
      <c r="Q289" s="271"/>
      <c r="R289" s="271"/>
      <c r="S289" s="271"/>
      <c r="T289" s="272"/>
      <c r="AT289" s="273" t="s">
        <v>155</v>
      </c>
      <c r="AU289" s="273" t="s">
        <v>81</v>
      </c>
      <c r="AV289" s="14" t="s">
        <v>153</v>
      </c>
      <c r="AW289" s="14" t="s">
        <v>34</v>
      </c>
      <c r="AX289" s="14" t="s">
        <v>79</v>
      </c>
      <c r="AY289" s="273" t="s">
        <v>146</v>
      </c>
    </row>
    <row r="290" s="1" customFormat="1" ht="25.5" customHeight="1">
      <c r="B290" s="46"/>
      <c r="C290" s="218" t="s">
        <v>357</v>
      </c>
      <c r="D290" s="218" t="s">
        <v>148</v>
      </c>
      <c r="E290" s="219" t="s">
        <v>358</v>
      </c>
      <c r="F290" s="220" t="s">
        <v>359</v>
      </c>
      <c r="G290" s="221" t="s">
        <v>229</v>
      </c>
      <c r="H290" s="222">
        <v>175.34999999999999</v>
      </c>
      <c r="I290" s="223"/>
      <c r="J290" s="224">
        <f>ROUND(I290*H290,2)</f>
        <v>0</v>
      </c>
      <c r="K290" s="220" t="s">
        <v>152</v>
      </c>
      <c r="L290" s="72"/>
      <c r="M290" s="225" t="s">
        <v>21</v>
      </c>
      <c r="N290" s="226" t="s">
        <v>42</v>
      </c>
      <c r="O290" s="47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AR290" s="24" t="s">
        <v>153</v>
      </c>
      <c r="AT290" s="24" t="s">
        <v>148</v>
      </c>
      <c r="AU290" s="24" t="s">
        <v>81</v>
      </c>
      <c r="AY290" s="24" t="s">
        <v>146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24" t="s">
        <v>79</v>
      </c>
      <c r="BK290" s="229">
        <f>ROUND(I290*H290,2)</f>
        <v>0</v>
      </c>
      <c r="BL290" s="24" t="s">
        <v>153</v>
      </c>
      <c r="BM290" s="24" t="s">
        <v>360</v>
      </c>
    </row>
    <row r="291" s="12" customFormat="1">
      <c r="B291" s="241"/>
      <c r="C291" s="242"/>
      <c r="D291" s="232" t="s">
        <v>155</v>
      </c>
      <c r="E291" s="243" t="s">
        <v>21</v>
      </c>
      <c r="F291" s="244" t="s">
        <v>361</v>
      </c>
      <c r="G291" s="242"/>
      <c r="H291" s="245">
        <v>175.34999999999999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AT291" s="251" t="s">
        <v>155</v>
      </c>
      <c r="AU291" s="251" t="s">
        <v>81</v>
      </c>
      <c r="AV291" s="12" t="s">
        <v>81</v>
      </c>
      <c r="AW291" s="12" t="s">
        <v>34</v>
      </c>
      <c r="AX291" s="12" t="s">
        <v>71</v>
      </c>
      <c r="AY291" s="251" t="s">
        <v>146</v>
      </c>
    </row>
    <row r="292" s="14" customFormat="1">
      <c r="B292" s="263"/>
      <c r="C292" s="264"/>
      <c r="D292" s="232" t="s">
        <v>155</v>
      </c>
      <c r="E292" s="265" t="s">
        <v>21</v>
      </c>
      <c r="F292" s="266" t="s">
        <v>93</v>
      </c>
      <c r="G292" s="264"/>
      <c r="H292" s="267">
        <v>175.34999999999999</v>
      </c>
      <c r="I292" s="268"/>
      <c r="J292" s="264"/>
      <c r="K292" s="264"/>
      <c r="L292" s="269"/>
      <c r="M292" s="270"/>
      <c r="N292" s="271"/>
      <c r="O292" s="271"/>
      <c r="P292" s="271"/>
      <c r="Q292" s="271"/>
      <c r="R292" s="271"/>
      <c r="S292" s="271"/>
      <c r="T292" s="272"/>
      <c r="AT292" s="273" t="s">
        <v>155</v>
      </c>
      <c r="AU292" s="273" t="s">
        <v>81</v>
      </c>
      <c r="AV292" s="14" t="s">
        <v>153</v>
      </c>
      <c r="AW292" s="14" t="s">
        <v>34</v>
      </c>
      <c r="AX292" s="14" t="s">
        <v>79</v>
      </c>
      <c r="AY292" s="273" t="s">
        <v>146</v>
      </c>
    </row>
    <row r="293" s="1" customFormat="1" ht="16.5" customHeight="1">
      <c r="B293" s="46"/>
      <c r="C293" s="274" t="s">
        <v>362</v>
      </c>
      <c r="D293" s="274" t="s">
        <v>215</v>
      </c>
      <c r="E293" s="275" t="s">
        <v>363</v>
      </c>
      <c r="F293" s="276" t="s">
        <v>364</v>
      </c>
      <c r="G293" s="277" t="s">
        <v>229</v>
      </c>
      <c r="H293" s="278">
        <v>175.34999999999999</v>
      </c>
      <c r="I293" s="279"/>
      <c r="J293" s="280">
        <f>ROUND(I293*H293,2)</f>
        <v>0</v>
      </c>
      <c r="K293" s="276" t="s">
        <v>152</v>
      </c>
      <c r="L293" s="281"/>
      <c r="M293" s="282" t="s">
        <v>21</v>
      </c>
      <c r="N293" s="283" t="s">
        <v>42</v>
      </c>
      <c r="O293" s="47"/>
      <c r="P293" s="227">
        <f>O293*H293</f>
        <v>0</v>
      </c>
      <c r="Q293" s="227">
        <v>4.0000000000000003E-05</v>
      </c>
      <c r="R293" s="227">
        <f>Q293*H293</f>
        <v>0.0070140000000000003</v>
      </c>
      <c r="S293" s="227">
        <v>0</v>
      </c>
      <c r="T293" s="228">
        <f>S293*H293</f>
        <v>0</v>
      </c>
      <c r="AR293" s="24" t="s">
        <v>199</v>
      </c>
      <c r="AT293" s="24" t="s">
        <v>215</v>
      </c>
      <c r="AU293" s="24" t="s">
        <v>81</v>
      </c>
      <c r="AY293" s="24" t="s">
        <v>146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24" t="s">
        <v>79</v>
      </c>
      <c r="BK293" s="229">
        <f>ROUND(I293*H293,2)</f>
        <v>0</v>
      </c>
      <c r="BL293" s="24" t="s">
        <v>153</v>
      </c>
      <c r="BM293" s="24" t="s">
        <v>365</v>
      </c>
    </row>
    <row r="294" s="12" customFormat="1">
      <c r="B294" s="241"/>
      <c r="C294" s="242"/>
      <c r="D294" s="232" t="s">
        <v>155</v>
      </c>
      <c r="E294" s="243" t="s">
        <v>21</v>
      </c>
      <c r="F294" s="244" t="s">
        <v>361</v>
      </c>
      <c r="G294" s="242"/>
      <c r="H294" s="245">
        <v>175.34999999999999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AT294" s="251" t="s">
        <v>155</v>
      </c>
      <c r="AU294" s="251" t="s">
        <v>81</v>
      </c>
      <c r="AV294" s="12" t="s">
        <v>81</v>
      </c>
      <c r="AW294" s="12" t="s">
        <v>34</v>
      </c>
      <c r="AX294" s="12" t="s">
        <v>71</v>
      </c>
      <c r="AY294" s="251" t="s">
        <v>146</v>
      </c>
    </row>
    <row r="295" s="14" customFormat="1">
      <c r="B295" s="263"/>
      <c r="C295" s="264"/>
      <c r="D295" s="232" t="s">
        <v>155</v>
      </c>
      <c r="E295" s="265" t="s">
        <v>21</v>
      </c>
      <c r="F295" s="266" t="s">
        <v>93</v>
      </c>
      <c r="G295" s="264"/>
      <c r="H295" s="267">
        <v>175.34999999999999</v>
      </c>
      <c r="I295" s="268"/>
      <c r="J295" s="264"/>
      <c r="K295" s="264"/>
      <c r="L295" s="269"/>
      <c r="M295" s="270"/>
      <c r="N295" s="271"/>
      <c r="O295" s="271"/>
      <c r="P295" s="271"/>
      <c r="Q295" s="271"/>
      <c r="R295" s="271"/>
      <c r="S295" s="271"/>
      <c r="T295" s="272"/>
      <c r="AT295" s="273" t="s">
        <v>155</v>
      </c>
      <c r="AU295" s="273" t="s">
        <v>81</v>
      </c>
      <c r="AV295" s="14" t="s">
        <v>153</v>
      </c>
      <c r="AW295" s="14" t="s">
        <v>34</v>
      </c>
      <c r="AX295" s="14" t="s">
        <v>79</v>
      </c>
      <c r="AY295" s="273" t="s">
        <v>146</v>
      </c>
    </row>
    <row r="296" s="10" customFormat="1" ht="29.88" customHeight="1">
      <c r="B296" s="202"/>
      <c r="C296" s="203"/>
      <c r="D296" s="204" t="s">
        <v>70</v>
      </c>
      <c r="E296" s="216" t="s">
        <v>190</v>
      </c>
      <c r="F296" s="216" t="s">
        <v>366</v>
      </c>
      <c r="G296" s="203"/>
      <c r="H296" s="203"/>
      <c r="I296" s="206"/>
      <c r="J296" s="217">
        <f>BK296</f>
        <v>0</v>
      </c>
      <c r="K296" s="203"/>
      <c r="L296" s="208"/>
      <c r="M296" s="209"/>
      <c r="N296" s="210"/>
      <c r="O296" s="210"/>
      <c r="P296" s="211">
        <f>SUM(P297:P312)</f>
        <v>0</v>
      </c>
      <c r="Q296" s="210"/>
      <c r="R296" s="211">
        <f>SUM(R297:R312)</f>
        <v>0</v>
      </c>
      <c r="S296" s="210"/>
      <c r="T296" s="212">
        <f>SUM(T297:T312)</f>
        <v>0</v>
      </c>
      <c r="AR296" s="213" t="s">
        <v>79</v>
      </c>
      <c r="AT296" s="214" t="s">
        <v>70</v>
      </c>
      <c r="AU296" s="214" t="s">
        <v>79</v>
      </c>
      <c r="AY296" s="213" t="s">
        <v>146</v>
      </c>
      <c r="BK296" s="215">
        <f>SUM(BK297:BK312)</f>
        <v>0</v>
      </c>
    </row>
    <row r="297" s="1" customFormat="1" ht="25.5" customHeight="1">
      <c r="B297" s="46"/>
      <c r="C297" s="218" t="s">
        <v>367</v>
      </c>
      <c r="D297" s="218" t="s">
        <v>148</v>
      </c>
      <c r="E297" s="219" t="s">
        <v>368</v>
      </c>
      <c r="F297" s="220" t="s">
        <v>369</v>
      </c>
      <c r="G297" s="221" t="s">
        <v>172</v>
      </c>
      <c r="H297" s="222">
        <v>106.262</v>
      </c>
      <c r="I297" s="223"/>
      <c r="J297" s="224">
        <f>ROUND(I297*H297,2)</f>
        <v>0</v>
      </c>
      <c r="K297" s="220" t="s">
        <v>21</v>
      </c>
      <c r="L297" s="72"/>
      <c r="M297" s="225" t="s">
        <v>21</v>
      </c>
      <c r="N297" s="226" t="s">
        <v>42</v>
      </c>
      <c r="O297" s="47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AR297" s="24" t="s">
        <v>153</v>
      </c>
      <c r="AT297" s="24" t="s">
        <v>148</v>
      </c>
      <c r="AU297" s="24" t="s">
        <v>81</v>
      </c>
      <c r="AY297" s="24" t="s">
        <v>146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24" t="s">
        <v>79</v>
      </c>
      <c r="BK297" s="229">
        <f>ROUND(I297*H297,2)</f>
        <v>0</v>
      </c>
      <c r="BL297" s="24" t="s">
        <v>153</v>
      </c>
      <c r="BM297" s="24" t="s">
        <v>370</v>
      </c>
    </row>
    <row r="298" s="11" customFormat="1">
      <c r="B298" s="230"/>
      <c r="C298" s="231"/>
      <c r="D298" s="232" t="s">
        <v>155</v>
      </c>
      <c r="E298" s="233" t="s">
        <v>21</v>
      </c>
      <c r="F298" s="234" t="s">
        <v>238</v>
      </c>
      <c r="G298" s="231"/>
      <c r="H298" s="233" t="s">
        <v>21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155</v>
      </c>
      <c r="AU298" s="240" t="s">
        <v>81</v>
      </c>
      <c r="AV298" s="11" t="s">
        <v>79</v>
      </c>
      <c r="AW298" s="11" t="s">
        <v>34</v>
      </c>
      <c r="AX298" s="11" t="s">
        <v>71</v>
      </c>
      <c r="AY298" s="240" t="s">
        <v>146</v>
      </c>
    </row>
    <row r="299" s="11" customFormat="1">
      <c r="B299" s="230"/>
      <c r="C299" s="231"/>
      <c r="D299" s="232" t="s">
        <v>155</v>
      </c>
      <c r="E299" s="233" t="s">
        <v>21</v>
      </c>
      <c r="F299" s="234" t="s">
        <v>157</v>
      </c>
      <c r="G299" s="231"/>
      <c r="H299" s="233" t="s">
        <v>21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AT299" s="240" t="s">
        <v>155</v>
      </c>
      <c r="AU299" s="240" t="s">
        <v>81</v>
      </c>
      <c r="AV299" s="11" t="s">
        <v>79</v>
      </c>
      <c r="AW299" s="11" t="s">
        <v>34</v>
      </c>
      <c r="AX299" s="11" t="s">
        <v>71</v>
      </c>
      <c r="AY299" s="240" t="s">
        <v>146</v>
      </c>
    </row>
    <row r="300" s="11" customFormat="1">
      <c r="B300" s="230"/>
      <c r="C300" s="231"/>
      <c r="D300" s="232" t="s">
        <v>155</v>
      </c>
      <c r="E300" s="233" t="s">
        <v>21</v>
      </c>
      <c r="F300" s="234" t="s">
        <v>371</v>
      </c>
      <c r="G300" s="231"/>
      <c r="H300" s="233" t="s">
        <v>21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AT300" s="240" t="s">
        <v>155</v>
      </c>
      <c r="AU300" s="240" t="s">
        <v>81</v>
      </c>
      <c r="AV300" s="11" t="s">
        <v>79</v>
      </c>
      <c r="AW300" s="11" t="s">
        <v>34</v>
      </c>
      <c r="AX300" s="11" t="s">
        <v>71</v>
      </c>
      <c r="AY300" s="240" t="s">
        <v>146</v>
      </c>
    </row>
    <row r="301" s="12" customFormat="1">
      <c r="B301" s="241"/>
      <c r="C301" s="242"/>
      <c r="D301" s="232" t="s">
        <v>155</v>
      </c>
      <c r="E301" s="243" t="s">
        <v>21</v>
      </c>
      <c r="F301" s="244" t="s">
        <v>274</v>
      </c>
      <c r="G301" s="242"/>
      <c r="H301" s="245">
        <v>5.6440000000000001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AT301" s="251" t="s">
        <v>155</v>
      </c>
      <c r="AU301" s="251" t="s">
        <v>81</v>
      </c>
      <c r="AV301" s="12" t="s">
        <v>81</v>
      </c>
      <c r="AW301" s="12" t="s">
        <v>34</v>
      </c>
      <c r="AX301" s="12" t="s">
        <v>71</v>
      </c>
      <c r="AY301" s="251" t="s">
        <v>146</v>
      </c>
    </row>
    <row r="302" s="12" customFormat="1">
      <c r="B302" s="241"/>
      <c r="C302" s="242"/>
      <c r="D302" s="232" t="s">
        <v>155</v>
      </c>
      <c r="E302" s="243" t="s">
        <v>21</v>
      </c>
      <c r="F302" s="244" t="s">
        <v>372</v>
      </c>
      <c r="G302" s="242"/>
      <c r="H302" s="245">
        <v>3.9199999999999999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AT302" s="251" t="s">
        <v>155</v>
      </c>
      <c r="AU302" s="251" t="s">
        <v>81</v>
      </c>
      <c r="AV302" s="12" t="s">
        <v>81</v>
      </c>
      <c r="AW302" s="12" t="s">
        <v>34</v>
      </c>
      <c r="AX302" s="12" t="s">
        <v>71</v>
      </c>
      <c r="AY302" s="251" t="s">
        <v>146</v>
      </c>
    </row>
    <row r="303" s="12" customFormat="1">
      <c r="B303" s="241"/>
      <c r="C303" s="242"/>
      <c r="D303" s="232" t="s">
        <v>155</v>
      </c>
      <c r="E303" s="243" t="s">
        <v>21</v>
      </c>
      <c r="F303" s="244" t="s">
        <v>276</v>
      </c>
      <c r="G303" s="242"/>
      <c r="H303" s="245">
        <v>0.32000000000000001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AT303" s="251" t="s">
        <v>155</v>
      </c>
      <c r="AU303" s="251" t="s">
        <v>81</v>
      </c>
      <c r="AV303" s="12" t="s">
        <v>81</v>
      </c>
      <c r="AW303" s="12" t="s">
        <v>34</v>
      </c>
      <c r="AX303" s="12" t="s">
        <v>71</v>
      </c>
      <c r="AY303" s="251" t="s">
        <v>146</v>
      </c>
    </row>
    <row r="304" s="12" customFormat="1">
      <c r="B304" s="241"/>
      <c r="C304" s="242"/>
      <c r="D304" s="232" t="s">
        <v>155</v>
      </c>
      <c r="E304" s="243" t="s">
        <v>21</v>
      </c>
      <c r="F304" s="244" t="s">
        <v>277</v>
      </c>
      <c r="G304" s="242"/>
      <c r="H304" s="245">
        <v>3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AT304" s="251" t="s">
        <v>155</v>
      </c>
      <c r="AU304" s="251" t="s">
        <v>81</v>
      </c>
      <c r="AV304" s="12" t="s">
        <v>81</v>
      </c>
      <c r="AW304" s="12" t="s">
        <v>34</v>
      </c>
      <c r="AX304" s="12" t="s">
        <v>71</v>
      </c>
      <c r="AY304" s="251" t="s">
        <v>146</v>
      </c>
    </row>
    <row r="305" s="12" customFormat="1">
      <c r="B305" s="241"/>
      <c r="C305" s="242"/>
      <c r="D305" s="232" t="s">
        <v>155</v>
      </c>
      <c r="E305" s="243" t="s">
        <v>21</v>
      </c>
      <c r="F305" s="244" t="s">
        <v>373</v>
      </c>
      <c r="G305" s="242"/>
      <c r="H305" s="245">
        <v>6.7199999999999998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AT305" s="251" t="s">
        <v>155</v>
      </c>
      <c r="AU305" s="251" t="s">
        <v>81</v>
      </c>
      <c r="AV305" s="12" t="s">
        <v>81</v>
      </c>
      <c r="AW305" s="12" t="s">
        <v>34</v>
      </c>
      <c r="AX305" s="12" t="s">
        <v>71</v>
      </c>
      <c r="AY305" s="251" t="s">
        <v>146</v>
      </c>
    </row>
    <row r="306" s="12" customFormat="1">
      <c r="B306" s="241"/>
      <c r="C306" s="242"/>
      <c r="D306" s="232" t="s">
        <v>155</v>
      </c>
      <c r="E306" s="243" t="s">
        <v>21</v>
      </c>
      <c r="F306" s="244" t="s">
        <v>279</v>
      </c>
      <c r="G306" s="242"/>
      <c r="H306" s="245">
        <v>14.560000000000001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AT306" s="251" t="s">
        <v>155</v>
      </c>
      <c r="AU306" s="251" t="s">
        <v>81</v>
      </c>
      <c r="AV306" s="12" t="s">
        <v>81</v>
      </c>
      <c r="AW306" s="12" t="s">
        <v>34</v>
      </c>
      <c r="AX306" s="12" t="s">
        <v>71</v>
      </c>
      <c r="AY306" s="251" t="s">
        <v>146</v>
      </c>
    </row>
    <row r="307" s="12" customFormat="1">
      <c r="B307" s="241"/>
      <c r="C307" s="242"/>
      <c r="D307" s="232" t="s">
        <v>155</v>
      </c>
      <c r="E307" s="243" t="s">
        <v>21</v>
      </c>
      <c r="F307" s="244" t="s">
        <v>280</v>
      </c>
      <c r="G307" s="242"/>
      <c r="H307" s="245">
        <v>13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AT307" s="251" t="s">
        <v>155</v>
      </c>
      <c r="AU307" s="251" t="s">
        <v>81</v>
      </c>
      <c r="AV307" s="12" t="s">
        <v>81</v>
      </c>
      <c r="AW307" s="12" t="s">
        <v>34</v>
      </c>
      <c r="AX307" s="12" t="s">
        <v>71</v>
      </c>
      <c r="AY307" s="251" t="s">
        <v>146</v>
      </c>
    </row>
    <row r="308" s="12" customFormat="1">
      <c r="B308" s="241"/>
      <c r="C308" s="242"/>
      <c r="D308" s="232" t="s">
        <v>155</v>
      </c>
      <c r="E308" s="243" t="s">
        <v>21</v>
      </c>
      <c r="F308" s="244" t="s">
        <v>281</v>
      </c>
      <c r="G308" s="242"/>
      <c r="H308" s="245">
        <v>5.7599999999999998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AT308" s="251" t="s">
        <v>155</v>
      </c>
      <c r="AU308" s="251" t="s">
        <v>81</v>
      </c>
      <c r="AV308" s="12" t="s">
        <v>81</v>
      </c>
      <c r="AW308" s="12" t="s">
        <v>34</v>
      </c>
      <c r="AX308" s="12" t="s">
        <v>71</v>
      </c>
      <c r="AY308" s="251" t="s">
        <v>146</v>
      </c>
    </row>
    <row r="309" s="12" customFormat="1">
      <c r="B309" s="241"/>
      <c r="C309" s="242"/>
      <c r="D309" s="232" t="s">
        <v>155</v>
      </c>
      <c r="E309" s="243" t="s">
        <v>21</v>
      </c>
      <c r="F309" s="244" t="s">
        <v>282</v>
      </c>
      <c r="G309" s="242"/>
      <c r="H309" s="245">
        <v>10.4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AT309" s="251" t="s">
        <v>155</v>
      </c>
      <c r="AU309" s="251" t="s">
        <v>81</v>
      </c>
      <c r="AV309" s="12" t="s">
        <v>81</v>
      </c>
      <c r="AW309" s="12" t="s">
        <v>34</v>
      </c>
      <c r="AX309" s="12" t="s">
        <v>71</v>
      </c>
      <c r="AY309" s="251" t="s">
        <v>146</v>
      </c>
    </row>
    <row r="310" s="11" customFormat="1">
      <c r="B310" s="230"/>
      <c r="C310" s="231"/>
      <c r="D310" s="232" t="s">
        <v>155</v>
      </c>
      <c r="E310" s="233" t="s">
        <v>21</v>
      </c>
      <c r="F310" s="234" t="s">
        <v>374</v>
      </c>
      <c r="G310" s="231"/>
      <c r="H310" s="233" t="s">
        <v>21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AT310" s="240" t="s">
        <v>155</v>
      </c>
      <c r="AU310" s="240" t="s">
        <v>81</v>
      </c>
      <c r="AV310" s="11" t="s">
        <v>79</v>
      </c>
      <c r="AW310" s="11" t="s">
        <v>34</v>
      </c>
      <c r="AX310" s="11" t="s">
        <v>71</v>
      </c>
      <c r="AY310" s="240" t="s">
        <v>146</v>
      </c>
    </row>
    <row r="311" s="12" customFormat="1">
      <c r="B311" s="241"/>
      <c r="C311" s="242"/>
      <c r="D311" s="232" t="s">
        <v>155</v>
      </c>
      <c r="E311" s="243" t="s">
        <v>21</v>
      </c>
      <c r="F311" s="244" t="s">
        <v>375</v>
      </c>
      <c r="G311" s="242"/>
      <c r="H311" s="245">
        <v>42.938000000000002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AT311" s="251" t="s">
        <v>155</v>
      </c>
      <c r="AU311" s="251" t="s">
        <v>81</v>
      </c>
      <c r="AV311" s="12" t="s">
        <v>81</v>
      </c>
      <c r="AW311" s="12" t="s">
        <v>34</v>
      </c>
      <c r="AX311" s="12" t="s">
        <v>71</v>
      </c>
      <c r="AY311" s="251" t="s">
        <v>146</v>
      </c>
    </row>
    <row r="312" s="14" customFormat="1">
      <c r="B312" s="263"/>
      <c r="C312" s="264"/>
      <c r="D312" s="232" t="s">
        <v>155</v>
      </c>
      <c r="E312" s="265" t="s">
        <v>21</v>
      </c>
      <c r="F312" s="266" t="s">
        <v>93</v>
      </c>
      <c r="G312" s="264"/>
      <c r="H312" s="267">
        <v>106.262</v>
      </c>
      <c r="I312" s="268"/>
      <c r="J312" s="264"/>
      <c r="K312" s="264"/>
      <c r="L312" s="269"/>
      <c r="M312" s="270"/>
      <c r="N312" s="271"/>
      <c r="O312" s="271"/>
      <c r="P312" s="271"/>
      <c r="Q312" s="271"/>
      <c r="R312" s="271"/>
      <c r="S312" s="271"/>
      <c r="T312" s="272"/>
      <c r="AT312" s="273" t="s">
        <v>155</v>
      </c>
      <c r="AU312" s="273" t="s">
        <v>81</v>
      </c>
      <c r="AV312" s="14" t="s">
        <v>153</v>
      </c>
      <c r="AW312" s="14" t="s">
        <v>34</v>
      </c>
      <c r="AX312" s="14" t="s">
        <v>79</v>
      </c>
      <c r="AY312" s="273" t="s">
        <v>146</v>
      </c>
    </row>
    <row r="313" s="10" customFormat="1" ht="29.88" customHeight="1">
      <c r="B313" s="202"/>
      <c r="C313" s="203"/>
      <c r="D313" s="204" t="s">
        <v>70</v>
      </c>
      <c r="E313" s="216" t="s">
        <v>214</v>
      </c>
      <c r="F313" s="216" t="s">
        <v>376</v>
      </c>
      <c r="G313" s="203"/>
      <c r="H313" s="203"/>
      <c r="I313" s="206"/>
      <c r="J313" s="217">
        <f>BK313</f>
        <v>0</v>
      </c>
      <c r="K313" s="203"/>
      <c r="L313" s="208"/>
      <c r="M313" s="209"/>
      <c r="N313" s="210"/>
      <c r="O313" s="210"/>
      <c r="P313" s="211">
        <f>SUM(P314:P333)</f>
        <v>0</v>
      </c>
      <c r="Q313" s="210"/>
      <c r="R313" s="211">
        <f>SUM(R314:R333)</f>
        <v>0</v>
      </c>
      <c r="S313" s="210"/>
      <c r="T313" s="212">
        <f>SUM(T314:T333)</f>
        <v>21.6025116</v>
      </c>
      <c r="AR313" s="213" t="s">
        <v>79</v>
      </c>
      <c r="AT313" s="214" t="s">
        <v>70</v>
      </c>
      <c r="AU313" s="214" t="s">
        <v>79</v>
      </c>
      <c r="AY313" s="213" t="s">
        <v>146</v>
      </c>
      <c r="BK313" s="215">
        <f>SUM(BK314:BK333)</f>
        <v>0</v>
      </c>
    </row>
    <row r="314" s="1" customFormat="1" ht="16.5" customHeight="1">
      <c r="B314" s="46"/>
      <c r="C314" s="218" t="s">
        <v>377</v>
      </c>
      <c r="D314" s="218" t="s">
        <v>148</v>
      </c>
      <c r="E314" s="219" t="s">
        <v>378</v>
      </c>
      <c r="F314" s="220" t="s">
        <v>379</v>
      </c>
      <c r="G314" s="221" t="s">
        <v>151</v>
      </c>
      <c r="H314" s="222">
        <v>10.627000000000001</v>
      </c>
      <c r="I314" s="223"/>
      <c r="J314" s="224">
        <f>ROUND(I314*H314,2)</f>
        <v>0</v>
      </c>
      <c r="K314" s="220" t="s">
        <v>152</v>
      </c>
      <c r="L314" s="72"/>
      <c r="M314" s="225" t="s">
        <v>21</v>
      </c>
      <c r="N314" s="226" t="s">
        <v>42</v>
      </c>
      <c r="O314" s="47"/>
      <c r="P314" s="227">
        <f>O314*H314</f>
        <v>0</v>
      </c>
      <c r="Q314" s="227">
        <v>0</v>
      </c>
      <c r="R314" s="227">
        <f>Q314*H314</f>
        <v>0</v>
      </c>
      <c r="S314" s="227">
        <v>2</v>
      </c>
      <c r="T314" s="228">
        <f>S314*H314</f>
        <v>21.254000000000001</v>
      </c>
      <c r="AR314" s="24" t="s">
        <v>153</v>
      </c>
      <c r="AT314" s="24" t="s">
        <v>148</v>
      </c>
      <c r="AU314" s="24" t="s">
        <v>81</v>
      </c>
      <c r="AY314" s="24" t="s">
        <v>146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24" t="s">
        <v>79</v>
      </c>
      <c r="BK314" s="229">
        <f>ROUND(I314*H314,2)</f>
        <v>0</v>
      </c>
      <c r="BL314" s="24" t="s">
        <v>153</v>
      </c>
      <c r="BM314" s="24" t="s">
        <v>380</v>
      </c>
    </row>
    <row r="315" s="11" customFormat="1">
      <c r="B315" s="230"/>
      <c r="C315" s="231"/>
      <c r="D315" s="232" t="s">
        <v>155</v>
      </c>
      <c r="E315" s="233" t="s">
        <v>21</v>
      </c>
      <c r="F315" s="234" t="s">
        <v>381</v>
      </c>
      <c r="G315" s="231"/>
      <c r="H315" s="233" t="s">
        <v>21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155</v>
      </c>
      <c r="AU315" s="240" t="s">
        <v>81</v>
      </c>
      <c r="AV315" s="11" t="s">
        <v>79</v>
      </c>
      <c r="AW315" s="11" t="s">
        <v>34</v>
      </c>
      <c r="AX315" s="11" t="s">
        <v>71</v>
      </c>
      <c r="AY315" s="240" t="s">
        <v>146</v>
      </c>
    </row>
    <row r="316" s="11" customFormat="1">
      <c r="B316" s="230"/>
      <c r="C316" s="231"/>
      <c r="D316" s="232" t="s">
        <v>155</v>
      </c>
      <c r="E316" s="233" t="s">
        <v>21</v>
      </c>
      <c r="F316" s="234" t="s">
        <v>382</v>
      </c>
      <c r="G316" s="231"/>
      <c r="H316" s="233" t="s">
        <v>21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AT316" s="240" t="s">
        <v>155</v>
      </c>
      <c r="AU316" s="240" t="s">
        <v>81</v>
      </c>
      <c r="AV316" s="11" t="s">
        <v>79</v>
      </c>
      <c r="AW316" s="11" t="s">
        <v>34</v>
      </c>
      <c r="AX316" s="11" t="s">
        <v>71</v>
      </c>
      <c r="AY316" s="240" t="s">
        <v>146</v>
      </c>
    </row>
    <row r="317" s="11" customFormat="1">
      <c r="B317" s="230"/>
      <c r="C317" s="231"/>
      <c r="D317" s="232" t="s">
        <v>155</v>
      </c>
      <c r="E317" s="233" t="s">
        <v>21</v>
      </c>
      <c r="F317" s="234" t="s">
        <v>383</v>
      </c>
      <c r="G317" s="231"/>
      <c r="H317" s="233" t="s">
        <v>21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155</v>
      </c>
      <c r="AU317" s="240" t="s">
        <v>81</v>
      </c>
      <c r="AV317" s="11" t="s">
        <v>79</v>
      </c>
      <c r="AW317" s="11" t="s">
        <v>34</v>
      </c>
      <c r="AX317" s="11" t="s">
        <v>71</v>
      </c>
      <c r="AY317" s="240" t="s">
        <v>146</v>
      </c>
    </row>
    <row r="318" s="12" customFormat="1">
      <c r="B318" s="241"/>
      <c r="C318" s="242"/>
      <c r="D318" s="232" t="s">
        <v>155</v>
      </c>
      <c r="E318" s="243" t="s">
        <v>21</v>
      </c>
      <c r="F318" s="244" t="s">
        <v>384</v>
      </c>
      <c r="G318" s="242"/>
      <c r="H318" s="245">
        <v>10.627000000000001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AT318" s="251" t="s">
        <v>155</v>
      </c>
      <c r="AU318" s="251" t="s">
        <v>81</v>
      </c>
      <c r="AV318" s="12" t="s">
        <v>81</v>
      </c>
      <c r="AW318" s="12" t="s">
        <v>34</v>
      </c>
      <c r="AX318" s="12" t="s">
        <v>71</v>
      </c>
      <c r="AY318" s="251" t="s">
        <v>146</v>
      </c>
    </row>
    <row r="319" s="14" customFormat="1">
      <c r="B319" s="263"/>
      <c r="C319" s="264"/>
      <c r="D319" s="232" t="s">
        <v>155</v>
      </c>
      <c r="E319" s="265" t="s">
        <v>21</v>
      </c>
      <c r="F319" s="266" t="s">
        <v>93</v>
      </c>
      <c r="G319" s="264"/>
      <c r="H319" s="267">
        <v>10.627000000000001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AT319" s="273" t="s">
        <v>155</v>
      </c>
      <c r="AU319" s="273" t="s">
        <v>81</v>
      </c>
      <c r="AV319" s="14" t="s">
        <v>153</v>
      </c>
      <c r="AW319" s="14" t="s">
        <v>34</v>
      </c>
      <c r="AX319" s="14" t="s">
        <v>79</v>
      </c>
      <c r="AY319" s="273" t="s">
        <v>146</v>
      </c>
    </row>
    <row r="320" s="1" customFormat="1" ht="25.5" customHeight="1">
      <c r="B320" s="46"/>
      <c r="C320" s="218" t="s">
        <v>385</v>
      </c>
      <c r="D320" s="218" t="s">
        <v>148</v>
      </c>
      <c r="E320" s="219" t="s">
        <v>386</v>
      </c>
      <c r="F320" s="220" t="s">
        <v>387</v>
      </c>
      <c r="G320" s="221" t="s">
        <v>286</v>
      </c>
      <c r="H320" s="222">
        <v>27</v>
      </c>
      <c r="I320" s="223"/>
      <c r="J320" s="224">
        <f>ROUND(I320*H320,2)</f>
        <v>0</v>
      </c>
      <c r="K320" s="220" t="s">
        <v>152</v>
      </c>
      <c r="L320" s="72"/>
      <c r="M320" s="225" t="s">
        <v>21</v>
      </c>
      <c r="N320" s="226" t="s">
        <v>42</v>
      </c>
      <c r="O320" s="47"/>
      <c r="P320" s="227">
        <f>O320*H320</f>
        <v>0</v>
      </c>
      <c r="Q320" s="227">
        <v>0</v>
      </c>
      <c r="R320" s="227">
        <f>Q320*H320</f>
        <v>0</v>
      </c>
      <c r="S320" s="227">
        <v>0.0060000000000000001</v>
      </c>
      <c r="T320" s="228">
        <f>S320*H320</f>
        <v>0.16200000000000001</v>
      </c>
      <c r="AR320" s="24" t="s">
        <v>153</v>
      </c>
      <c r="AT320" s="24" t="s">
        <v>148</v>
      </c>
      <c r="AU320" s="24" t="s">
        <v>81</v>
      </c>
      <c r="AY320" s="24" t="s">
        <v>146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24" t="s">
        <v>79</v>
      </c>
      <c r="BK320" s="229">
        <f>ROUND(I320*H320,2)</f>
        <v>0</v>
      </c>
      <c r="BL320" s="24" t="s">
        <v>153</v>
      </c>
      <c r="BM320" s="24" t="s">
        <v>388</v>
      </c>
    </row>
    <row r="321" s="11" customFormat="1">
      <c r="B321" s="230"/>
      <c r="C321" s="231"/>
      <c r="D321" s="232" t="s">
        <v>155</v>
      </c>
      <c r="E321" s="233" t="s">
        <v>21</v>
      </c>
      <c r="F321" s="234" t="s">
        <v>381</v>
      </c>
      <c r="G321" s="231"/>
      <c r="H321" s="233" t="s">
        <v>21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AT321" s="240" t="s">
        <v>155</v>
      </c>
      <c r="AU321" s="240" t="s">
        <v>81</v>
      </c>
      <c r="AV321" s="11" t="s">
        <v>79</v>
      </c>
      <c r="AW321" s="11" t="s">
        <v>34</v>
      </c>
      <c r="AX321" s="11" t="s">
        <v>71</v>
      </c>
      <c r="AY321" s="240" t="s">
        <v>146</v>
      </c>
    </row>
    <row r="322" s="11" customFormat="1">
      <c r="B322" s="230"/>
      <c r="C322" s="231"/>
      <c r="D322" s="232" t="s">
        <v>155</v>
      </c>
      <c r="E322" s="233" t="s">
        <v>21</v>
      </c>
      <c r="F322" s="234" t="s">
        <v>382</v>
      </c>
      <c r="G322" s="231"/>
      <c r="H322" s="233" t="s">
        <v>21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AT322" s="240" t="s">
        <v>155</v>
      </c>
      <c r="AU322" s="240" t="s">
        <v>81</v>
      </c>
      <c r="AV322" s="11" t="s">
        <v>79</v>
      </c>
      <c r="AW322" s="11" t="s">
        <v>34</v>
      </c>
      <c r="AX322" s="11" t="s">
        <v>71</v>
      </c>
      <c r="AY322" s="240" t="s">
        <v>146</v>
      </c>
    </row>
    <row r="323" s="12" customFormat="1">
      <c r="B323" s="241"/>
      <c r="C323" s="242"/>
      <c r="D323" s="232" t="s">
        <v>155</v>
      </c>
      <c r="E323" s="243" t="s">
        <v>21</v>
      </c>
      <c r="F323" s="244" t="s">
        <v>389</v>
      </c>
      <c r="G323" s="242"/>
      <c r="H323" s="245">
        <v>27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AT323" s="251" t="s">
        <v>155</v>
      </c>
      <c r="AU323" s="251" t="s">
        <v>81</v>
      </c>
      <c r="AV323" s="12" t="s">
        <v>81</v>
      </c>
      <c r="AW323" s="12" t="s">
        <v>34</v>
      </c>
      <c r="AX323" s="12" t="s">
        <v>71</v>
      </c>
      <c r="AY323" s="251" t="s">
        <v>146</v>
      </c>
    </row>
    <row r="324" s="14" customFormat="1">
      <c r="B324" s="263"/>
      <c r="C324" s="264"/>
      <c r="D324" s="232" t="s">
        <v>155</v>
      </c>
      <c r="E324" s="265" t="s">
        <v>21</v>
      </c>
      <c r="F324" s="266" t="s">
        <v>93</v>
      </c>
      <c r="G324" s="264"/>
      <c r="H324" s="267">
        <v>27</v>
      </c>
      <c r="I324" s="268"/>
      <c r="J324" s="264"/>
      <c r="K324" s="264"/>
      <c r="L324" s="269"/>
      <c r="M324" s="270"/>
      <c r="N324" s="271"/>
      <c r="O324" s="271"/>
      <c r="P324" s="271"/>
      <c r="Q324" s="271"/>
      <c r="R324" s="271"/>
      <c r="S324" s="271"/>
      <c r="T324" s="272"/>
      <c r="AT324" s="273" t="s">
        <v>155</v>
      </c>
      <c r="AU324" s="273" t="s">
        <v>81</v>
      </c>
      <c r="AV324" s="14" t="s">
        <v>153</v>
      </c>
      <c r="AW324" s="14" t="s">
        <v>34</v>
      </c>
      <c r="AX324" s="14" t="s">
        <v>79</v>
      </c>
      <c r="AY324" s="273" t="s">
        <v>146</v>
      </c>
    </row>
    <row r="325" s="1" customFormat="1" ht="16.5" customHeight="1">
      <c r="B325" s="46"/>
      <c r="C325" s="218" t="s">
        <v>390</v>
      </c>
      <c r="D325" s="218" t="s">
        <v>148</v>
      </c>
      <c r="E325" s="219" t="s">
        <v>391</v>
      </c>
      <c r="F325" s="220" t="s">
        <v>392</v>
      </c>
      <c r="G325" s="221" t="s">
        <v>229</v>
      </c>
      <c r="H325" s="222">
        <v>66.420000000000002</v>
      </c>
      <c r="I325" s="223"/>
      <c r="J325" s="224">
        <f>ROUND(I325*H325,2)</f>
        <v>0</v>
      </c>
      <c r="K325" s="220" t="s">
        <v>152</v>
      </c>
      <c r="L325" s="72"/>
      <c r="M325" s="225" t="s">
        <v>21</v>
      </c>
      <c r="N325" s="226" t="s">
        <v>42</v>
      </c>
      <c r="O325" s="47"/>
      <c r="P325" s="227">
        <f>O325*H325</f>
        <v>0</v>
      </c>
      <c r="Q325" s="227">
        <v>0</v>
      </c>
      <c r="R325" s="227">
        <f>Q325*H325</f>
        <v>0</v>
      </c>
      <c r="S325" s="227">
        <v>0.00198</v>
      </c>
      <c r="T325" s="228">
        <f>S325*H325</f>
        <v>0.13151160000000001</v>
      </c>
      <c r="AR325" s="24" t="s">
        <v>153</v>
      </c>
      <c r="AT325" s="24" t="s">
        <v>148</v>
      </c>
      <c r="AU325" s="24" t="s">
        <v>81</v>
      </c>
      <c r="AY325" s="24" t="s">
        <v>146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24" t="s">
        <v>79</v>
      </c>
      <c r="BK325" s="229">
        <f>ROUND(I325*H325,2)</f>
        <v>0</v>
      </c>
      <c r="BL325" s="24" t="s">
        <v>153</v>
      </c>
      <c r="BM325" s="24" t="s">
        <v>393</v>
      </c>
    </row>
    <row r="326" s="11" customFormat="1">
      <c r="B326" s="230"/>
      <c r="C326" s="231"/>
      <c r="D326" s="232" t="s">
        <v>155</v>
      </c>
      <c r="E326" s="233" t="s">
        <v>21</v>
      </c>
      <c r="F326" s="234" t="s">
        <v>381</v>
      </c>
      <c r="G326" s="231"/>
      <c r="H326" s="233" t="s">
        <v>21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AT326" s="240" t="s">
        <v>155</v>
      </c>
      <c r="AU326" s="240" t="s">
        <v>81</v>
      </c>
      <c r="AV326" s="11" t="s">
        <v>79</v>
      </c>
      <c r="AW326" s="11" t="s">
        <v>34</v>
      </c>
      <c r="AX326" s="11" t="s">
        <v>71</v>
      </c>
      <c r="AY326" s="240" t="s">
        <v>146</v>
      </c>
    </row>
    <row r="327" s="11" customFormat="1">
      <c r="B327" s="230"/>
      <c r="C327" s="231"/>
      <c r="D327" s="232" t="s">
        <v>155</v>
      </c>
      <c r="E327" s="233" t="s">
        <v>21</v>
      </c>
      <c r="F327" s="234" t="s">
        <v>382</v>
      </c>
      <c r="G327" s="231"/>
      <c r="H327" s="233" t="s">
        <v>21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155</v>
      </c>
      <c r="AU327" s="240" t="s">
        <v>81</v>
      </c>
      <c r="AV327" s="11" t="s">
        <v>79</v>
      </c>
      <c r="AW327" s="11" t="s">
        <v>34</v>
      </c>
      <c r="AX327" s="11" t="s">
        <v>71</v>
      </c>
      <c r="AY327" s="240" t="s">
        <v>146</v>
      </c>
    </row>
    <row r="328" s="12" customFormat="1">
      <c r="B328" s="241"/>
      <c r="C328" s="242"/>
      <c r="D328" s="232" t="s">
        <v>155</v>
      </c>
      <c r="E328" s="243" t="s">
        <v>21</v>
      </c>
      <c r="F328" s="244" t="s">
        <v>394</v>
      </c>
      <c r="G328" s="242"/>
      <c r="H328" s="245">
        <v>66.420000000000002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AT328" s="251" t="s">
        <v>155</v>
      </c>
      <c r="AU328" s="251" t="s">
        <v>81</v>
      </c>
      <c r="AV328" s="12" t="s">
        <v>81</v>
      </c>
      <c r="AW328" s="12" t="s">
        <v>34</v>
      </c>
      <c r="AX328" s="12" t="s">
        <v>71</v>
      </c>
      <c r="AY328" s="251" t="s">
        <v>146</v>
      </c>
    </row>
    <row r="329" s="14" customFormat="1">
      <c r="B329" s="263"/>
      <c r="C329" s="264"/>
      <c r="D329" s="232" t="s">
        <v>155</v>
      </c>
      <c r="E329" s="265" t="s">
        <v>21</v>
      </c>
      <c r="F329" s="266" t="s">
        <v>93</v>
      </c>
      <c r="G329" s="264"/>
      <c r="H329" s="267">
        <v>66.420000000000002</v>
      </c>
      <c r="I329" s="268"/>
      <c r="J329" s="264"/>
      <c r="K329" s="264"/>
      <c r="L329" s="269"/>
      <c r="M329" s="270"/>
      <c r="N329" s="271"/>
      <c r="O329" s="271"/>
      <c r="P329" s="271"/>
      <c r="Q329" s="271"/>
      <c r="R329" s="271"/>
      <c r="S329" s="271"/>
      <c r="T329" s="272"/>
      <c r="AT329" s="273" t="s">
        <v>155</v>
      </c>
      <c r="AU329" s="273" t="s">
        <v>81</v>
      </c>
      <c r="AV329" s="14" t="s">
        <v>153</v>
      </c>
      <c r="AW329" s="14" t="s">
        <v>34</v>
      </c>
      <c r="AX329" s="14" t="s">
        <v>79</v>
      </c>
      <c r="AY329" s="273" t="s">
        <v>146</v>
      </c>
    </row>
    <row r="330" s="1" customFormat="1" ht="16.5" customHeight="1">
      <c r="B330" s="46"/>
      <c r="C330" s="218" t="s">
        <v>395</v>
      </c>
      <c r="D330" s="218" t="s">
        <v>148</v>
      </c>
      <c r="E330" s="219" t="s">
        <v>396</v>
      </c>
      <c r="F330" s="220" t="s">
        <v>397</v>
      </c>
      <c r="G330" s="221" t="s">
        <v>229</v>
      </c>
      <c r="H330" s="222">
        <v>2.5</v>
      </c>
      <c r="I330" s="223"/>
      <c r="J330" s="224">
        <f>ROUND(I330*H330,2)</f>
        <v>0</v>
      </c>
      <c r="K330" s="220" t="s">
        <v>152</v>
      </c>
      <c r="L330" s="72"/>
      <c r="M330" s="225" t="s">
        <v>21</v>
      </c>
      <c r="N330" s="226" t="s">
        <v>42</v>
      </c>
      <c r="O330" s="47"/>
      <c r="P330" s="227">
        <f>O330*H330</f>
        <v>0</v>
      </c>
      <c r="Q330" s="227">
        <v>0</v>
      </c>
      <c r="R330" s="227">
        <f>Q330*H330</f>
        <v>0</v>
      </c>
      <c r="S330" s="227">
        <v>0.021999999999999999</v>
      </c>
      <c r="T330" s="228">
        <f>S330*H330</f>
        <v>0.054999999999999993</v>
      </c>
      <c r="AR330" s="24" t="s">
        <v>153</v>
      </c>
      <c r="AT330" s="24" t="s">
        <v>148</v>
      </c>
      <c r="AU330" s="24" t="s">
        <v>81</v>
      </c>
      <c r="AY330" s="24" t="s">
        <v>146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24" t="s">
        <v>79</v>
      </c>
      <c r="BK330" s="229">
        <f>ROUND(I330*H330,2)</f>
        <v>0</v>
      </c>
      <c r="BL330" s="24" t="s">
        <v>153</v>
      </c>
      <c r="BM330" s="24" t="s">
        <v>398</v>
      </c>
    </row>
    <row r="331" s="11" customFormat="1">
      <c r="B331" s="230"/>
      <c r="C331" s="231"/>
      <c r="D331" s="232" t="s">
        <v>155</v>
      </c>
      <c r="E331" s="233" t="s">
        <v>21</v>
      </c>
      <c r="F331" s="234" t="s">
        <v>238</v>
      </c>
      <c r="G331" s="231"/>
      <c r="H331" s="233" t="s">
        <v>21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AT331" s="240" t="s">
        <v>155</v>
      </c>
      <c r="AU331" s="240" t="s">
        <v>81</v>
      </c>
      <c r="AV331" s="11" t="s">
        <v>79</v>
      </c>
      <c r="AW331" s="11" t="s">
        <v>34</v>
      </c>
      <c r="AX331" s="11" t="s">
        <v>71</v>
      </c>
      <c r="AY331" s="240" t="s">
        <v>146</v>
      </c>
    </row>
    <row r="332" s="12" customFormat="1">
      <c r="B332" s="241"/>
      <c r="C332" s="242"/>
      <c r="D332" s="232" t="s">
        <v>155</v>
      </c>
      <c r="E332" s="243" t="s">
        <v>21</v>
      </c>
      <c r="F332" s="244" t="s">
        <v>399</v>
      </c>
      <c r="G332" s="242"/>
      <c r="H332" s="245">
        <v>2.5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AT332" s="251" t="s">
        <v>155</v>
      </c>
      <c r="AU332" s="251" t="s">
        <v>81</v>
      </c>
      <c r="AV332" s="12" t="s">
        <v>81</v>
      </c>
      <c r="AW332" s="12" t="s">
        <v>34</v>
      </c>
      <c r="AX332" s="12" t="s">
        <v>71</v>
      </c>
      <c r="AY332" s="251" t="s">
        <v>146</v>
      </c>
    </row>
    <row r="333" s="14" customFormat="1">
      <c r="B333" s="263"/>
      <c r="C333" s="264"/>
      <c r="D333" s="232" t="s">
        <v>155</v>
      </c>
      <c r="E333" s="265" t="s">
        <v>21</v>
      </c>
      <c r="F333" s="266" t="s">
        <v>93</v>
      </c>
      <c r="G333" s="264"/>
      <c r="H333" s="267">
        <v>2.5</v>
      </c>
      <c r="I333" s="268"/>
      <c r="J333" s="264"/>
      <c r="K333" s="264"/>
      <c r="L333" s="269"/>
      <c r="M333" s="270"/>
      <c r="N333" s="271"/>
      <c r="O333" s="271"/>
      <c r="P333" s="271"/>
      <c r="Q333" s="271"/>
      <c r="R333" s="271"/>
      <c r="S333" s="271"/>
      <c r="T333" s="272"/>
      <c r="AT333" s="273" t="s">
        <v>155</v>
      </c>
      <c r="AU333" s="273" t="s">
        <v>81</v>
      </c>
      <c r="AV333" s="14" t="s">
        <v>153</v>
      </c>
      <c r="AW333" s="14" t="s">
        <v>34</v>
      </c>
      <c r="AX333" s="14" t="s">
        <v>79</v>
      </c>
      <c r="AY333" s="273" t="s">
        <v>146</v>
      </c>
    </row>
    <row r="334" s="10" customFormat="1" ht="29.88" customHeight="1">
      <c r="B334" s="202"/>
      <c r="C334" s="203"/>
      <c r="D334" s="204" t="s">
        <v>70</v>
      </c>
      <c r="E334" s="216" t="s">
        <v>400</v>
      </c>
      <c r="F334" s="216" t="s">
        <v>401</v>
      </c>
      <c r="G334" s="203"/>
      <c r="H334" s="203"/>
      <c r="I334" s="206"/>
      <c r="J334" s="217">
        <f>BK334</f>
        <v>0</v>
      </c>
      <c r="K334" s="203"/>
      <c r="L334" s="208"/>
      <c r="M334" s="209"/>
      <c r="N334" s="210"/>
      <c r="O334" s="210"/>
      <c r="P334" s="211">
        <f>SUM(P335:P340)</f>
        <v>0</v>
      </c>
      <c r="Q334" s="210"/>
      <c r="R334" s="211">
        <f>SUM(R335:R340)</f>
        <v>0</v>
      </c>
      <c r="S334" s="210"/>
      <c r="T334" s="212">
        <f>SUM(T335:T340)</f>
        <v>0</v>
      </c>
      <c r="AR334" s="213" t="s">
        <v>79</v>
      </c>
      <c r="AT334" s="214" t="s">
        <v>70</v>
      </c>
      <c r="AU334" s="214" t="s">
        <v>79</v>
      </c>
      <c r="AY334" s="213" t="s">
        <v>146</v>
      </c>
      <c r="BK334" s="215">
        <f>SUM(BK335:BK340)</f>
        <v>0</v>
      </c>
    </row>
    <row r="335" s="1" customFormat="1" ht="25.5" customHeight="1">
      <c r="B335" s="46"/>
      <c r="C335" s="218" t="s">
        <v>402</v>
      </c>
      <c r="D335" s="218" t="s">
        <v>148</v>
      </c>
      <c r="E335" s="219" t="s">
        <v>403</v>
      </c>
      <c r="F335" s="220" t="s">
        <v>404</v>
      </c>
      <c r="G335" s="221" t="s">
        <v>218</v>
      </c>
      <c r="H335" s="222">
        <v>21.603000000000002</v>
      </c>
      <c r="I335" s="223"/>
      <c r="J335" s="224">
        <f>ROUND(I335*H335,2)</f>
        <v>0</v>
      </c>
      <c r="K335" s="220" t="s">
        <v>152</v>
      </c>
      <c r="L335" s="72"/>
      <c r="M335" s="225" t="s">
        <v>21</v>
      </c>
      <c r="N335" s="226" t="s">
        <v>42</v>
      </c>
      <c r="O335" s="47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AR335" s="24" t="s">
        <v>153</v>
      </c>
      <c r="AT335" s="24" t="s">
        <v>148</v>
      </c>
      <c r="AU335" s="24" t="s">
        <v>81</v>
      </c>
      <c r="AY335" s="24" t="s">
        <v>146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24" t="s">
        <v>79</v>
      </c>
      <c r="BK335" s="229">
        <f>ROUND(I335*H335,2)</f>
        <v>0</v>
      </c>
      <c r="BL335" s="24" t="s">
        <v>153</v>
      </c>
      <c r="BM335" s="24" t="s">
        <v>405</v>
      </c>
    </row>
    <row r="336" s="1" customFormat="1" ht="25.5" customHeight="1">
      <c r="B336" s="46"/>
      <c r="C336" s="218" t="s">
        <v>406</v>
      </c>
      <c r="D336" s="218" t="s">
        <v>148</v>
      </c>
      <c r="E336" s="219" t="s">
        <v>407</v>
      </c>
      <c r="F336" s="220" t="s">
        <v>408</v>
      </c>
      <c r="G336" s="221" t="s">
        <v>218</v>
      </c>
      <c r="H336" s="222">
        <v>21.603000000000002</v>
      </c>
      <c r="I336" s="223"/>
      <c r="J336" s="224">
        <f>ROUND(I336*H336,2)</f>
        <v>0</v>
      </c>
      <c r="K336" s="220" t="s">
        <v>152</v>
      </c>
      <c r="L336" s="72"/>
      <c r="M336" s="225" t="s">
        <v>21</v>
      </c>
      <c r="N336" s="226" t="s">
        <v>42</v>
      </c>
      <c r="O336" s="47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AR336" s="24" t="s">
        <v>153</v>
      </c>
      <c r="AT336" s="24" t="s">
        <v>148</v>
      </c>
      <c r="AU336" s="24" t="s">
        <v>81</v>
      </c>
      <c r="AY336" s="24" t="s">
        <v>146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24" t="s">
        <v>79</v>
      </c>
      <c r="BK336" s="229">
        <f>ROUND(I336*H336,2)</f>
        <v>0</v>
      </c>
      <c r="BL336" s="24" t="s">
        <v>153</v>
      </c>
      <c r="BM336" s="24" t="s">
        <v>409</v>
      </c>
    </row>
    <row r="337" s="1" customFormat="1" ht="25.5" customHeight="1">
      <c r="B337" s="46"/>
      <c r="C337" s="218" t="s">
        <v>410</v>
      </c>
      <c r="D337" s="218" t="s">
        <v>148</v>
      </c>
      <c r="E337" s="219" t="s">
        <v>411</v>
      </c>
      <c r="F337" s="220" t="s">
        <v>412</v>
      </c>
      <c r="G337" s="221" t="s">
        <v>218</v>
      </c>
      <c r="H337" s="222">
        <v>194.42699999999999</v>
      </c>
      <c r="I337" s="223"/>
      <c r="J337" s="224">
        <f>ROUND(I337*H337,2)</f>
        <v>0</v>
      </c>
      <c r="K337" s="220" t="s">
        <v>152</v>
      </c>
      <c r="L337" s="72"/>
      <c r="M337" s="225" t="s">
        <v>21</v>
      </c>
      <c r="N337" s="226" t="s">
        <v>42</v>
      </c>
      <c r="O337" s="47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AR337" s="24" t="s">
        <v>153</v>
      </c>
      <c r="AT337" s="24" t="s">
        <v>148</v>
      </c>
      <c r="AU337" s="24" t="s">
        <v>81</v>
      </c>
      <c r="AY337" s="24" t="s">
        <v>146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24" t="s">
        <v>79</v>
      </c>
      <c r="BK337" s="229">
        <f>ROUND(I337*H337,2)</f>
        <v>0</v>
      </c>
      <c r="BL337" s="24" t="s">
        <v>153</v>
      </c>
      <c r="BM337" s="24" t="s">
        <v>413</v>
      </c>
    </row>
    <row r="338" s="12" customFormat="1">
      <c r="B338" s="241"/>
      <c r="C338" s="242"/>
      <c r="D338" s="232" t="s">
        <v>155</v>
      </c>
      <c r="E338" s="242"/>
      <c r="F338" s="244" t="s">
        <v>414</v>
      </c>
      <c r="G338" s="242"/>
      <c r="H338" s="245">
        <v>194.42699999999999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AT338" s="251" t="s">
        <v>155</v>
      </c>
      <c r="AU338" s="251" t="s">
        <v>81</v>
      </c>
      <c r="AV338" s="12" t="s">
        <v>81</v>
      </c>
      <c r="AW338" s="12" t="s">
        <v>6</v>
      </c>
      <c r="AX338" s="12" t="s">
        <v>79</v>
      </c>
      <c r="AY338" s="251" t="s">
        <v>146</v>
      </c>
    </row>
    <row r="339" s="1" customFormat="1" ht="16.5" customHeight="1">
      <c r="B339" s="46"/>
      <c r="C339" s="218" t="s">
        <v>415</v>
      </c>
      <c r="D339" s="218" t="s">
        <v>148</v>
      </c>
      <c r="E339" s="219" t="s">
        <v>416</v>
      </c>
      <c r="F339" s="220" t="s">
        <v>417</v>
      </c>
      <c r="G339" s="221" t="s">
        <v>218</v>
      </c>
      <c r="H339" s="222">
        <v>21.603000000000002</v>
      </c>
      <c r="I339" s="223"/>
      <c r="J339" s="224">
        <f>ROUND(I339*H339,2)</f>
        <v>0</v>
      </c>
      <c r="K339" s="220" t="s">
        <v>152</v>
      </c>
      <c r="L339" s="72"/>
      <c r="M339" s="225" t="s">
        <v>21</v>
      </c>
      <c r="N339" s="226" t="s">
        <v>42</v>
      </c>
      <c r="O339" s="47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AR339" s="24" t="s">
        <v>153</v>
      </c>
      <c r="AT339" s="24" t="s">
        <v>148</v>
      </c>
      <c r="AU339" s="24" t="s">
        <v>81</v>
      </c>
      <c r="AY339" s="24" t="s">
        <v>146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24" t="s">
        <v>79</v>
      </c>
      <c r="BK339" s="229">
        <f>ROUND(I339*H339,2)</f>
        <v>0</v>
      </c>
      <c r="BL339" s="24" t="s">
        <v>153</v>
      </c>
      <c r="BM339" s="24" t="s">
        <v>418</v>
      </c>
    </row>
    <row r="340" s="1" customFormat="1" ht="25.5" customHeight="1">
      <c r="B340" s="46"/>
      <c r="C340" s="218" t="s">
        <v>419</v>
      </c>
      <c r="D340" s="218" t="s">
        <v>148</v>
      </c>
      <c r="E340" s="219" t="s">
        <v>420</v>
      </c>
      <c r="F340" s="220" t="s">
        <v>421</v>
      </c>
      <c r="G340" s="221" t="s">
        <v>218</v>
      </c>
      <c r="H340" s="222">
        <v>21.603000000000002</v>
      </c>
      <c r="I340" s="223"/>
      <c r="J340" s="224">
        <f>ROUND(I340*H340,2)</f>
        <v>0</v>
      </c>
      <c r="K340" s="220" t="s">
        <v>152</v>
      </c>
      <c r="L340" s="72"/>
      <c r="M340" s="225" t="s">
        <v>21</v>
      </c>
      <c r="N340" s="226" t="s">
        <v>42</v>
      </c>
      <c r="O340" s="47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AR340" s="24" t="s">
        <v>153</v>
      </c>
      <c r="AT340" s="24" t="s">
        <v>148</v>
      </c>
      <c r="AU340" s="24" t="s">
        <v>81</v>
      </c>
      <c r="AY340" s="24" t="s">
        <v>146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24" t="s">
        <v>79</v>
      </c>
      <c r="BK340" s="229">
        <f>ROUND(I340*H340,2)</f>
        <v>0</v>
      </c>
      <c r="BL340" s="24" t="s">
        <v>153</v>
      </c>
      <c r="BM340" s="24" t="s">
        <v>422</v>
      </c>
    </row>
    <row r="341" s="10" customFormat="1" ht="29.88" customHeight="1">
      <c r="B341" s="202"/>
      <c r="C341" s="203"/>
      <c r="D341" s="204" t="s">
        <v>70</v>
      </c>
      <c r="E341" s="216" t="s">
        <v>423</v>
      </c>
      <c r="F341" s="216" t="s">
        <v>424</v>
      </c>
      <c r="G341" s="203"/>
      <c r="H341" s="203"/>
      <c r="I341" s="206"/>
      <c r="J341" s="217">
        <f>BK341</f>
        <v>0</v>
      </c>
      <c r="K341" s="203"/>
      <c r="L341" s="208"/>
      <c r="M341" s="209"/>
      <c r="N341" s="210"/>
      <c r="O341" s="210"/>
      <c r="P341" s="211">
        <f>P342</f>
        <v>0</v>
      </c>
      <c r="Q341" s="210"/>
      <c r="R341" s="211">
        <f>R342</f>
        <v>0</v>
      </c>
      <c r="S341" s="210"/>
      <c r="T341" s="212">
        <f>T342</f>
        <v>0</v>
      </c>
      <c r="AR341" s="213" t="s">
        <v>79</v>
      </c>
      <c r="AT341" s="214" t="s">
        <v>70</v>
      </c>
      <c r="AU341" s="214" t="s">
        <v>79</v>
      </c>
      <c r="AY341" s="213" t="s">
        <v>146</v>
      </c>
      <c r="BK341" s="215">
        <f>BK342</f>
        <v>0</v>
      </c>
    </row>
    <row r="342" s="1" customFormat="1" ht="38.25" customHeight="1">
      <c r="B342" s="46"/>
      <c r="C342" s="218" t="s">
        <v>425</v>
      </c>
      <c r="D342" s="218" t="s">
        <v>148</v>
      </c>
      <c r="E342" s="219" t="s">
        <v>426</v>
      </c>
      <c r="F342" s="220" t="s">
        <v>427</v>
      </c>
      <c r="G342" s="221" t="s">
        <v>218</v>
      </c>
      <c r="H342" s="222">
        <v>209.577</v>
      </c>
      <c r="I342" s="223"/>
      <c r="J342" s="224">
        <f>ROUND(I342*H342,2)</f>
        <v>0</v>
      </c>
      <c r="K342" s="220" t="s">
        <v>152</v>
      </c>
      <c r="L342" s="72"/>
      <c r="M342" s="225" t="s">
        <v>21</v>
      </c>
      <c r="N342" s="226" t="s">
        <v>42</v>
      </c>
      <c r="O342" s="47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AR342" s="24" t="s">
        <v>153</v>
      </c>
      <c r="AT342" s="24" t="s">
        <v>148</v>
      </c>
      <c r="AU342" s="24" t="s">
        <v>81</v>
      </c>
      <c r="AY342" s="24" t="s">
        <v>146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24" t="s">
        <v>79</v>
      </c>
      <c r="BK342" s="229">
        <f>ROUND(I342*H342,2)</f>
        <v>0</v>
      </c>
      <c r="BL342" s="24" t="s">
        <v>153</v>
      </c>
      <c r="BM342" s="24" t="s">
        <v>428</v>
      </c>
    </row>
    <row r="343" s="10" customFormat="1" ht="37.44" customHeight="1">
      <c r="B343" s="202"/>
      <c r="C343" s="203"/>
      <c r="D343" s="204" t="s">
        <v>70</v>
      </c>
      <c r="E343" s="205" t="s">
        <v>429</v>
      </c>
      <c r="F343" s="205" t="s">
        <v>430</v>
      </c>
      <c r="G343" s="203"/>
      <c r="H343" s="203"/>
      <c r="I343" s="206"/>
      <c r="J343" s="207">
        <f>BK343</f>
        <v>0</v>
      </c>
      <c r="K343" s="203"/>
      <c r="L343" s="208"/>
      <c r="M343" s="209"/>
      <c r="N343" s="210"/>
      <c r="O343" s="210"/>
      <c r="P343" s="211">
        <f>P344</f>
        <v>0</v>
      </c>
      <c r="Q343" s="210"/>
      <c r="R343" s="211">
        <f>R344</f>
        <v>0.23075354000000001</v>
      </c>
      <c r="S343" s="210"/>
      <c r="T343" s="212">
        <f>T344</f>
        <v>0</v>
      </c>
      <c r="AR343" s="213" t="s">
        <v>81</v>
      </c>
      <c r="AT343" s="214" t="s">
        <v>70</v>
      </c>
      <c r="AU343" s="214" t="s">
        <v>71</v>
      </c>
      <c r="AY343" s="213" t="s">
        <v>146</v>
      </c>
      <c r="BK343" s="215">
        <f>BK344</f>
        <v>0</v>
      </c>
    </row>
    <row r="344" s="10" customFormat="1" ht="19.92" customHeight="1">
      <c r="B344" s="202"/>
      <c r="C344" s="203"/>
      <c r="D344" s="204" t="s">
        <v>70</v>
      </c>
      <c r="E344" s="216" t="s">
        <v>431</v>
      </c>
      <c r="F344" s="216" t="s">
        <v>432</v>
      </c>
      <c r="G344" s="203"/>
      <c r="H344" s="203"/>
      <c r="I344" s="206"/>
      <c r="J344" s="217">
        <f>BK344</f>
        <v>0</v>
      </c>
      <c r="K344" s="203"/>
      <c r="L344" s="208"/>
      <c r="M344" s="209"/>
      <c r="N344" s="210"/>
      <c r="O344" s="210"/>
      <c r="P344" s="211">
        <f>SUM(P345:P364)</f>
        <v>0</v>
      </c>
      <c r="Q344" s="210"/>
      <c r="R344" s="211">
        <f>SUM(R345:R364)</f>
        <v>0.23075354000000001</v>
      </c>
      <c r="S344" s="210"/>
      <c r="T344" s="212">
        <f>SUM(T345:T364)</f>
        <v>0</v>
      </c>
      <c r="AR344" s="213" t="s">
        <v>81</v>
      </c>
      <c r="AT344" s="214" t="s">
        <v>70</v>
      </c>
      <c r="AU344" s="214" t="s">
        <v>79</v>
      </c>
      <c r="AY344" s="213" t="s">
        <v>146</v>
      </c>
      <c r="BK344" s="215">
        <f>SUM(BK345:BK364)</f>
        <v>0</v>
      </c>
    </row>
    <row r="345" s="1" customFormat="1" ht="38.25" customHeight="1">
      <c r="B345" s="46"/>
      <c r="C345" s="218" t="s">
        <v>433</v>
      </c>
      <c r="D345" s="218" t="s">
        <v>148</v>
      </c>
      <c r="E345" s="219" t="s">
        <v>434</v>
      </c>
      <c r="F345" s="220" t="s">
        <v>435</v>
      </c>
      <c r="G345" s="221" t="s">
        <v>172</v>
      </c>
      <c r="H345" s="222">
        <v>52.683999999999998</v>
      </c>
      <c r="I345" s="223"/>
      <c r="J345" s="224">
        <f>ROUND(I345*H345,2)</f>
        <v>0</v>
      </c>
      <c r="K345" s="220" t="s">
        <v>152</v>
      </c>
      <c r="L345" s="72"/>
      <c r="M345" s="225" t="s">
        <v>21</v>
      </c>
      <c r="N345" s="226" t="s">
        <v>42</v>
      </c>
      <c r="O345" s="47"/>
      <c r="P345" s="227">
        <f>O345*H345</f>
        <v>0</v>
      </c>
      <c r="Q345" s="227">
        <v>0.00080999999999999996</v>
      </c>
      <c r="R345" s="227">
        <f>Q345*H345</f>
        <v>0.042674039999999996</v>
      </c>
      <c r="S345" s="227">
        <v>0</v>
      </c>
      <c r="T345" s="228">
        <f>S345*H345</f>
        <v>0</v>
      </c>
      <c r="AR345" s="24" t="s">
        <v>270</v>
      </c>
      <c r="AT345" s="24" t="s">
        <v>148</v>
      </c>
      <c r="AU345" s="24" t="s">
        <v>81</v>
      </c>
      <c r="AY345" s="24" t="s">
        <v>146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24" t="s">
        <v>79</v>
      </c>
      <c r="BK345" s="229">
        <f>ROUND(I345*H345,2)</f>
        <v>0</v>
      </c>
      <c r="BL345" s="24" t="s">
        <v>270</v>
      </c>
      <c r="BM345" s="24" t="s">
        <v>436</v>
      </c>
    </row>
    <row r="346" s="11" customFormat="1">
      <c r="B346" s="230"/>
      <c r="C346" s="231"/>
      <c r="D346" s="232" t="s">
        <v>155</v>
      </c>
      <c r="E346" s="233" t="s">
        <v>21</v>
      </c>
      <c r="F346" s="234" t="s">
        <v>157</v>
      </c>
      <c r="G346" s="231"/>
      <c r="H346" s="233" t="s">
        <v>21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155</v>
      </c>
      <c r="AU346" s="240" t="s">
        <v>81</v>
      </c>
      <c r="AV346" s="11" t="s">
        <v>79</v>
      </c>
      <c r="AW346" s="11" t="s">
        <v>34</v>
      </c>
      <c r="AX346" s="11" t="s">
        <v>71</v>
      </c>
      <c r="AY346" s="240" t="s">
        <v>146</v>
      </c>
    </row>
    <row r="347" s="12" customFormat="1">
      <c r="B347" s="241"/>
      <c r="C347" s="242"/>
      <c r="D347" s="232" t="s">
        <v>155</v>
      </c>
      <c r="E347" s="243" t="s">
        <v>21</v>
      </c>
      <c r="F347" s="244" t="s">
        <v>274</v>
      </c>
      <c r="G347" s="242"/>
      <c r="H347" s="245">
        <v>5.6440000000000001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AT347" s="251" t="s">
        <v>155</v>
      </c>
      <c r="AU347" s="251" t="s">
        <v>81</v>
      </c>
      <c r="AV347" s="12" t="s">
        <v>81</v>
      </c>
      <c r="AW347" s="12" t="s">
        <v>34</v>
      </c>
      <c r="AX347" s="12" t="s">
        <v>71</v>
      </c>
      <c r="AY347" s="251" t="s">
        <v>146</v>
      </c>
    </row>
    <row r="348" s="12" customFormat="1">
      <c r="B348" s="241"/>
      <c r="C348" s="242"/>
      <c r="D348" s="232" t="s">
        <v>155</v>
      </c>
      <c r="E348" s="243" t="s">
        <v>21</v>
      </c>
      <c r="F348" s="244" t="s">
        <v>276</v>
      </c>
      <c r="G348" s="242"/>
      <c r="H348" s="245">
        <v>0.32000000000000001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AT348" s="251" t="s">
        <v>155</v>
      </c>
      <c r="AU348" s="251" t="s">
        <v>81</v>
      </c>
      <c r="AV348" s="12" t="s">
        <v>81</v>
      </c>
      <c r="AW348" s="12" t="s">
        <v>34</v>
      </c>
      <c r="AX348" s="12" t="s">
        <v>71</v>
      </c>
      <c r="AY348" s="251" t="s">
        <v>146</v>
      </c>
    </row>
    <row r="349" s="12" customFormat="1">
      <c r="B349" s="241"/>
      <c r="C349" s="242"/>
      <c r="D349" s="232" t="s">
        <v>155</v>
      </c>
      <c r="E349" s="243" t="s">
        <v>21</v>
      </c>
      <c r="F349" s="244" t="s">
        <v>277</v>
      </c>
      <c r="G349" s="242"/>
      <c r="H349" s="245">
        <v>3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AT349" s="251" t="s">
        <v>155</v>
      </c>
      <c r="AU349" s="251" t="s">
        <v>81</v>
      </c>
      <c r="AV349" s="12" t="s">
        <v>81</v>
      </c>
      <c r="AW349" s="12" t="s">
        <v>34</v>
      </c>
      <c r="AX349" s="12" t="s">
        <v>71</v>
      </c>
      <c r="AY349" s="251" t="s">
        <v>146</v>
      </c>
    </row>
    <row r="350" s="12" customFormat="1">
      <c r="B350" s="241"/>
      <c r="C350" s="242"/>
      <c r="D350" s="232" t="s">
        <v>155</v>
      </c>
      <c r="E350" s="243" t="s">
        <v>21</v>
      </c>
      <c r="F350" s="244" t="s">
        <v>279</v>
      </c>
      <c r="G350" s="242"/>
      <c r="H350" s="245">
        <v>14.560000000000001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AT350" s="251" t="s">
        <v>155</v>
      </c>
      <c r="AU350" s="251" t="s">
        <v>81</v>
      </c>
      <c r="AV350" s="12" t="s">
        <v>81</v>
      </c>
      <c r="AW350" s="12" t="s">
        <v>34</v>
      </c>
      <c r="AX350" s="12" t="s">
        <v>71</v>
      </c>
      <c r="AY350" s="251" t="s">
        <v>146</v>
      </c>
    </row>
    <row r="351" s="12" customFormat="1">
      <c r="B351" s="241"/>
      <c r="C351" s="242"/>
      <c r="D351" s="232" t="s">
        <v>155</v>
      </c>
      <c r="E351" s="243" t="s">
        <v>21</v>
      </c>
      <c r="F351" s="244" t="s">
        <v>280</v>
      </c>
      <c r="G351" s="242"/>
      <c r="H351" s="245">
        <v>13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AT351" s="251" t="s">
        <v>155</v>
      </c>
      <c r="AU351" s="251" t="s">
        <v>81</v>
      </c>
      <c r="AV351" s="12" t="s">
        <v>81</v>
      </c>
      <c r="AW351" s="12" t="s">
        <v>34</v>
      </c>
      <c r="AX351" s="12" t="s">
        <v>71</v>
      </c>
      <c r="AY351" s="251" t="s">
        <v>146</v>
      </c>
    </row>
    <row r="352" s="12" customFormat="1">
      <c r="B352" s="241"/>
      <c r="C352" s="242"/>
      <c r="D352" s="232" t="s">
        <v>155</v>
      </c>
      <c r="E352" s="243" t="s">
        <v>21</v>
      </c>
      <c r="F352" s="244" t="s">
        <v>281</v>
      </c>
      <c r="G352" s="242"/>
      <c r="H352" s="245">
        <v>5.7599999999999998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AT352" s="251" t="s">
        <v>155</v>
      </c>
      <c r="AU352" s="251" t="s">
        <v>81</v>
      </c>
      <c r="AV352" s="12" t="s">
        <v>81</v>
      </c>
      <c r="AW352" s="12" t="s">
        <v>34</v>
      </c>
      <c r="AX352" s="12" t="s">
        <v>71</v>
      </c>
      <c r="AY352" s="251" t="s">
        <v>146</v>
      </c>
    </row>
    <row r="353" s="12" customFormat="1">
      <c r="B353" s="241"/>
      <c r="C353" s="242"/>
      <c r="D353" s="232" t="s">
        <v>155</v>
      </c>
      <c r="E353" s="243" t="s">
        <v>21</v>
      </c>
      <c r="F353" s="244" t="s">
        <v>282</v>
      </c>
      <c r="G353" s="242"/>
      <c r="H353" s="245">
        <v>10.4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AT353" s="251" t="s">
        <v>155</v>
      </c>
      <c r="AU353" s="251" t="s">
        <v>81</v>
      </c>
      <c r="AV353" s="12" t="s">
        <v>81</v>
      </c>
      <c r="AW353" s="12" t="s">
        <v>34</v>
      </c>
      <c r="AX353" s="12" t="s">
        <v>71</v>
      </c>
      <c r="AY353" s="251" t="s">
        <v>146</v>
      </c>
    </row>
    <row r="354" s="14" customFormat="1">
      <c r="B354" s="263"/>
      <c r="C354" s="264"/>
      <c r="D354" s="232" t="s">
        <v>155</v>
      </c>
      <c r="E354" s="265" t="s">
        <v>21</v>
      </c>
      <c r="F354" s="266" t="s">
        <v>93</v>
      </c>
      <c r="G354" s="264"/>
      <c r="H354" s="267">
        <v>52.683999999999998</v>
      </c>
      <c r="I354" s="268"/>
      <c r="J354" s="264"/>
      <c r="K354" s="264"/>
      <c r="L354" s="269"/>
      <c r="M354" s="270"/>
      <c r="N354" s="271"/>
      <c r="O354" s="271"/>
      <c r="P354" s="271"/>
      <c r="Q354" s="271"/>
      <c r="R354" s="271"/>
      <c r="S354" s="271"/>
      <c r="T354" s="272"/>
      <c r="AT354" s="273" t="s">
        <v>155</v>
      </c>
      <c r="AU354" s="273" t="s">
        <v>81</v>
      </c>
      <c r="AV354" s="14" t="s">
        <v>153</v>
      </c>
      <c r="AW354" s="14" t="s">
        <v>34</v>
      </c>
      <c r="AX354" s="14" t="s">
        <v>79</v>
      </c>
      <c r="AY354" s="273" t="s">
        <v>146</v>
      </c>
    </row>
    <row r="355" s="1" customFormat="1" ht="25.5" customHeight="1">
      <c r="B355" s="46"/>
      <c r="C355" s="218" t="s">
        <v>437</v>
      </c>
      <c r="D355" s="218" t="s">
        <v>148</v>
      </c>
      <c r="E355" s="219" t="s">
        <v>438</v>
      </c>
      <c r="F355" s="220" t="s">
        <v>439</v>
      </c>
      <c r="G355" s="221" t="s">
        <v>172</v>
      </c>
      <c r="H355" s="222">
        <v>53.737000000000002</v>
      </c>
      <c r="I355" s="223"/>
      <c r="J355" s="224">
        <f>ROUND(I355*H355,2)</f>
        <v>0</v>
      </c>
      <c r="K355" s="220" t="s">
        <v>152</v>
      </c>
      <c r="L355" s="72"/>
      <c r="M355" s="225" t="s">
        <v>21</v>
      </c>
      <c r="N355" s="226" t="s">
        <v>42</v>
      </c>
      <c r="O355" s="47"/>
      <c r="P355" s="227">
        <f>O355*H355</f>
        <v>0</v>
      </c>
      <c r="Q355" s="227">
        <v>0.0035000000000000001</v>
      </c>
      <c r="R355" s="227">
        <f>Q355*H355</f>
        <v>0.18807950000000001</v>
      </c>
      <c r="S355" s="227">
        <v>0</v>
      </c>
      <c r="T355" s="228">
        <f>S355*H355</f>
        <v>0</v>
      </c>
      <c r="AR355" s="24" t="s">
        <v>270</v>
      </c>
      <c r="AT355" s="24" t="s">
        <v>148</v>
      </c>
      <c r="AU355" s="24" t="s">
        <v>81</v>
      </c>
      <c r="AY355" s="24" t="s">
        <v>146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24" t="s">
        <v>79</v>
      </c>
      <c r="BK355" s="229">
        <f>ROUND(I355*H355,2)</f>
        <v>0</v>
      </c>
      <c r="BL355" s="24" t="s">
        <v>270</v>
      </c>
      <c r="BM355" s="24" t="s">
        <v>440</v>
      </c>
    </row>
    <row r="356" s="11" customFormat="1">
      <c r="B356" s="230"/>
      <c r="C356" s="231"/>
      <c r="D356" s="232" t="s">
        <v>155</v>
      </c>
      <c r="E356" s="233" t="s">
        <v>21</v>
      </c>
      <c r="F356" s="234" t="s">
        <v>238</v>
      </c>
      <c r="G356" s="231"/>
      <c r="H356" s="233" t="s">
        <v>21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155</v>
      </c>
      <c r="AU356" s="240" t="s">
        <v>81</v>
      </c>
      <c r="AV356" s="11" t="s">
        <v>79</v>
      </c>
      <c r="AW356" s="11" t="s">
        <v>34</v>
      </c>
      <c r="AX356" s="11" t="s">
        <v>71</v>
      </c>
      <c r="AY356" s="240" t="s">
        <v>146</v>
      </c>
    </row>
    <row r="357" s="11" customFormat="1">
      <c r="B357" s="230"/>
      <c r="C357" s="231"/>
      <c r="D357" s="232" t="s">
        <v>155</v>
      </c>
      <c r="E357" s="233" t="s">
        <v>21</v>
      </c>
      <c r="F357" s="234" t="s">
        <v>157</v>
      </c>
      <c r="G357" s="231"/>
      <c r="H357" s="233" t="s">
        <v>21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155</v>
      </c>
      <c r="AU357" s="240" t="s">
        <v>81</v>
      </c>
      <c r="AV357" s="11" t="s">
        <v>79</v>
      </c>
      <c r="AW357" s="11" t="s">
        <v>34</v>
      </c>
      <c r="AX357" s="11" t="s">
        <v>71</v>
      </c>
      <c r="AY357" s="240" t="s">
        <v>146</v>
      </c>
    </row>
    <row r="358" s="12" customFormat="1">
      <c r="B358" s="241"/>
      <c r="C358" s="242"/>
      <c r="D358" s="232" t="s">
        <v>155</v>
      </c>
      <c r="E358" s="243" t="s">
        <v>21</v>
      </c>
      <c r="F358" s="244" t="s">
        <v>441</v>
      </c>
      <c r="G358" s="242"/>
      <c r="H358" s="245">
        <v>6.4080000000000004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AT358" s="251" t="s">
        <v>155</v>
      </c>
      <c r="AU358" s="251" t="s">
        <v>81</v>
      </c>
      <c r="AV358" s="12" t="s">
        <v>81</v>
      </c>
      <c r="AW358" s="12" t="s">
        <v>34</v>
      </c>
      <c r="AX358" s="12" t="s">
        <v>71</v>
      </c>
      <c r="AY358" s="251" t="s">
        <v>146</v>
      </c>
    </row>
    <row r="359" s="12" customFormat="1">
      <c r="B359" s="241"/>
      <c r="C359" s="242"/>
      <c r="D359" s="232" t="s">
        <v>155</v>
      </c>
      <c r="E359" s="243" t="s">
        <v>21</v>
      </c>
      <c r="F359" s="244" t="s">
        <v>442</v>
      </c>
      <c r="G359" s="242"/>
      <c r="H359" s="245">
        <v>40.32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AT359" s="251" t="s">
        <v>155</v>
      </c>
      <c r="AU359" s="251" t="s">
        <v>81</v>
      </c>
      <c r="AV359" s="12" t="s">
        <v>81</v>
      </c>
      <c r="AW359" s="12" t="s">
        <v>34</v>
      </c>
      <c r="AX359" s="12" t="s">
        <v>71</v>
      </c>
      <c r="AY359" s="251" t="s">
        <v>146</v>
      </c>
    </row>
    <row r="360" s="13" customFormat="1">
      <c r="B360" s="252"/>
      <c r="C360" s="253"/>
      <c r="D360" s="232" t="s">
        <v>155</v>
      </c>
      <c r="E360" s="254" t="s">
        <v>87</v>
      </c>
      <c r="F360" s="255" t="s">
        <v>96</v>
      </c>
      <c r="G360" s="253"/>
      <c r="H360" s="256">
        <v>46.728000000000002</v>
      </c>
      <c r="I360" s="257"/>
      <c r="J360" s="253"/>
      <c r="K360" s="253"/>
      <c r="L360" s="258"/>
      <c r="M360" s="259"/>
      <c r="N360" s="260"/>
      <c r="O360" s="260"/>
      <c r="P360" s="260"/>
      <c r="Q360" s="260"/>
      <c r="R360" s="260"/>
      <c r="S360" s="260"/>
      <c r="T360" s="261"/>
      <c r="AT360" s="262" t="s">
        <v>155</v>
      </c>
      <c r="AU360" s="262" t="s">
        <v>81</v>
      </c>
      <c r="AV360" s="13" t="s">
        <v>100</v>
      </c>
      <c r="AW360" s="13" t="s">
        <v>34</v>
      </c>
      <c r="AX360" s="13" t="s">
        <v>71</v>
      </c>
      <c r="AY360" s="262" t="s">
        <v>146</v>
      </c>
    </row>
    <row r="361" s="11" customFormat="1">
      <c r="B361" s="230"/>
      <c r="C361" s="231"/>
      <c r="D361" s="232" t="s">
        <v>155</v>
      </c>
      <c r="E361" s="233" t="s">
        <v>21</v>
      </c>
      <c r="F361" s="234" t="s">
        <v>443</v>
      </c>
      <c r="G361" s="231"/>
      <c r="H361" s="233" t="s">
        <v>21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AT361" s="240" t="s">
        <v>155</v>
      </c>
      <c r="AU361" s="240" t="s">
        <v>81</v>
      </c>
      <c r="AV361" s="11" t="s">
        <v>79</v>
      </c>
      <c r="AW361" s="11" t="s">
        <v>34</v>
      </c>
      <c r="AX361" s="11" t="s">
        <v>71</v>
      </c>
      <c r="AY361" s="240" t="s">
        <v>146</v>
      </c>
    </row>
    <row r="362" s="12" customFormat="1">
      <c r="B362" s="241"/>
      <c r="C362" s="242"/>
      <c r="D362" s="232" t="s">
        <v>155</v>
      </c>
      <c r="E362" s="243" t="s">
        <v>21</v>
      </c>
      <c r="F362" s="244" t="s">
        <v>444</v>
      </c>
      <c r="G362" s="242"/>
      <c r="H362" s="245">
        <v>7.0090000000000003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AT362" s="251" t="s">
        <v>155</v>
      </c>
      <c r="AU362" s="251" t="s">
        <v>81</v>
      </c>
      <c r="AV362" s="12" t="s">
        <v>81</v>
      </c>
      <c r="AW362" s="12" t="s">
        <v>34</v>
      </c>
      <c r="AX362" s="12" t="s">
        <v>71</v>
      </c>
      <c r="AY362" s="251" t="s">
        <v>146</v>
      </c>
    </row>
    <row r="363" s="14" customFormat="1">
      <c r="B363" s="263"/>
      <c r="C363" s="264"/>
      <c r="D363" s="232" t="s">
        <v>155</v>
      </c>
      <c r="E363" s="265" t="s">
        <v>21</v>
      </c>
      <c r="F363" s="266" t="s">
        <v>93</v>
      </c>
      <c r="G363" s="264"/>
      <c r="H363" s="267">
        <v>53.737000000000002</v>
      </c>
      <c r="I363" s="268"/>
      <c r="J363" s="264"/>
      <c r="K363" s="264"/>
      <c r="L363" s="269"/>
      <c r="M363" s="270"/>
      <c r="N363" s="271"/>
      <c r="O363" s="271"/>
      <c r="P363" s="271"/>
      <c r="Q363" s="271"/>
      <c r="R363" s="271"/>
      <c r="S363" s="271"/>
      <c r="T363" s="272"/>
      <c r="AT363" s="273" t="s">
        <v>155</v>
      </c>
      <c r="AU363" s="273" t="s">
        <v>81</v>
      </c>
      <c r="AV363" s="14" t="s">
        <v>153</v>
      </c>
      <c r="AW363" s="14" t="s">
        <v>34</v>
      </c>
      <c r="AX363" s="14" t="s">
        <v>79</v>
      </c>
      <c r="AY363" s="273" t="s">
        <v>146</v>
      </c>
    </row>
    <row r="364" s="1" customFormat="1" ht="38.25" customHeight="1">
      <c r="B364" s="46"/>
      <c r="C364" s="218" t="s">
        <v>445</v>
      </c>
      <c r="D364" s="218" t="s">
        <v>148</v>
      </c>
      <c r="E364" s="219" t="s">
        <v>446</v>
      </c>
      <c r="F364" s="220" t="s">
        <v>447</v>
      </c>
      <c r="G364" s="221" t="s">
        <v>218</v>
      </c>
      <c r="H364" s="222">
        <v>0.23100000000000001</v>
      </c>
      <c r="I364" s="223"/>
      <c r="J364" s="224">
        <f>ROUND(I364*H364,2)</f>
        <v>0</v>
      </c>
      <c r="K364" s="220" t="s">
        <v>152</v>
      </c>
      <c r="L364" s="72"/>
      <c r="M364" s="225" t="s">
        <v>21</v>
      </c>
      <c r="N364" s="284" t="s">
        <v>42</v>
      </c>
      <c r="O364" s="285"/>
      <c r="P364" s="286">
        <f>O364*H364</f>
        <v>0</v>
      </c>
      <c r="Q364" s="286">
        <v>0</v>
      </c>
      <c r="R364" s="286">
        <f>Q364*H364</f>
        <v>0</v>
      </c>
      <c r="S364" s="286">
        <v>0</v>
      </c>
      <c r="T364" s="287">
        <f>S364*H364</f>
        <v>0</v>
      </c>
      <c r="AR364" s="24" t="s">
        <v>270</v>
      </c>
      <c r="AT364" s="24" t="s">
        <v>148</v>
      </c>
      <c r="AU364" s="24" t="s">
        <v>81</v>
      </c>
      <c r="AY364" s="24" t="s">
        <v>146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24" t="s">
        <v>79</v>
      </c>
      <c r="BK364" s="229">
        <f>ROUND(I364*H364,2)</f>
        <v>0</v>
      </c>
      <c r="BL364" s="24" t="s">
        <v>270</v>
      </c>
      <c r="BM364" s="24" t="s">
        <v>448</v>
      </c>
    </row>
    <row r="365" s="1" customFormat="1" ht="6.96" customHeight="1">
      <c r="B365" s="67"/>
      <c r="C365" s="68"/>
      <c r="D365" s="68"/>
      <c r="E365" s="68"/>
      <c r="F365" s="68"/>
      <c r="G365" s="68"/>
      <c r="H365" s="68"/>
      <c r="I365" s="163"/>
      <c r="J365" s="68"/>
      <c r="K365" s="68"/>
      <c r="L365" s="72"/>
    </row>
  </sheetData>
  <sheetProtection sheet="1" autoFilter="0" formatColumns="0" formatRows="0" objects="1" scenarios="1" spinCount="100000" saltValue="LEXD1/tXJc0BsIL3Ylu0SA5bJTdoRwcFuqgxqsZG5FsOWU9L+6KHaLC0/+dZv+PAGCT3Z9llDgG0wFhxUlrg0w==" hashValue="/RwGWCPlKXl4e0f0oRIu7mvQw3OVWSOyW14EOKxyn+JJ9IoJieqc4k5OlmTNfSqHIPGWv5i6D3kcSRuVPNe5KA==" algorithmName="SHA-512" password="CC35"/>
  <autoFilter ref="C85:K36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8" customWidth="1"/>
    <col min="2" max="2" width="1.664063" style="288" customWidth="1"/>
    <col min="3" max="4" width="5" style="288" customWidth="1"/>
    <col min="5" max="5" width="11.67" style="288" customWidth="1"/>
    <col min="6" max="6" width="9.17" style="288" customWidth="1"/>
    <col min="7" max="7" width="5" style="288" customWidth="1"/>
    <col min="8" max="8" width="77.83" style="288" customWidth="1"/>
    <col min="9" max="10" width="20" style="288" customWidth="1"/>
    <col min="11" max="11" width="1.664063" style="288" customWidth="1"/>
  </cols>
  <sheetData>
    <row r="1" ht="37.5" customHeight="1"/>
    <row r="2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5" customFormat="1" ht="45" customHeight="1">
      <c r="B3" s="292"/>
      <c r="C3" s="293" t="s">
        <v>449</v>
      </c>
      <c r="D3" s="293"/>
      <c r="E3" s="293"/>
      <c r="F3" s="293"/>
      <c r="G3" s="293"/>
      <c r="H3" s="293"/>
      <c r="I3" s="293"/>
      <c r="J3" s="293"/>
      <c r="K3" s="294"/>
    </row>
    <row r="4" ht="25.5" customHeight="1">
      <c r="B4" s="295"/>
      <c r="C4" s="296" t="s">
        <v>450</v>
      </c>
      <c r="D4" s="296"/>
      <c r="E4" s="296"/>
      <c r="F4" s="296"/>
      <c r="G4" s="296"/>
      <c r="H4" s="296"/>
      <c r="I4" s="296"/>
      <c r="J4" s="296"/>
      <c r="K4" s="297"/>
    </row>
    <row r="5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ht="15" customHeight="1">
      <c r="B6" s="295"/>
      <c r="C6" s="299" t="s">
        <v>451</v>
      </c>
      <c r="D6" s="299"/>
      <c r="E6" s="299"/>
      <c r="F6" s="299"/>
      <c r="G6" s="299"/>
      <c r="H6" s="299"/>
      <c r="I6" s="299"/>
      <c r="J6" s="299"/>
      <c r="K6" s="297"/>
    </row>
    <row r="7" ht="15" customHeight="1">
      <c r="B7" s="300"/>
      <c r="C7" s="299" t="s">
        <v>452</v>
      </c>
      <c r="D7" s="299"/>
      <c r="E7" s="299"/>
      <c r="F7" s="299"/>
      <c r="G7" s="299"/>
      <c r="H7" s="299"/>
      <c r="I7" s="299"/>
      <c r="J7" s="299"/>
      <c r="K7" s="297"/>
    </row>
    <row r="8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ht="15" customHeight="1">
      <c r="B9" s="300"/>
      <c r="C9" s="299" t="s">
        <v>453</v>
      </c>
      <c r="D9" s="299"/>
      <c r="E9" s="299"/>
      <c r="F9" s="299"/>
      <c r="G9" s="299"/>
      <c r="H9" s="299"/>
      <c r="I9" s="299"/>
      <c r="J9" s="299"/>
      <c r="K9" s="297"/>
    </row>
    <row r="10" ht="15" customHeight="1">
      <c r="B10" s="300"/>
      <c r="C10" s="299"/>
      <c r="D10" s="299" t="s">
        <v>454</v>
      </c>
      <c r="E10" s="299"/>
      <c r="F10" s="299"/>
      <c r="G10" s="299"/>
      <c r="H10" s="299"/>
      <c r="I10" s="299"/>
      <c r="J10" s="299"/>
      <c r="K10" s="297"/>
    </row>
    <row r="11" ht="15" customHeight="1">
      <c r="B11" s="300"/>
      <c r="C11" s="301"/>
      <c r="D11" s="299" t="s">
        <v>455</v>
      </c>
      <c r="E11" s="299"/>
      <c r="F11" s="299"/>
      <c r="G11" s="299"/>
      <c r="H11" s="299"/>
      <c r="I11" s="299"/>
      <c r="J11" s="299"/>
      <c r="K11" s="297"/>
    </row>
    <row r="12" ht="12.75" customHeight="1">
      <c r="B12" s="300"/>
      <c r="C12" s="301"/>
      <c r="D12" s="301"/>
      <c r="E12" s="301"/>
      <c r="F12" s="301"/>
      <c r="G12" s="301"/>
      <c r="H12" s="301"/>
      <c r="I12" s="301"/>
      <c r="J12" s="301"/>
      <c r="K12" s="297"/>
    </row>
    <row r="13" ht="15" customHeight="1">
      <c r="B13" s="300"/>
      <c r="C13" s="301"/>
      <c r="D13" s="299" t="s">
        <v>456</v>
      </c>
      <c r="E13" s="299"/>
      <c r="F13" s="299"/>
      <c r="G13" s="299"/>
      <c r="H13" s="299"/>
      <c r="I13" s="299"/>
      <c r="J13" s="299"/>
      <c r="K13" s="297"/>
    </row>
    <row r="14" ht="15" customHeight="1">
      <c r="B14" s="300"/>
      <c r="C14" s="301"/>
      <c r="D14" s="299" t="s">
        <v>457</v>
      </c>
      <c r="E14" s="299"/>
      <c r="F14" s="299"/>
      <c r="G14" s="299"/>
      <c r="H14" s="299"/>
      <c r="I14" s="299"/>
      <c r="J14" s="299"/>
      <c r="K14" s="297"/>
    </row>
    <row r="15" ht="15" customHeight="1">
      <c r="B15" s="300"/>
      <c r="C15" s="301"/>
      <c r="D15" s="299" t="s">
        <v>458</v>
      </c>
      <c r="E15" s="299"/>
      <c r="F15" s="299"/>
      <c r="G15" s="299"/>
      <c r="H15" s="299"/>
      <c r="I15" s="299"/>
      <c r="J15" s="299"/>
      <c r="K15" s="297"/>
    </row>
    <row r="16" ht="15" customHeight="1">
      <c r="B16" s="300"/>
      <c r="C16" s="301"/>
      <c r="D16" s="301"/>
      <c r="E16" s="302" t="s">
        <v>78</v>
      </c>
      <c r="F16" s="299" t="s">
        <v>459</v>
      </c>
      <c r="G16" s="299"/>
      <c r="H16" s="299"/>
      <c r="I16" s="299"/>
      <c r="J16" s="299"/>
      <c r="K16" s="297"/>
    </row>
    <row r="17" ht="15" customHeight="1">
      <c r="B17" s="300"/>
      <c r="C17" s="301"/>
      <c r="D17" s="301"/>
      <c r="E17" s="302" t="s">
        <v>460</v>
      </c>
      <c r="F17" s="299" t="s">
        <v>461</v>
      </c>
      <c r="G17" s="299"/>
      <c r="H17" s="299"/>
      <c r="I17" s="299"/>
      <c r="J17" s="299"/>
      <c r="K17" s="297"/>
    </row>
    <row r="18" ht="15" customHeight="1">
      <c r="B18" s="300"/>
      <c r="C18" s="301"/>
      <c r="D18" s="301"/>
      <c r="E18" s="302" t="s">
        <v>462</v>
      </c>
      <c r="F18" s="299" t="s">
        <v>463</v>
      </c>
      <c r="G18" s="299"/>
      <c r="H18" s="299"/>
      <c r="I18" s="299"/>
      <c r="J18" s="299"/>
      <c r="K18" s="297"/>
    </row>
    <row r="19" ht="15" customHeight="1">
      <c r="B19" s="300"/>
      <c r="C19" s="301"/>
      <c r="D19" s="301"/>
      <c r="E19" s="302" t="s">
        <v>464</v>
      </c>
      <c r="F19" s="299" t="s">
        <v>465</v>
      </c>
      <c r="G19" s="299"/>
      <c r="H19" s="299"/>
      <c r="I19" s="299"/>
      <c r="J19" s="299"/>
      <c r="K19" s="297"/>
    </row>
    <row r="20" ht="15" customHeight="1">
      <c r="B20" s="300"/>
      <c r="C20" s="301"/>
      <c r="D20" s="301"/>
      <c r="E20" s="302" t="s">
        <v>466</v>
      </c>
      <c r="F20" s="299" t="s">
        <v>467</v>
      </c>
      <c r="G20" s="299"/>
      <c r="H20" s="299"/>
      <c r="I20" s="299"/>
      <c r="J20" s="299"/>
      <c r="K20" s="297"/>
    </row>
    <row r="21" ht="15" customHeight="1">
      <c r="B21" s="300"/>
      <c r="C21" s="301"/>
      <c r="D21" s="301"/>
      <c r="E21" s="302" t="s">
        <v>468</v>
      </c>
      <c r="F21" s="299" t="s">
        <v>469</v>
      </c>
      <c r="G21" s="299"/>
      <c r="H21" s="299"/>
      <c r="I21" s="299"/>
      <c r="J21" s="299"/>
      <c r="K21" s="297"/>
    </row>
    <row r="22" ht="12.75" customHeight="1">
      <c r="B22" s="300"/>
      <c r="C22" s="301"/>
      <c r="D22" s="301"/>
      <c r="E22" s="301"/>
      <c r="F22" s="301"/>
      <c r="G22" s="301"/>
      <c r="H22" s="301"/>
      <c r="I22" s="301"/>
      <c r="J22" s="301"/>
      <c r="K22" s="297"/>
    </row>
    <row r="23" ht="15" customHeight="1">
      <c r="B23" s="300"/>
      <c r="C23" s="299" t="s">
        <v>470</v>
      </c>
      <c r="D23" s="299"/>
      <c r="E23" s="299"/>
      <c r="F23" s="299"/>
      <c r="G23" s="299"/>
      <c r="H23" s="299"/>
      <c r="I23" s="299"/>
      <c r="J23" s="299"/>
      <c r="K23" s="297"/>
    </row>
    <row r="24" ht="15" customHeight="1">
      <c r="B24" s="300"/>
      <c r="C24" s="299" t="s">
        <v>471</v>
      </c>
      <c r="D24" s="299"/>
      <c r="E24" s="299"/>
      <c r="F24" s="299"/>
      <c r="G24" s="299"/>
      <c r="H24" s="299"/>
      <c r="I24" s="299"/>
      <c r="J24" s="299"/>
      <c r="K24" s="297"/>
    </row>
    <row r="25" ht="15" customHeight="1">
      <c r="B25" s="300"/>
      <c r="C25" s="299"/>
      <c r="D25" s="299" t="s">
        <v>472</v>
      </c>
      <c r="E25" s="299"/>
      <c r="F25" s="299"/>
      <c r="G25" s="299"/>
      <c r="H25" s="299"/>
      <c r="I25" s="299"/>
      <c r="J25" s="299"/>
      <c r="K25" s="297"/>
    </row>
    <row r="26" ht="15" customHeight="1">
      <c r="B26" s="300"/>
      <c r="C26" s="301"/>
      <c r="D26" s="299" t="s">
        <v>473</v>
      </c>
      <c r="E26" s="299"/>
      <c r="F26" s="299"/>
      <c r="G26" s="299"/>
      <c r="H26" s="299"/>
      <c r="I26" s="299"/>
      <c r="J26" s="299"/>
      <c r="K26" s="297"/>
    </row>
    <row r="27" ht="12.75" customHeight="1">
      <c r="B27" s="300"/>
      <c r="C27" s="301"/>
      <c r="D27" s="301"/>
      <c r="E27" s="301"/>
      <c r="F27" s="301"/>
      <c r="G27" s="301"/>
      <c r="H27" s="301"/>
      <c r="I27" s="301"/>
      <c r="J27" s="301"/>
      <c r="K27" s="297"/>
    </row>
    <row r="28" ht="15" customHeight="1">
      <c r="B28" s="300"/>
      <c r="C28" s="301"/>
      <c r="D28" s="299" t="s">
        <v>474</v>
      </c>
      <c r="E28" s="299"/>
      <c r="F28" s="299"/>
      <c r="G28" s="299"/>
      <c r="H28" s="299"/>
      <c r="I28" s="299"/>
      <c r="J28" s="299"/>
      <c r="K28" s="297"/>
    </row>
    <row r="29" ht="15" customHeight="1">
      <c r="B29" s="300"/>
      <c r="C29" s="301"/>
      <c r="D29" s="299" t="s">
        <v>475</v>
      </c>
      <c r="E29" s="299"/>
      <c r="F29" s="299"/>
      <c r="G29" s="299"/>
      <c r="H29" s="299"/>
      <c r="I29" s="299"/>
      <c r="J29" s="299"/>
      <c r="K29" s="297"/>
    </row>
    <row r="30" ht="12.75" customHeight="1">
      <c r="B30" s="300"/>
      <c r="C30" s="301"/>
      <c r="D30" s="301"/>
      <c r="E30" s="301"/>
      <c r="F30" s="301"/>
      <c r="G30" s="301"/>
      <c r="H30" s="301"/>
      <c r="I30" s="301"/>
      <c r="J30" s="301"/>
      <c r="K30" s="297"/>
    </row>
    <row r="31" ht="15" customHeight="1">
      <c r="B31" s="300"/>
      <c r="C31" s="301"/>
      <c r="D31" s="299" t="s">
        <v>476</v>
      </c>
      <c r="E31" s="299"/>
      <c r="F31" s="299"/>
      <c r="G31" s="299"/>
      <c r="H31" s="299"/>
      <c r="I31" s="299"/>
      <c r="J31" s="299"/>
      <c r="K31" s="297"/>
    </row>
    <row r="32" ht="15" customHeight="1">
      <c r="B32" s="300"/>
      <c r="C32" s="301"/>
      <c r="D32" s="299" t="s">
        <v>477</v>
      </c>
      <c r="E32" s="299"/>
      <c r="F32" s="299"/>
      <c r="G32" s="299"/>
      <c r="H32" s="299"/>
      <c r="I32" s="299"/>
      <c r="J32" s="299"/>
      <c r="K32" s="297"/>
    </row>
    <row r="33" ht="15" customHeight="1">
      <c r="B33" s="300"/>
      <c r="C33" s="301"/>
      <c r="D33" s="299" t="s">
        <v>478</v>
      </c>
      <c r="E33" s="299"/>
      <c r="F33" s="299"/>
      <c r="G33" s="299"/>
      <c r="H33" s="299"/>
      <c r="I33" s="299"/>
      <c r="J33" s="299"/>
      <c r="K33" s="297"/>
    </row>
    <row r="34" ht="15" customHeight="1">
      <c r="B34" s="300"/>
      <c r="C34" s="301"/>
      <c r="D34" s="299"/>
      <c r="E34" s="303" t="s">
        <v>131</v>
      </c>
      <c r="F34" s="299"/>
      <c r="G34" s="299" t="s">
        <v>479</v>
      </c>
      <c r="H34" s="299"/>
      <c r="I34" s="299"/>
      <c r="J34" s="299"/>
      <c r="K34" s="297"/>
    </row>
    <row r="35" ht="30.75" customHeight="1">
      <c r="B35" s="300"/>
      <c r="C35" s="301"/>
      <c r="D35" s="299"/>
      <c r="E35" s="303" t="s">
        <v>480</v>
      </c>
      <c r="F35" s="299"/>
      <c r="G35" s="299" t="s">
        <v>481</v>
      </c>
      <c r="H35" s="299"/>
      <c r="I35" s="299"/>
      <c r="J35" s="299"/>
      <c r="K35" s="297"/>
    </row>
    <row r="36" ht="15" customHeight="1">
      <c r="B36" s="300"/>
      <c r="C36" s="301"/>
      <c r="D36" s="299"/>
      <c r="E36" s="303" t="s">
        <v>52</v>
      </c>
      <c r="F36" s="299"/>
      <c r="G36" s="299" t="s">
        <v>482</v>
      </c>
      <c r="H36" s="299"/>
      <c r="I36" s="299"/>
      <c r="J36" s="299"/>
      <c r="K36" s="297"/>
    </row>
    <row r="37" ht="15" customHeight="1">
      <c r="B37" s="300"/>
      <c r="C37" s="301"/>
      <c r="D37" s="299"/>
      <c r="E37" s="303" t="s">
        <v>132</v>
      </c>
      <c r="F37" s="299"/>
      <c r="G37" s="299" t="s">
        <v>483</v>
      </c>
      <c r="H37" s="299"/>
      <c r="I37" s="299"/>
      <c r="J37" s="299"/>
      <c r="K37" s="297"/>
    </row>
    <row r="38" ht="15" customHeight="1">
      <c r="B38" s="300"/>
      <c r="C38" s="301"/>
      <c r="D38" s="299"/>
      <c r="E38" s="303" t="s">
        <v>133</v>
      </c>
      <c r="F38" s="299"/>
      <c r="G38" s="299" t="s">
        <v>484</v>
      </c>
      <c r="H38" s="299"/>
      <c r="I38" s="299"/>
      <c r="J38" s="299"/>
      <c r="K38" s="297"/>
    </row>
    <row r="39" ht="15" customHeight="1">
      <c r="B39" s="300"/>
      <c r="C39" s="301"/>
      <c r="D39" s="299"/>
      <c r="E39" s="303" t="s">
        <v>134</v>
      </c>
      <c r="F39" s="299"/>
      <c r="G39" s="299" t="s">
        <v>485</v>
      </c>
      <c r="H39" s="299"/>
      <c r="I39" s="299"/>
      <c r="J39" s="299"/>
      <c r="K39" s="297"/>
    </row>
    <row r="40" ht="15" customHeight="1">
      <c r="B40" s="300"/>
      <c r="C40" s="301"/>
      <c r="D40" s="299"/>
      <c r="E40" s="303" t="s">
        <v>486</v>
      </c>
      <c r="F40" s="299"/>
      <c r="G40" s="299" t="s">
        <v>487</v>
      </c>
      <c r="H40" s="299"/>
      <c r="I40" s="299"/>
      <c r="J40" s="299"/>
      <c r="K40" s="297"/>
    </row>
    <row r="41" ht="15" customHeight="1">
      <c r="B41" s="300"/>
      <c r="C41" s="301"/>
      <c r="D41" s="299"/>
      <c r="E41" s="303"/>
      <c r="F41" s="299"/>
      <c r="G41" s="299" t="s">
        <v>488</v>
      </c>
      <c r="H41" s="299"/>
      <c r="I41" s="299"/>
      <c r="J41" s="299"/>
      <c r="K41" s="297"/>
    </row>
    <row r="42" ht="15" customHeight="1">
      <c r="B42" s="300"/>
      <c r="C42" s="301"/>
      <c r="D42" s="299"/>
      <c r="E42" s="303" t="s">
        <v>489</v>
      </c>
      <c r="F42" s="299"/>
      <c r="G42" s="299" t="s">
        <v>490</v>
      </c>
      <c r="H42" s="299"/>
      <c r="I42" s="299"/>
      <c r="J42" s="299"/>
      <c r="K42" s="297"/>
    </row>
    <row r="43" ht="15" customHeight="1">
      <c r="B43" s="300"/>
      <c r="C43" s="301"/>
      <c r="D43" s="299"/>
      <c r="E43" s="303" t="s">
        <v>136</v>
      </c>
      <c r="F43" s="299"/>
      <c r="G43" s="299" t="s">
        <v>491</v>
      </c>
      <c r="H43" s="299"/>
      <c r="I43" s="299"/>
      <c r="J43" s="299"/>
      <c r="K43" s="297"/>
    </row>
    <row r="44" ht="12.75" customHeight="1">
      <c r="B44" s="300"/>
      <c r="C44" s="301"/>
      <c r="D44" s="299"/>
      <c r="E44" s="299"/>
      <c r="F44" s="299"/>
      <c r="G44" s="299"/>
      <c r="H44" s="299"/>
      <c r="I44" s="299"/>
      <c r="J44" s="299"/>
      <c r="K44" s="297"/>
    </row>
    <row r="45" ht="15" customHeight="1">
      <c r="B45" s="300"/>
      <c r="C45" s="301"/>
      <c r="D45" s="299" t="s">
        <v>492</v>
      </c>
      <c r="E45" s="299"/>
      <c r="F45" s="299"/>
      <c r="G45" s="299"/>
      <c r="H45" s="299"/>
      <c r="I45" s="299"/>
      <c r="J45" s="299"/>
      <c r="K45" s="297"/>
    </row>
    <row r="46" ht="15" customHeight="1">
      <c r="B46" s="300"/>
      <c r="C46" s="301"/>
      <c r="D46" s="301"/>
      <c r="E46" s="299" t="s">
        <v>493</v>
      </c>
      <c r="F46" s="299"/>
      <c r="G46" s="299"/>
      <c r="H46" s="299"/>
      <c r="I46" s="299"/>
      <c r="J46" s="299"/>
      <c r="K46" s="297"/>
    </row>
    <row r="47" ht="15" customHeight="1">
      <c r="B47" s="300"/>
      <c r="C47" s="301"/>
      <c r="D47" s="301"/>
      <c r="E47" s="299" t="s">
        <v>494</v>
      </c>
      <c r="F47" s="299"/>
      <c r="G47" s="299"/>
      <c r="H47" s="299"/>
      <c r="I47" s="299"/>
      <c r="J47" s="299"/>
      <c r="K47" s="297"/>
    </row>
    <row r="48" ht="15" customHeight="1">
      <c r="B48" s="300"/>
      <c r="C48" s="301"/>
      <c r="D48" s="301"/>
      <c r="E48" s="299" t="s">
        <v>495</v>
      </c>
      <c r="F48" s="299"/>
      <c r="G48" s="299"/>
      <c r="H48" s="299"/>
      <c r="I48" s="299"/>
      <c r="J48" s="299"/>
      <c r="K48" s="297"/>
    </row>
    <row r="49" ht="15" customHeight="1">
      <c r="B49" s="300"/>
      <c r="C49" s="301"/>
      <c r="D49" s="299" t="s">
        <v>496</v>
      </c>
      <c r="E49" s="299"/>
      <c r="F49" s="299"/>
      <c r="G49" s="299"/>
      <c r="H49" s="299"/>
      <c r="I49" s="299"/>
      <c r="J49" s="299"/>
      <c r="K49" s="297"/>
    </row>
    <row r="50" ht="25.5" customHeight="1">
      <c r="B50" s="295"/>
      <c r="C50" s="296" t="s">
        <v>497</v>
      </c>
      <c r="D50" s="296"/>
      <c r="E50" s="296"/>
      <c r="F50" s="296"/>
      <c r="G50" s="296"/>
      <c r="H50" s="296"/>
      <c r="I50" s="296"/>
      <c r="J50" s="296"/>
      <c r="K50" s="297"/>
    </row>
    <row r="51" ht="5.25" customHeight="1">
      <c r="B51" s="295"/>
      <c r="C51" s="298"/>
      <c r="D51" s="298"/>
      <c r="E51" s="298"/>
      <c r="F51" s="298"/>
      <c r="G51" s="298"/>
      <c r="H51" s="298"/>
      <c r="I51" s="298"/>
      <c r="J51" s="298"/>
      <c r="K51" s="297"/>
    </row>
    <row r="52" ht="15" customHeight="1">
      <c r="B52" s="295"/>
      <c r="C52" s="299" t="s">
        <v>498</v>
      </c>
      <c r="D52" s="299"/>
      <c r="E52" s="299"/>
      <c r="F52" s="299"/>
      <c r="G52" s="299"/>
      <c r="H52" s="299"/>
      <c r="I52" s="299"/>
      <c r="J52" s="299"/>
      <c r="K52" s="297"/>
    </row>
    <row r="53" ht="15" customHeight="1">
      <c r="B53" s="295"/>
      <c r="C53" s="299" t="s">
        <v>499</v>
      </c>
      <c r="D53" s="299"/>
      <c r="E53" s="299"/>
      <c r="F53" s="299"/>
      <c r="G53" s="299"/>
      <c r="H53" s="299"/>
      <c r="I53" s="299"/>
      <c r="J53" s="299"/>
      <c r="K53" s="297"/>
    </row>
    <row r="54" ht="12.75" customHeight="1">
      <c r="B54" s="295"/>
      <c r="C54" s="299"/>
      <c r="D54" s="299"/>
      <c r="E54" s="299"/>
      <c r="F54" s="299"/>
      <c r="G54" s="299"/>
      <c r="H54" s="299"/>
      <c r="I54" s="299"/>
      <c r="J54" s="299"/>
      <c r="K54" s="297"/>
    </row>
    <row r="55" ht="15" customHeight="1">
      <c r="B55" s="295"/>
      <c r="C55" s="299" t="s">
        <v>500</v>
      </c>
      <c r="D55" s="299"/>
      <c r="E55" s="299"/>
      <c r="F55" s="299"/>
      <c r="G55" s="299"/>
      <c r="H55" s="299"/>
      <c r="I55" s="299"/>
      <c r="J55" s="299"/>
      <c r="K55" s="297"/>
    </row>
    <row r="56" ht="15" customHeight="1">
      <c r="B56" s="295"/>
      <c r="C56" s="301"/>
      <c r="D56" s="299" t="s">
        <v>501</v>
      </c>
      <c r="E56" s="299"/>
      <c r="F56" s="299"/>
      <c r="G56" s="299"/>
      <c r="H56" s="299"/>
      <c r="I56" s="299"/>
      <c r="J56" s="299"/>
      <c r="K56" s="297"/>
    </row>
    <row r="57" ht="15" customHeight="1">
      <c r="B57" s="295"/>
      <c r="C57" s="301"/>
      <c r="D57" s="299" t="s">
        <v>502</v>
      </c>
      <c r="E57" s="299"/>
      <c r="F57" s="299"/>
      <c r="G57" s="299"/>
      <c r="H57" s="299"/>
      <c r="I57" s="299"/>
      <c r="J57" s="299"/>
      <c r="K57" s="297"/>
    </row>
    <row r="58" ht="15" customHeight="1">
      <c r="B58" s="295"/>
      <c r="C58" s="301"/>
      <c r="D58" s="299" t="s">
        <v>503</v>
      </c>
      <c r="E58" s="299"/>
      <c r="F58" s="299"/>
      <c r="G58" s="299"/>
      <c r="H58" s="299"/>
      <c r="I58" s="299"/>
      <c r="J58" s="299"/>
      <c r="K58" s="297"/>
    </row>
    <row r="59" ht="15" customHeight="1">
      <c r="B59" s="295"/>
      <c r="C59" s="301"/>
      <c r="D59" s="299" t="s">
        <v>504</v>
      </c>
      <c r="E59" s="299"/>
      <c r="F59" s="299"/>
      <c r="G59" s="299"/>
      <c r="H59" s="299"/>
      <c r="I59" s="299"/>
      <c r="J59" s="299"/>
      <c r="K59" s="297"/>
    </row>
    <row r="60" ht="15" customHeight="1">
      <c r="B60" s="295"/>
      <c r="C60" s="301"/>
      <c r="D60" s="304" t="s">
        <v>505</v>
      </c>
      <c r="E60" s="304"/>
      <c r="F60" s="304"/>
      <c r="G60" s="304"/>
      <c r="H60" s="304"/>
      <c r="I60" s="304"/>
      <c r="J60" s="304"/>
      <c r="K60" s="297"/>
    </row>
    <row r="61" ht="15" customHeight="1">
      <c r="B61" s="295"/>
      <c r="C61" s="301"/>
      <c r="D61" s="299" t="s">
        <v>506</v>
      </c>
      <c r="E61" s="299"/>
      <c r="F61" s="299"/>
      <c r="G61" s="299"/>
      <c r="H61" s="299"/>
      <c r="I61" s="299"/>
      <c r="J61" s="299"/>
      <c r="K61" s="297"/>
    </row>
    <row r="62" ht="12.75" customHeight="1">
      <c r="B62" s="295"/>
      <c r="C62" s="301"/>
      <c r="D62" s="301"/>
      <c r="E62" s="305"/>
      <c r="F62" s="301"/>
      <c r="G62" s="301"/>
      <c r="H62" s="301"/>
      <c r="I62" s="301"/>
      <c r="J62" s="301"/>
      <c r="K62" s="297"/>
    </row>
    <row r="63" ht="15" customHeight="1">
      <c r="B63" s="295"/>
      <c r="C63" s="301"/>
      <c r="D63" s="299" t="s">
        <v>507</v>
      </c>
      <c r="E63" s="299"/>
      <c r="F63" s="299"/>
      <c r="G63" s="299"/>
      <c r="H63" s="299"/>
      <c r="I63" s="299"/>
      <c r="J63" s="299"/>
      <c r="K63" s="297"/>
    </row>
    <row r="64" ht="15" customHeight="1">
      <c r="B64" s="295"/>
      <c r="C64" s="301"/>
      <c r="D64" s="304" t="s">
        <v>508</v>
      </c>
      <c r="E64" s="304"/>
      <c r="F64" s="304"/>
      <c r="G64" s="304"/>
      <c r="H64" s="304"/>
      <c r="I64" s="304"/>
      <c r="J64" s="304"/>
      <c r="K64" s="297"/>
    </row>
    <row r="65" ht="15" customHeight="1">
      <c r="B65" s="295"/>
      <c r="C65" s="301"/>
      <c r="D65" s="299" t="s">
        <v>509</v>
      </c>
      <c r="E65" s="299"/>
      <c r="F65" s="299"/>
      <c r="G65" s="299"/>
      <c r="H65" s="299"/>
      <c r="I65" s="299"/>
      <c r="J65" s="299"/>
      <c r="K65" s="297"/>
    </row>
    <row r="66" ht="15" customHeight="1">
      <c r="B66" s="295"/>
      <c r="C66" s="301"/>
      <c r="D66" s="299" t="s">
        <v>510</v>
      </c>
      <c r="E66" s="299"/>
      <c r="F66" s="299"/>
      <c r="G66" s="299"/>
      <c r="H66" s="299"/>
      <c r="I66" s="299"/>
      <c r="J66" s="299"/>
      <c r="K66" s="297"/>
    </row>
    <row r="67" ht="15" customHeight="1">
      <c r="B67" s="295"/>
      <c r="C67" s="301"/>
      <c r="D67" s="299" t="s">
        <v>511</v>
      </c>
      <c r="E67" s="299"/>
      <c r="F67" s="299"/>
      <c r="G67" s="299"/>
      <c r="H67" s="299"/>
      <c r="I67" s="299"/>
      <c r="J67" s="299"/>
      <c r="K67" s="297"/>
    </row>
    <row r="68" ht="15" customHeight="1">
      <c r="B68" s="295"/>
      <c r="C68" s="301"/>
      <c r="D68" s="299" t="s">
        <v>512</v>
      </c>
      <c r="E68" s="299"/>
      <c r="F68" s="299"/>
      <c r="G68" s="299"/>
      <c r="H68" s="299"/>
      <c r="I68" s="299"/>
      <c r="J68" s="299"/>
      <c r="K68" s="297"/>
    </row>
    <row r="69" ht="12.75" customHeight="1">
      <c r="B69" s="306"/>
      <c r="C69" s="307"/>
      <c r="D69" s="307"/>
      <c r="E69" s="307"/>
      <c r="F69" s="307"/>
      <c r="G69" s="307"/>
      <c r="H69" s="307"/>
      <c r="I69" s="307"/>
      <c r="J69" s="307"/>
      <c r="K69" s="308"/>
    </row>
    <row r="70" ht="18.75" customHeight="1">
      <c r="B70" s="309"/>
      <c r="C70" s="309"/>
      <c r="D70" s="309"/>
      <c r="E70" s="309"/>
      <c r="F70" s="309"/>
      <c r="G70" s="309"/>
      <c r="H70" s="309"/>
      <c r="I70" s="309"/>
      <c r="J70" s="309"/>
      <c r="K70" s="310"/>
    </row>
    <row r="71" ht="18.75" customHeight="1">
      <c r="B71" s="310"/>
      <c r="C71" s="310"/>
      <c r="D71" s="310"/>
      <c r="E71" s="310"/>
      <c r="F71" s="310"/>
      <c r="G71" s="310"/>
      <c r="H71" s="310"/>
      <c r="I71" s="310"/>
      <c r="J71" s="310"/>
      <c r="K71" s="310"/>
    </row>
    <row r="72" ht="7.5" customHeight="1">
      <c r="B72" s="311"/>
      <c r="C72" s="312"/>
      <c r="D72" s="312"/>
      <c r="E72" s="312"/>
      <c r="F72" s="312"/>
      <c r="G72" s="312"/>
      <c r="H72" s="312"/>
      <c r="I72" s="312"/>
      <c r="J72" s="312"/>
      <c r="K72" s="313"/>
    </row>
    <row r="73" ht="45" customHeight="1">
      <c r="B73" s="314"/>
      <c r="C73" s="315" t="s">
        <v>86</v>
      </c>
      <c r="D73" s="315"/>
      <c r="E73" s="315"/>
      <c r="F73" s="315"/>
      <c r="G73" s="315"/>
      <c r="H73" s="315"/>
      <c r="I73" s="315"/>
      <c r="J73" s="315"/>
      <c r="K73" s="316"/>
    </row>
    <row r="74" ht="17.25" customHeight="1">
      <c r="B74" s="314"/>
      <c r="C74" s="317" t="s">
        <v>513</v>
      </c>
      <c r="D74" s="317"/>
      <c r="E74" s="317"/>
      <c r="F74" s="317" t="s">
        <v>514</v>
      </c>
      <c r="G74" s="318"/>
      <c r="H74" s="317" t="s">
        <v>132</v>
      </c>
      <c r="I74" s="317" t="s">
        <v>56</v>
      </c>
      <c r="J74" s="317" t="s">
        <v>515</v>
      </c>
      <c r="K74" s="316"/>
    </row>
    <row r="75" ht="17.25" customHeight="1">
      <c r="B75" s="314"/>
      <c r="C75" s="319" t="s">
        <v>516</v>
      </c>
      <c r="D75" s="319"/>
      <c r="E75" s="319"/>
      <c r="F75" s="320" t="s">
        <v>517</v>
      </c>
      <c r="G75" s="321"/>
      <c r="H75" s="319"/>
      <c r="I75" s="319"/>
      <c r="J75" s="319" t="s">
        <v>518</v>
      </c>
      <c r="K75" s="316"/>
    </row>
    <row r="76" ht="5.25" customHeight="1">
      <c r="B76" s="314"/>
      <c r="C76" s="322"/>
      <c r="D76" s="322"/>
      <c r="E76" s="322"/>
      <c r="F76" s="322"/>
      <c r="G76" s="323"/>
      <c r="H76" s="322"/>
      <c r="I76" s="322"/>
      <c r="J76" s="322"/>
      <c r="K76" s="316"/>
    </row>
    <row r="77" ht="15" customHeight="1">
      <c r="B77" s="314"/>
      <c r="C77" s="303" t="s">
        <v>52</v>
      </c>
      <c r="D77" s="322"/>
      <c r="E77" s="322"/>
      <c r="F77" s="324" t="s">
        <v>519</v>
      </c>
      <c r="G77" s="323"/>
      <c r="H77" s="303" t="s">
        <v>520</v>
      </c>
      <c r="I77" s="303" t="s">
        <v>521</v>
      </c>
      <c r="J77" s="303">
        <v>20</v>
      </c>
      <c r="K77" s="316"/>
    </row>
    <row r="78" ht="15" customHeight="1">
      <c r="B78" s="314"/>
      <c r="C78" s="303" t="s">
        <v>522</v>
      </c>
      <c r="D78" s="303"/>
      <c r="E78" s="303"/>
      <c r="F78" s="324" t="s">
        <v>519</v>
      </c>
      <c r="G78" s="323"/>
      <c r="H78" s="303" t="s">
        <v>523</v>
      </c>
      <c r="I78" s="303" t="s">
        <v>521</v>
      </c>
      <c r="J78" s="303">
        <v>120</v>
      </c>
      <c r="K78" s="316"/>
    </row>
    <row r="79" ht="15" customHeight="1">
      <c r="B79" s="325"/>
      <c r="C79" s="303" t="s">
        <v>524</v>
      </c>
      <c r="D79" s="303"/>
      <c r="E79" s="303"/>
      <c r="F79" s="324" t="s">
        <v>525</v>
      </c>
      <c r="G79" s="323"/>
      <c r="H79" s="303" t="s">
        <v>526</v>
      </c>
      <c r="I79" s="303" t="s">
        <v>521</v>
      </c>
      <c r="J79" s="303">
        <v>50</v>
      </c>
      <c r="K79" s="316"/>
    </row>
    <row r="80" ht="15" customHeight="1">
      <c r="B80" s="325"/>
      <c r="C80" s="303" t="s">
        <v>527</v>
      </c>
      <c r="D80" s="303"/>
      <c r="E80" s="303"/>
      <c r="F80" s="324" t="s">
        <v>519</v>
      </c>
      <c r="G80" s="323"/>
      <c r="H80" s="303" t="s">
        <v>528</v>
      </c>
      <c r="I80" s="303" t="s">
        <v>529</v>
      </c>
      <c r="J80" s="303"/>
      <c r="K80" s="316"/>
    </row>
    <row r="81" ht="15" customHeight="1">
      <c r="B81" s="325"/>
      <c r="C81" s="326" t="s">
        <v>530</v>
      </c>
      <c r="D81" s="326"/>
      <c r="E81" s="326"/>
      <c r="F81" s="327" t="s">
        <v>525</v>
      </c>
      <c r="G81" s="326"/>
      <c r="H81" s="326" t="s">
        <v>531</v>
      </c>
      <c r="I81" s="326" t="s">
        <v>521</v>
      </c>
      <c r="J81" s="326">
        <v>15</v>
      </c>
      <c r="K81" s="316"/>
    </row>
    <row r="82" ht="15" customHeight="1">
      <c r="B82" s="325"/>
      <c r="C82" s="326" t="s">
        <v>532</v>
      </c>
      <c r="D82" s="326"/>
      <c r="E82" s="326"/>
      <c r="F82" s="327" t="s">
        <v>525</v>
      </c>
      <c r="G82" s="326"/>
      <c r="H82" s="326" t="s">
        <v>533</v>
      </c>
      <c r="I82" s="326" t="s">
        <v>521</v>
      </c>
      <c r="J82" s="326">
        <v>15</v>
      </c>
      <c r="K82" s="316"/>
    </row>
    <row r="83" ht="15" customHeight="1">
      <c r="B83" s="325"/>
      <c r="C83" s="326" t="s">
        <v>534</v>
      </c>
      <c r="D83" s="326"/>
      <c r="E83" s="326"/>
      <c r="F83" s="327" t="s">
        <v>525</v>
      </c>
      <c r="G83" s="326"/>
      <c r="H83" s="326" t="s">
        <v>535</v>
      </c>
      <c r="I83" s="326" t="s">
        <v>521</v>
      </c>
      <c r="J83" s="326">
        <v>20</v>
      </c>
      <c r="K83" s="316"/>
    </row>
    <row r="84" ht="15" customHeight="1">
      <c r="B84" s="325"/>
      <c r="C84" s="326" t="s">
        <v>536</v>
      </c>
      <c r="D84" s="326"/>
      <c r="E84" s="326"/>
      <c r="F84" s="327" t="s">
        <v>525</v>
      </c>
      <c r="G84" s="326"/>
      <c r="H84" s="326" t="s">
        <v>537</v>
      </c>
      <c r="I84" s="326" t="s">
        <v>521</v>
      </c>
      <c r="J84" s="326">
        <v>20</v>
      </c>
      <c r="K84" s="316"/>
    </row>
    <row r="85" ht="15" customHeight="1">
      <c r="B85" s="325"/>
      <c r="C85" s="303" t="s">
        <v>538</v>
      </c>
      <c r="D85" s="303"/>
      <c r="E85" s="303"/>
      <c r="F85" s="324" t="s">
        <v>525</v>
      </c>
      <c r="G85" s="323"/>
      <c r="H85" s="303" t="s">
        <v>539</v>
      </c>
      <c r="I85" s="303" t="s">
        <v>521</v>
      </c>
      <c r="J85" s="303">
        <v>50</v>
      </c>
      <c r="K85" s="316"/>
    </row>
    <row r="86" ht="15" customHeight="1">
      <c r="B86" s="325"/>
      <c r="C86" s="303" t="s">
        <v>540</v>
      </c>
      <c r="D86" s="303"/>
      <c r="E86" s="303"/>
      <c r="F86" s="324" t="s">
        <v>525</v>
      </c>
      <c r="G86" s="323"/>
      <c r="H86" s="303" t="s">
        <v>541</v>
      </c>
      <c r="I86" s="303" t="s">
        <v>521</v>
      </c>
      <c r="J86" s="303">
        <v>20</v>
      </c>
      <c r="K86" s="316"/>
    </row>
    <row r="87" ht="15" customHeight="1">
      <c r="B87" s="325"/>
      <c r="C87" s="303" t="s">
        <v>542</v>
      </c>
      <c r="D87" s="303"/>
      <c r="E87" s="303"/>
      <c r="F87" s="324" t="s">
        <v>525</v>
      </c>
      <c r="G87" s="323"/>
      <c r="H87" s="303" t="s">
        <v>543</v>
      </c>
      <c r="I87" s="303" t="s">
        <v>521</v>
      </c>
      <c r="J87" s="303">
        <v>20</v>
      </c>
      <c r="K87" s="316"/>
    </row>
    <row r="88" ht="15" customHeight="1">
      <c r="B88" s="325"/>
      <c r="C88" s="303" t="s">
        <v>544</v>
      </c>
      <c r="D88" s="303"/>
      <c r="E88" s="303"/>
      <c r="F88" s="324" t="s">
        <v>525</v>
      </c>
      <c r="G88" s="323"/>
      <c r="H88" s="303" t="s">
        <v>545</v>
      </c>
      <c r="I88" s="303" t="s">
        <v>521</v>
      </c>
      <c r="J88" s="303">
        <v>50</v>
      </c>
      <c r="K88" s="316"/>
    </row>
    <row r="89" ht="15" customHeight="1">
      <c r="B89" s="325"/>
      <c r="C89" s="303" t="s">
        <v>546</v>
      </c>
      <c r="D89" s="303"/>
      <c r="E89" s="303"/>
      <c r="F89" s="324" t="s">
        <v>525</v>
      </c>
      <c r="G89" s="323"/>
      <c r="H89" s="303" t="s">
        <v>546</v>
      </c>
      <c r="I89" s="303" t="s">
        <v>521</v>
      </c>
      <c r="J89" s="303">
        <v>50</v>
      </c>
      <c r="K89" s="316"/>
    </row>
    <row r="90" ht="15" customHeight="1">
      <c r="B90" s="325"/>
      <c r="C90" s="303" t="s">
        <v>137</v>
      </c>
      <c r="D90" s="303"/>
      <c r="E90" s="303"/>
      <c r="F90" s="324" t="s">
        <v>525</v>
      </c>
      <c r="G90" s="323"/>
      <c r="H90" s="303" t="s">
        <v>547</v>
      </c>
      <c r="I90" s="303" t="s">
        <v>521</v>
      </c>
      <c r="J90" s="303">
        <v>255</v>
      </c>
      <c r="K90" s="316"/>
    </row>
    <row r="91" ht="15" customHeight="1">
      <c r="B91" s="325"/>
      <c r="C91" s="303" t="s">
        <v>548</v>
      </c>
      <c r="D91" s="303"/>
      <c r="E91" s="303"/>
      <c r="F91" s="324" t="s">
        <v>519</v>
      </c>
      <c r="G91" s="323"/>
      <c r="H91" s="303" t="s">
        <v>549</v>
      </c>
      <c r="I91" s="303" t="s">
        <v>550</v>
      </c>
      <c r="J91" s="303"/>
      <c r="K91" s="316"/>
    </row>
    <row r="92" ht="15" customHeight="1">
      <c r="B92" s="325"/>
      <c r="C92" s="303" t="s">
        <v>551</v>
      </c>
      <c r="D92" s="303"/>
      <c r="E92" s="303"/>
      <c r="F92" s="324" t="s">
        <v>519</v>
      </c>
      <c r="G92" s="323"/>
      <c r="H92" s="303" t="s">
        <v>552</v>
      </c>
      <c r="I92" s="303" t="s">
        <v>553</v>
      </c>
      <c r="J92" s="303"/>
      <c r="K92" s="316"/>
    </row>
    <row r="93" ht="15" customHeight="1">
      <c r="B93" s="325"/>
      <c r="C93" s="303" t="s">
        <v>554</v>
      </c>
      <c r="D93" s="303"/>
      <c r="E93" s="303"/>
      <c r="F93" s="324" t="s">
        <v>519</v>
      </c>
      <c r="G93" s="323"/>
      <c r="H93" s="303" t="s">
        <v>554</v>
      </c>
      <c r="I93" s="303" t="s">
        <v>553</v>
      </c>
      <c r="J93" s="303"/>
      <c r="K93" s="316"/>
    </row>
    <row r="94" ht="15" customHeight="1">
      <c r="B94" s="325"/>
      <c r="C94" s="303" t="s">
        <v>37</v>
      </c>
      <c r="D94" s="303"/>
      <c r="E94" s="303"/>
      <c r="F94" s="324" t="s">
        <v>519</v>
      </c>
      <c r="G94" s="323"/>
      <c r="H94" s="303" t="s">
        <v>555</v>
      </c>
      <c r="I94" s="303" t="s">
        <v>553</v>
      </c>
      <c r="J94" s="303"/>
      <c r="K94" s="316"/>
    </row>
    <row r="95" ht="15" customHeight="1">
      <c r="B95" s="325"/>
      <c r="C95" s="303" t="s">
        <v>47</v>
      </c>
      <c r="D95" s="303"/>
      <c r="E95" s="303"/>
      <c r="F95" s="324" t="s">
        <v>519</v>
      </c>
      <c r="G95" s="323"/>
      <c r="H95" s="303" t="s">
        <v>556</v>
      </c>
      <c r="I95" s="303" t="s">
        <v>553</v>
      </c>
      <c r="J95" s="303"/>
      <c r="K95" s="316"/>
    </row>
    <row r="96" ht="15" customHeight="1">
      <c r="B96" s="328"/>
      <c r="C96" s="329"/>
      <c r="D96" s="329"/>
      <c r="E96" s="329"/>
      <c r="F96" s="329"/>
      <c r="G96" s="329"/>
      <c r="H96" s="329"/>
      <c r="I96" s="329"/>
      <c r="J96" s="329"/>
      <c r="K96" s="330"/>
    </row>
    <row r="97" ht="18.75" customHeight="1">
      <c r="B97" s="331"/>
      <c r="C97" s="332"/>
      <c r="D97" s="332"/>
      <c r="E97" s="332"/>
      <c r="F97" s="332"/>
      <c r="G97" s="332"/>
      <c r="H97" s="332"/>
      <c r="I97" s="332"/>
      <c r="J97" s="332"/>
      <c r="K97" s="331"/>
    </row>
    <row r="98" ht="18.75" customHeight="1">
      <c r="B98" s="310"/>
      <c r="C98" s="310"/>
      <c r="D98" s="310"/>
      <c r="E98" s="310"/>
      <c r="F98" s="310"/>
      <c r="G98" s="310"/>
      <c r="H98" s="310"/>
      <c r="I98" s="310"/>
      <c r="J98" s="310"/>
      <c r="K98" s="310"/>
    </row>
    <row r="99" ht="7.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3"/>
    </row>
    <row r="100" ht="45" customHeight="1">
      <c r="B100" s="314"/>
      <c r="C100" s="315" t="s">
        <v>557</v>
      </c>
      <c r="D100" s="315"/>
      <c r="E100" s="315"/>
      <c r="F100" s="315"/>
      <c r="G100" s="315"/>
      <c r="H100" s="315"/>
      <c r="I100" s="315"/>
      <c r="J100" s="315"/>
      <c r="K100" s="316"/>
    </row>
    <row r="101" ht="17.25" customHeight="1">
      <c r="B101" s="314"/>
      <c r="C101" s="317" t="s">
        <v>513</v>
      </c>
      <c r="D101" s="317"/>
      <c r="E101" s="317"/>
      <c r="F101" s="317" t="s">
        <v>514</v>
      </c>
      <c r="G101" s="318"/>
      <c r="H101" s="317" t="s">
        <v>132</v>
      </c>
      <c r="I101" s="317" t="s">
        <v>56</v>
      </c>
      <c r="J101" s="317" t="s">
        <v>515</v>
      </c>
      <c r="K101" s="316"/>
    </row>
    <row r="102" ht="17.25" customHeight="1">
      <c r="B102" s="314"/>
      <c r="C102" s="319" t="s">
        <v>516</v>
      </c>
      <c r="D102" s="319"/>
      <c r="E102" s="319"/>
      <c r="F102" s="320" t="s">
        <v>517</v>
      </c>
      <c r="G102" s="321"/>
      <c r="H102" s="319"/>
      <c r="I102" s="319"/>
      <c r="J102" s="319" t="s">
        <v>518</v>
      </c>
      <c r="K102" s="316"/>
    </row>
    <row r="103" ht="5.25" customHeight="1">
      <c r="B103" s="314"/>
      <c r="C103" s="317"/>
      <c r="D103" s="317"/>
      <c r="E103" s="317"/>
      <c r="F103" s="317"/>
      <c r="G103" s="333"/>
      <c r="H103" s="317"/>
      <c r="I103" s="317"/>
      <c r="J103" s="317"/>
      <c r="K103" s="316"/>
    </row>
    <row r="104" ht="15" customHeight="1">
      <c r="B104" s="314"/>
      <c r="C104" s="303" t="s">
        <v>52</v>
      </c>
      <c r="D104" s="322"/>
      <c r="E104" s="322"/>
      <c r="F104" s="324" t="s">
        <v>519</v>
      </c>
      <c r="G104" s="333"/>
      <c r="H104" s="303" t="s">
        <v>558</v>
      </c>
      <c r="I104" s="303" t="s">
        <v>521</v>
      </c>
      <c r="J104" s="303">
        <v>20</v>
      </c>
      <c r="K104" s="316"/>
    </row>
    <row r="105" ht="15" customHeight="1">
      <c r="B105" s="314"/>
      <c r="C105" s="303" t="s">
        <v>522</v>
      </c>
      <c r="D105" s="303"/>
      <c r="E105" s="303"/>
      <c r="F105" s="324" t="s">
        <v>519</v>
      </c>
      <c r="G105" s="303"/>
      <c r="H105" s="303" t="s">
        <v>558</v>
      </c>
      <c r="I105" s="303" t="s">
        <v>521</v>
      </c>
      <c r="J105" s="303">
        <v>120</v>
      </c>
      <c r="K105" s="316"/>
    </row>
    <row r="106" ht="15" customHeight="1">
      <c r="B106" s="325"/>
      <c r="C106" s="303" t="s">
        <v>524</v>
      </c>
      <c r="D106" s="303"/>
      <c r="E106" s="303"/>
      <c r="F106" s="324" t="s">
        <v>525</v>
      </c>
      <c r="G106" s="303"/>
      <c r="H106" s="303" t="s">
        <v>558</v>
      </c>
      <c r="I106" s="303" t="s">
        <v>521</v>
      </c>
      <c r="J106" s="303">
        <v>50</v>
      </c>
      <c r="K106" s="316"/>
    </row>
    <row r="107" ht="15" customHeight="1">
      <c r="B107" s="325"/>
      <c r="C107" s="303" t="s">
        <v>527</v>
      </c>
      <c r="D107" s="303"/>
      <c r="E107" s="303"/>
      <c r="F107" s="324" t="s">
        <v>519</v>
      </c>
      <c r="G107" s="303"/>
      <c r="H107" s="303" t="s">
        <v>558</v>
      </c>
      <c r="I107" s="303" t="s">
        <v>529</v>
      </c>
      <c r="J107" s="303"/>
      <c r="K107" s="316"/>
    </row>
    <row r="108" ht="15" customHeight="1">
      <c r="B108" s="325"/>
      <c r="C108" s="303" t="s">
        <v>538</v>
      </c>
      <c r="D108" s="303"/>
      <c r="E108" s="303"/>
      <c r="F108" s="324" t="s">
        <v>525</v>
      </c>
      <c r="G108" s="303"/>
      <c r="H108" s="303" t="s">
        <v>558</v>
      </c>
      <c r="I108" s="303" t="s">
        <v>521</v>
      </c>
      <c r="J108" s="303">
        <v>50</v>
      </c>
      <c r="K108" s="316"/>
    </row>
    <row r="109" ht="15" customHeight="1">
      <c r="B109" s="325"/>
      <c r="C109" s="303" t="s">
        <v>546</v>
      </c>
      <c r="D109" s="303"/>
      <c r="E109" s="303"/>
      <c r="F109" s="324" t="s">
        <v>525</v>
      </c>
      <c r="G109" s="303"/>
      <c r="H109" s="303" t="s">
        <v>558</v>
      </c>
      <c r="I109" s="303" t="s">
        <v>521</v>
      </c>
      <c r="J109" s="303">
        <v>50</v>
      </c>
      <c r="K109" s="316"/>
    </row>
    <row r="110" ht="15" customHeight="1">
      <c r="B110" s="325"/>
      <c r="C110" s="303" t="s">
        <v>544</v>
      </c>
      <c r="D110" s="303"/>
      <c r="E110" s="303"/>
      <c r="F110" s="324" t="s">
        <v>525</v>
      </c>
      <c r="G110" s="303"/>
      <c r="H110" s="303" t="s">
        <v>558</v>
      </c>
      <c r="I110" s="303" t="s">
        <v>521</v>
      </c>
      <c r="J110" s="303">
        <v>50</v>
      </c>
      <c r="K110" s="316"/>
    </row>
    <row r="111" ht="15" customHeight="1">
      <c r="B111" s="325"/>
      <c r="C111" s="303" t="s">
        <v>52</v>
      </c>
      <c r="D111" s="303"/>
      <c r="E111" s="303"/>
      <c r="F111" s="324" t="s">
        <v>519</v>
      </c>
      <c r="G111" s="303"/>
      <c r="H111" s="303" t="s">
        <v>559</v>
      </c>
      <c r="I111" s="303" t="s">
        <v>521</v>
      </c>
      <c r="J111" s="303">
        <v>20</v>
      </c>
      <c r="K111" s="316"/>
    </row>
    <row r="112" ht="15" customHeight="1">
      <c r="B112" s="325"/>
      <c r="C112" s="303" t="s">
        <v>560</v>
      </c>
      <c r="D112" s="303"/>
      <c r="E112" s="303"/>
      <c r="F112" s="324" t="s">
        <v>519</v>
      </c>
      <c r="G112" s="303"/>
      <c r="H112" s="303" t="s">
        <v>561</v>
      </c>
      <c r="I112" s="303" t="s">
        <v>521</v>
      </c>
      <c r="J112" s="303">
        <v>120</v>
      </c>
      <c r="K112" s="316"/>
    </row>
    <row r="113" ht="15" customHeight="1">
      <c r="B113" s="325"/>
      <c r="C113" s="303" t="s">
        <v>37</v>
      </c>
      <c r="D113" s="303"/>
      <c r="E113" s="303"/>
      <c r="F113" s="324" t="s">
        <v>519</v>
      </c>
      <c r="G113" s="303"/>
      <c r="H113" s="303" t="s">
        <v>562</v>
      </c>
      <c r="I113" s="303" t="s">
        <v>553</v>
      </c>
      <c r="J113" s="303"/>
      <c r="K113" s="316"/>
    </row>
    <row r="114" ht="15" customHeight="1">
      <c r="B114" s="325"/>
      <c r="C114" s="303" t="s">
        <v>47</v>
      </c>
      <c r="D114" s="303"/>
      <c r="E114" s="303"/>
      <c r="F114" s="324" t="s">
        <v>519</v>
      </c>
      <c r="G114" s="303"/>
      <c r="H114" s="303" t="s">
        <v>563</v>
      </c>
      <c r="I114" s="303" t="s">
        <v>553</v>
      </c>
      <c r="J114" s="303"/>
      <c r="K114" s="316"/>
    </row>
    <row r="115" ht="15" customHeight="1">
      <c r="B115" s="325"/>
      <c r="C115" s="303" t="s">
        <v>56</v>
      </c>
      <c r="D115" s="303"/>
      <c r="E115" s="303"/>
      <c r="F115" s="324" t="s">
        <v>519</v>
      </c>
      <c r="G115" s="303"/>
      <c r="H115" s="303" t="s">
        <v>564</v>
      </c>
      <c r="I115" s="303" t="s">
        <v>565</v>
      </c>
      <c r="J115" s="303"/>
      <c r="K115" s="316"/>
    </row>
    <row r="116" ht="15" customHeight="1">
      <c r="B116" s="328"/>
      <c r="C116" s="334"/>
      <c r="D116" s="334"/>
      <c r="E116" s="334"/>
      <c r="F116" s="334"/>
      <c r="G116" s="334"/>
      <c r="H116" s="334"/>
      <c r="I116" s="334"/>
      <c r="J116" s="334"/>
      <c r="K116" s="330"/>
    </row>
    <row r="117" ht="18.75" customHeight="1">
      <c r="B117" s="335"/>
      <c r="C117" s="299"/>
      <c r="D117" s="299"/>
      <c r="E117" s="299"/>
      <c r="F117" s="336"/>
      <c r="G117" s="299"/>
      <c r="H117" s="299"/>
      <c r="I117" s="299"/>
      <c r="J117" s="299"/>
      <c r="K117" s="335"/>
    </row>
    <row r="118" ht="18.75" customHeight="1">
      <c r="B118" s="310"/>
      <c r="C118" s="310"/>
      <c r="D118" s="310"/>
      <c r="E118" s="310"/>
      <c r="F118" s="310"/>
      <c r="G118" s="310"/>
      <c r="H118" s="310"/>
      <c r="I118" s="310"/>
      <c r="J118" s="310"/>
      <c r="K118" s="310"/>
    </row>
    <row r="119" ht="7.5" customHeight="1">
      <c r="B119" s="337"/>
      <c r="C119" s="338"/>
      <c r="D119" s="338"/>
      <c r="E119" s="338"/>
      <c r="F119" s="338"/>
      <c r="G119" s="338"/>
      <c r="H119" s="338"/>
      <c r="I119" s="338"/>
      <c r="J119" s="338"/>
      <c r="K119" s="339"/>
    </row>
    <row r="120" ht="45" customHeight="1">
      <c r="B120" s="340"/>
      <c r="C120" s="293" t="s">
        <v>566</v>
      </c>
      <c r="D120" s="293"/>
      <c r="E120" s="293"/>
      <c r="F120" s="293"/>
      <c r="G120" s="293"/>
      <c r="H120" s="293"/>
      <c r="I120" s="293"/>
      <c r="J120" s="293"/>
      <c r="K120" s="341"/>
    </row>
    <row r="121" ht="17.25" customHeight="1">
      <c r="B121" s="342"/>
      <c r="C121" s="317" t="s">
        <v>513</v>
      </c>
      <c r="D121" s="317"/>
      <c r="E121" s="317"/>
      <c r="F121" s="317" t="s">
        <v>514</v>
      </c>
      <c r="G121" s="318"/>
      <c r="H121" s="317" t="s">
        <v>132</v>
      </c>
      <c r="I121" s="317" t="s">
        <v>56</v>
      </c>
      <c r="J121" s="317" t="s">
        <v>515</v>
      </c>
      <c r="K121" s="343"/>
    </row>
    <row r="122" ht="17.25" customHeight="1">
      <c r="B122" s="342"/>
      <c r="C122" s="319" t="s">
        <v>516</v>
      </c>
      <c r="D122" s="319"/>
      <c r="E122" s="319"/>
      <c r="F122" s="320" t="s">
        <v>517</v>
      </c>
      <c r="G122" s="321"/>
      <c r="H122" s="319"/>
      <c r="I122" s="319"/>
      <c r="J122" s="319" t="s">
        <v>518</v>
      </c>
      <c r="K122" s="343"/>
    </row>
    <row r="123" ht="5.25" customHeight="1">
      <c r="B123" s="344"/>
      <c r="C123" s="322"/>
      <c r="D123" s="322"/>
      <c r="E123" s="322"/>
      <c r="F123" s="322"/>
      <c r="G123" s="303"/>
      <c r="H123" s="322"/>
      <c r="I123" s="322"/>
      <c r="J123" s="322"/>
      <c r="K123" s="345"/>
    </row>
    <row r="124" ht="15" customHeight="1">
      <c r="B124" s="344"/>
      <c r="C124" s="303" t="s">
        <v>522</v>
      </c>
      <c r="D124" s="322"/>
      <c r="E124" s="322"/>
      <c r="F124" s="324" t="s">
        <v>519</v>
      </c>
      <c r="G124" s="303"/>
      <c r="H124" s="303" t="s">
        <v>558</v>
      </c>
      <c r="I124" s="303" t="s">
        <v>521</v>
      </c>
      <c r="J124" s="303">
        <v>120</v>
      </c>
      <c r="K124" s="346"/>
    </row>
    <row r="125" ht="15" customHeight="1">
      <c r="B125" s="344"/>
      <c r="C125" s="303" t="s">
        <v>567</v>
      </c>
      <c r="D125" s="303"/>
      <c r="E125" s="303"/>
      <c r="F125" s="324" t="s">
        <v>519</v>
      </c>
      <c r="G125" s="303"/>
      <c r="H125" s="303" t="s">
        <v>568</v>
      </c>
      <c r="I125" s="303" t="s">
        <v>521</v>
      </c>
      <c r="J125" s="303" t="s">
        <v>569</v>
      </c>
      <c r="K125" s="346"/>
    </row>
    <row r="126" ht="15" customHeight="1">
      <c r="B126" s="344"/>
      <c r="C126" s="303" t="s">
        <v>468</v>
      </c>
      <c r="D126" s="303"/>
      <c r="E126" s="303"/>
      <c r="F126" s="324" t="s">
        <v>519</v>
      </c>
      <c r="G126" s="303"/>
      <c r="H126" s="303" t="s">
        <v>570</v>
      </c>
      <c r="I126" s="303" t="s">
        <v>521</v>
      </c>
      <c r="J126" s="303" t="s">
        <v>569</v>
      </c>
      <c r="K126" s="346"/>
    </row>
    <row r="127" ht="15" customHeight="1">
      <c r="B127" s="344"/>
      <c r="C127" s="303" t="s">
        <v>530</v>
      </c>
      <c r="D127" s="303"/>
      <c r="E127" s="303"/>
      <c r="F127" s="324" t="s">
        <v>525</v>
      </c>
      <c r="G127" s="303"/>
      <c r="H127" s="303" t="s">
        <v>531</v>
      </c>
      <c r="I127" s="303" t="s">
        <v>521</v>
      </c>
      <c r="J127" s="303">
        <v>15</v>
      </c>
      <c r="K127" s="346"/>
    </row>
    <row r="128" ht="15" customHeight="1">
      <c r="B128" s="344"/>
      <c r="C128" s="326" t="s">
        <v>532</v>
      </c>
      <c r="D128" s="326"/>
      <c r="E128" s="326"/>
      <c r="F128" s="327" t="s">
        <v>525</v>
      </c>
      <c r="G128" s="326"/>
      <c r="H128" s="326" t="s">
        <v>533</v>
      </c>
      <c r="I128" s="326" t="s">
        <v>521</v>
      </c>
      <c r="J128" s="326">
        <v>15</v>
      </c>
      <c r="K128" s="346"/>
    </row>
    <row r="129" ht="15" customHeight="1">
      <c r="B129" s="344"/>
      <c r="C129" s="326" t="s">
        <v>534</v>
      </c>
      <c r="D129" s="326"/>
      <c r="E129" s="326"/>
      <c r="F129" s="327" t="s">
        <v>525</v>
      </c>
      <c r="G129" s="326"/>
      <c r="H129" s="326" t="s">
        <v>535</v>
      </c>
      <c r="I129" s="326" t="s">
        <v>521</v>
      </c>
      <c r="J129" s="326">
        <v>20</v>
      </c>
      <c r="K129" s="346"/>
    </row>
    <row r="130" ht="15" customHeight="1">
      <c r="B130" s="344"/>
      <c r="C130" s="326" t="s">
        <v>536</v>
      </c>
      <c r="D130" s="326"/>
      <c r="E130" s="326"/>
      <c r="F130" s="327" t="s">
        <v>525</v>
      </c>
      <c r="G130" s="326"/>
      <c r="H130" s="326" t="s">
        <v>537</v>
      </c>
      <c r="I130" s="326" t="s">
        <v>521</v>
      </c>
      <c r="J130" s="326">
        <v>20</v>
      </c>
      <c r="K130" s="346"/>
    </row>
    <row r="131" ht="15" customHeight="1">
      <c r="B131" s="344"/>
      <c r="C131" s="303" t="s">
        <v>524</v>
      </c>
      <c r="D131" s="303"/>
      <c r="E131" s="303"/>
      <c r="F131" s="324" t="s">
        <v>525</v>
      </c>
      <c r="G131" s="303"/>
      <c r="H131" s="303" t="s">
        <v>558</v>
      </c>
      <c r="I131" s="303" t="s">
        <v>521</v>
      </c>
      <c r="J131" s="303">
        <v>50</v>
      </c>
      <c r="K131" s="346"/>
    </row>
    <row r="132" ht="15" customHeight="1">
      <c r="B132" s="344"/>
      <c r="C132" s="303" t="s">
        <v>538</v>
      </c>
      <c r="D132" s="303"/>
      <c r="E132" s="303"/>
      <c r="F132" s="324" t="s">
        <v>525</v>
      </c>
      <c r="G132" s="303"/>
      <c r="H132" s="303" t="s">
        <v>558</v>
      </c>
      <c r="I132" s="303" t="s">
        <v>521</v>
      </c>
      <c r="J132" s="303">
        <v>50</v>
      </c>
      <c r="K132" s="346"/>
    </row>
    <row r="133" ht="15" customHeight="1">
      <c r="B133" s="344"/>
      <c r="C133" s="303" t="s">
        <v>544</v>
      </c>
      <c r="D133" s="303"/>
      <c r="E133" s="303"/>
      <c r="F133" s="324" t="s">
        <v>525</v>
      </c>
      <c r="G133" s="303"/>
      <c r="H133" s="303" t="s">
        <v>558</v>
      </c>
      <c r="I133" s="303" t="s">
        <v>521</v>
      </c>
      <c r="J133" s="303">
        <v>50</v>
      </c>
      <c r="K133" s="346"/>
    </row>
    <row r="134" ht="15" customHeight="1">
      <c r="B134" s="344"/>
      <c r="C134" s="303" t="s">
        <v>546</v>
      </c>
      <c r="D134" s="303"/>
      <c r="E134" s="303"/>
      <c r="F134" s="324" t="s">
        <v>525</v>
      </c>
      <c r="G134" s="303"/>
      <c r="H134" s="303" t="s">
        <v>558</v>
      </c>
      <c r="I134" s="303" t="s">
        <v>521</v>
      </c>
      <c r="J134" s="303">
        <v>50</v>
      </c>
      <c r="K134" s="346"/>
    </row>
    <row r="135" ht="15" customHeight="1">
      <c r="B135" s="344"/>
      <c r="C135" s="303" t="s">
        <v>137</v>
      </c>
      <c r="D135" s="303"/>
      <c r="E135" s="303"/>
      <c r="F135" s="324" t="s">
        <v>525</v>
      </c>
      <c r="G135" s="303"/>
      <c r="H135" s="303" t="s">
        <v>571</v>
      </c>
      <c r="I135" s="303" t="s">
        <v>521</v>
      </c>
      <c r="J135" s="303">
        <v>255</v>
      </c>
      <c r="K135" s="346"/>
    </row>
    <row r="136" ht="15" customHeight="1">
      <c r="B136" s="344"/>
      <c r="C136" s="303" t="s">
        <v>548</v>
      </c>
      <c r="D136" s="303"/>
      <c r="E136" s="303"/>
      <c r="F136" s="324" t="s">
        <v>519</v>
      </c>
      <c r="G136" s="303"/>
      <c r="H136" s="303" t="s">
        <v>572</v>
      </c>
      <c r="I136" s="303" t="s">
        <v>550</v>
      </c>
      <c r="J136" s="303"/>
      <c r="K136" s="346"/>
    </row>
    <row r="137" ht="15" customHeight="1">
      <c r="B137" s="344"/>
      <c r="C137" s="303" t="s">
        <v>551</v>
      </c>
      <c r="D137" s="303"/>
      <c r="E137" s="303"/>
      <c r="F137" s="324" t="s">
        <v>519</v>
      </c>
      <c r="G137" s="303"/>
      <c r="H137" s="303" t="s">
        <v>573</v>
      </c>
      <c r="I137" s="303" t="s">
        <v>553</v>
      </c>
      <c r="J137" s="303"/>
      <c r="K137" s="346"/>
    </row>
    <row r="138" ht="15" customHeight="1">
      <c r="B138" s="344"/>
      <c r="C138" s="303" t="s">
        <v>554</v>
      </c>
      <c r="D138" s="303"/>
      <c r="E138" s="303"/>
      <c r="F138" s="324" t="s">
        <v>519</v>
      </c>
      <c r="G138" s="303"/>
      <c r="H138" s="303" t="s">
        <v>554</v>
      </c>
      <c r="I138" s="303" t="s">
        <v>553</v>
      </c>
      <c r="J138" s="303"/>
      <c r="K138" s="346"/>
    </row>
    <row r="139" ht="15" customHeight="1">
      <c r="B139" s="344"/>
      <c r="C139" s="303" t="s">
        <v>37</v>
      </c>
      <c r="D139" s="303"/>
      <c r="E139" s="303"/>
      <c r="F139" s="324" t="s">
        <v>519</v>
      </c>
      <c r="G139" s="303"/>
      <c r="H139" s="303" t="s">
        <v>574</v>
      </c>
      <c r="I139" s="303" t="s">
        <v>553</v>
      </c>
      <c r="J139" s="303"/>
      <c r="K139" s="346"/>
    </row>
    <row r="140" ht="15" customHeight="1">
      <c r="B140" s="344"/>
      <c r="C140" s="303" t="s">
        <v>575</v>
      </c>
      <c r="D140" s="303"/>
      <c r="E140" s="303"/>
      <c r="F140" s="324" t="s">
        <v>519</v>
      </c>
      <c r="G140" s="303"/>
      <c r="H140" s="303" t="s">
        <v>576</v>
      </c>
      <c r="I140" s="303" t="s">
        <v>553</v>
      </c>
      <c r="J140" s="303"/>
      <c r="K140" s="346"/>
    </row>
    <row r="141" ht="15" customHeight="1">
      <c r="B141" s="347"/>
      <c r="C141" s="348"/>
      <c r="D141" s="348"/>
      <c r="E141" s="348"/>
      <c r="F141" s="348"/>
      <c r="G141" s="348"/>
      <c r="H141" s="348"/>
      <c r="I141" s="348"/>
      <c r="J141" s="348"/>
      <c r="K141" s="349"/>
    </row>
    <row r="142" ht="18.75" customHeight="1">
      <c r="B142" s="299"/>
      <c r="C142" s="299"/>
      <c r="D142" s="299"/>
      <c r="E142" s="299"/>
      <c r="F142" s="336"/>
      <c r="G142" s="299"/>
      <c r="H142" s="299"/>
      <c r="I142" s="299"/>
      <c r="J142" s="299"/>
      <c r="K142" s="299"/>
    </row>
    <row r="143" ht="18.75" customHeight="1">
      <c r="B143" s="310"/>
      <c r="C143" s="310"/>
      <c r="D143" s="310"/>
      <c r="E143" s="310"/>
      <c r="F143" s="310"/>
      <c r="G143" s="310"/>
      <c r="H143" s="310"/>
      <c r="I143" s="310"/>
      <c r="J143" s="310"/>
      <c r="K143" s="310"/>
    </row>
    <row r="144" ht="7.5" customHeight="1">
      <c r="B144" s="311"/>
      <c r="C144" s="312"/>
      <c r="D144" s="312"/>
      <c r="E144" s="312"/>
      <c r="F144" s="312"/>
      <c r="G144" s="312"/>
      <c r="H144" s="312"/>
      <c r="I144" s="312"/>
      <c r="J144" s="312"/>
      <c r="K144" s="313"/>
    </row>
    <row r="145" ht="45" customHeight="1">
      <c r="B145" s="314"/>
      <c r="C145" s="315" t="s">
        <v>577</v>
      </c>
      <c r="D145" s="315"/>
      <c r="E145" s="315"/>
      <c r="F145" s="315"/>
      <c r="G145" s="315"/>
      <c r="H145" s="315"/>
      <c r="I145" s="315"/>
      <c r="J145" s="315"/>
      <c r="K145" s="316"/>
    </row>
    <row r="146" ht="17.25" customHeight="1">
      <c r="B146" s="314"/>
      <c r="C146" s="317" t="s">
        <v>513</v>
      </c>
      <c r="D146" s="317"/>
      <c r="E146" s="317"/>
      <c r="F146" s="317" t="s">
        <v>514</v>
      </c>
      <c r="G146" s="318"/>
      <c r="H146" s="317" t="s">
        <v>132</v>
      </c>
      <c r="I146" s="317" t="s">
        <v>56</v>
      </c>
      <c r="J146" s="317" t="s">
        <v>515</v>
      </c>
      <c r="K146" s="316"/>
    </row>
    <row r="147" ht="17.25" customHeight="1">
      <c r="B147" s="314"/>
      <c r="C147" s="319" t="s">
        <v>516</v>
      </c>
      <c r="D147" s="319"/>
      <c r="E147" s="319"/>
      <c r="F147" s="320" t="s">
        <v>517</v>
      </c>
      <c r="G147" s="321"/>
      <c r="H147" s="319"/>
      <c r="I147" s="319"/>
      <c r="J147" s="319" t="s">
        <v>518</v>
      </c>
      <c r="K147" s="316"/>
    </row>
    <row r="148" ht="5.25" customHeight="1">
      <c r="B148" s="325"/>
      <c r="C148" s="322"/>
      <c r="D148" s="322"/>
      <c r="E148" s="322"/>
      <c r="F148" s="322"/>
      <c r="G148" s="323"/>
      <c r="H148" s="322"/>
      <c r="I148" s="322"/>
      <c r="J148" s="322"/>
      <c r="K148" s="346"/>
    </row>
    <row r="149" ht="15" customHeight="1">
      <c r="B149" s="325"/>
      <c r="C149" s="350" t="s">
        <v>522</v>
      </c>
      <c r="D149" s="303"/>
      <c r="E149" s="303"/>
      <c r="F149" s="351" t="s">
        <v>519</v>
      </c>
      <c r="G149" s="303"/>
      <c r="H149" s="350" t="s">
        <v>558</v>
      </c>
      <c r="I149" s="350" t="s">
        <v>521</v>
      </c>
      <c r="J149" s="350">
        <v>120</v>
      </c>
      <c r="K149" s="346"/>
    </row>
    <row r="150" ht="15" customHeight="1">
      <c r="B150" s="325"/>
      <c r="C150" s="350" t="s">
        <v>567</v>
      </c>
      <c r="D150" s="303"/>
      <c r="E150" s="303"/>
      <c r="F150" s="351" t="s">
        <v>519</v>
      </c>
      <c r="G150" s="303"/>
      <c r="H150" s="350" t="s">
        <v>578</v>
      </c>
      <c r="I150" s="350" t="s">
        <v>521</v>
      </c>
      <c r="J150" s="350" t="s">
        <v>569</v>
      </c>
      <c r="K150" s="346"/>
    </row>
    <row r="151" ht="15" customHeight="1">
      <c r="B151" s="325"/>
      <c r="C151" s="350" t="s">
        <v>468</v>
      </c>
      <c r="D151" s="303"/>
      <c r="E151" s="303"/>
      <c r="F151" s="351" t="s">
        <v>519</v>
      </c>
      <c r="G151" s="303"/>
      <c r="H151" s="350" t="s">
        <v>579</v>
      </c>
      <c r="I151" s="350" t="s">
        <v>521</v>
      </c>
      <c r="J151" s="350" t="s">
        <v>569</v>
      </c>
      <c r="K151" s="346"/>
    </row>
    <row r="152" ht="15" customHeight="1">
      <c r="B152" s="325"/>
      <c r="C152" s="350" t="s">
        <v>524</v>
      </c>
      <c r="D152" s="303"/>
      <c r="E152" s="303"/>
      <c r="F152" s="351" t="s">
        <v>525</v>
      </c>
      <c r="G152" s="303"/>
      <c r="H152" s="350" t="s">
        <v>558</v>
      </c>
      <c r="I152" s="350" t="s">
        <v>521</v>
      </c>
      <c r="J152" s="350">
        <v>50</v>
      </c>
      <c r="K152" s="346"/>
    </row>
    <row r="153" ht="15" customHeight="1">
      <c r="B153" s="325"/>
      <c r="C153" s="350" t="s">
        <v>527</v>
      </c>
      <c r="D153" s="303"/>
      <c r="E153" s="303"/>
      <c r="F153" s="351" t="s">
        <v>519</v>
      </c>
      <c r="G153" s="303"/>
      <c r="H153" s="350" t="s">
        <v>558</v>
      </c>
      <c r="I153" s="350" t="s">
        <v>529</v>
      </c>
      <c r="J153" s="350"/>
      <c r="K153" s="346"/>
    </row>
    <row r="154" ht="15" customHeight="1">
      <c r="B154" s="325"/>
      <c r="C154" s="350" t="s">
        <v>538</v>
      </c>
      <c r="D154" s="303"/>
      <c r="E154" s="303"/>
      <c r="F154" s="351" t="s">
        <v>525</v>
      </c>
      <c r="G154" s="303"/>
      <c r="H154" s="350" t="s">
        <v>558</v>
      </c>
      <c r="I154" s="350" t="s">
        <v>521</v>
      </c>
      <c r="J154" s="350">
        <v>50</v>
      </c>
      <c r="K154" s="346"/>
    </row>
    <row r="155" ht="15" customHeight="1">
      <c r="B155" s="325"/>
      <c r="C155" s="350" t="s">
        <v>546</v>
      </c>
      <c r="D155" s="303"/>
      <c r="E155" s="303"/>
      <c r="F155" s="351" t="s">
        <v>525</v>
      </c>
      <c r="G155" s="303"/>
      <c r="H155" s="350" t="s">
        <v>558</v>
      </c>
      <c r="I155" s="350" t="s">
        <v>521</v>
      </c>
      <c r="J155" s="350">
        <v>50</v>
      </c>
      <c r="K155" s="346"/>
    </row>
    <row r="156" ht="15" customHeight="1">
      <c r="B156" s="325"/>
      <c r="C156" s="350" t="s">
        <v>544</v>
      </c>
      <c r="D156" s="303"/>
      <c r="E156" s="303"/>
      <c r="F156" s="351" t="s">
        <v>525</v>
      </c>
      <c r="G156" s="303"/>
      <c r="H156" s="350" t="s">
        <v>558</v>
      </c>
      <c r="I156" s="350" t="s">
        <v>521</v>
      </c>
      <c r="J156" s="350">
        <v>50</v>
      </c>
      <c r="K156" s="346"/>
    </row>
    <row r="157" ht="15" customHeight="1">
      <c r="B157" s="325"/>
      <c r="C157" s="350" t="s">
        <v>116</v>
      </c>
      <c r="D157" s="303"/>
      <c r="E157" s="303"/>
      <c r="F157" s="351" t="s">
        <v>519</v>
      </c>
      <c r="G157" s="303"/>
      <c r="H157" s="350" t="s">
        <v>580</v>
      </c>
      <c r="I157" s="350" t="s">
        <v>521</v>
      </c>
      <c r="J157" s="350" t="s">
        <v>581</v>
      </c>
      <c r="K157" s="346"/>
    </row>
    <row r="158" ht="15" customHeight="1">
      <c r="B158" s="325"/>
      <c r="C158" s="350" t="s">
        <v>582</v>
      </c>
      <c r="D158" s="303"/>
      <c r="E158" s="303"/>
      <c r="F158" s="351" t="s">
        <v>519</v>
      </c>
      <c r="G158" s="303"/>
      <c r="H158" s="350" t="s">
        <v>583</v>
      </c>
      <c r="I158" s="350" t="s">
        <v>553</v>
      </c>
      <c r="J158" s="350"/>
      <c r="K158" s="346"/>
    </row>
    <row r="159" ht="15" customHeight="1">
      <c r="B159" s="352"/>
      <c r="C159" s="334"/>
      <c r="D159" s="334"/>
      <c r="E159" s="334"/>
      <c r="F159" s="334"/>
      <c r="G159" s="334"/>
      <c r="H159" s="334"/>
      <c r="I159" s="334"/>
      <c r="J159" s="334"/>
      <c r="K159" s="353"/>
    </row>
    <row r="160" ht="18.75" customHeight="1">
      <c r="B160" s="299"/>
      <c r="C160" s="303"/>
      <c r="D160" s="303"/>
      <c r="E160" s="303"/>
      <c r="F160" s="324"/>
      <c r="G160" s="303"/>
      <c r="H160" s="303"/>
      <c r="I160" s="303"/>
      <c r="J160" s="303"/>
      <c r="K160" s="299"/>
    </row>
    <row r="161" ht="18.75" customHeight="1">
      <c r="B161" s="310"/>
      <c r="C161" s="310"/>
      <c r="D161" s="310"/>
      <c r="E161" s="310"/>
      <c r="F161" s="310"/>
      <c r="G161" s="310"/>
      <c r="H161" s="310"/>
      <c r="I161" s="310"/>
      <c r="J161" s="310"/>
      <c r="K161" s="310"/>
    </row>
    <row r="162" ht="7.5" customHeight="1">
      <c r="B162" s="289"/>
      <c r="C162" s="290"/>
      <c r="D162" s="290"/>
      <c r="E162" s="290"/>
      <c r="F162" s="290"/>
      <c r="G162" s="290"/>
      <c r="H162" s="290"/>
      <c r="I162" s="290"/>
      <c r="J162" s="290"/>
      <c r="K162" s="291"/>
    </row>
    <row r="163" ht="45" customHeight="1">
      <c r="B163" s="292"/>
      <c r="C163" s="293" t="s">
        <v>584</v>
      </c>
      <c r="D163" s="293"/>
      <c r="E163" s="293"/>
      <c r="F163" s="293"/>
      <c r="G163" s="293"/>
      <c r="H163" s="293"/>
      <c r="I163" s="293"/>
      <c r="J163" s="293"/>
      <c r="K163" s="294"/>
    </row>
    <row r="164" ht="17.25" customHeight="1">
      <c r="B164" s="292"/>
      <c r="C164" s="317" t="s">
        <v>513</v>
      </c>
      <c r="D164" s="317"/>
      <c r="E164" s="317"/>
      <c r="F164" s="317" t="s">
        <v>514</v>
      </c>
      <c r="G164" s="354"/>
      <c r="H164" s="355" t="s">
        <v>132</v>
      </c>
      <c r="I164" s="355" t="s">
        <v>56</v>
      </c>
      <c r="J164" s="317" t="s">
        <v>515</v>
      </c>
      <c r="K164" s="294"/>
    </row>
    <row r="165" ht="17.25" customHeight="1">
      <c r="B165" s="295"/>
      <c r="C165" s="319" t="s">
        <v>516</v>
      </c>
      <c r="D165" s="319"/>
      <c r="E165" s="319"/>
      <c r="F165" s="320" t="s">
        <v>517</v>
      </c>
      <c r="G165" s="356"/>
      <c r="H165" s="357"/>
      <c r="I165" s="357"/>
      <c r="J165" s="319" t="s">
        <v>518</v>
      </c>
      <c r="K165" s="297"/>
    </row>
    <row r="166" ht="5.25" customHeight="1">
      <c r="B166" s="325"/>
      <c r="C166" s="322"/>
      <c r="D166" s="322"/>
      <c r="E166" s="322"/>
      <c r="F166" s="322"/>
      <c r="G166" s="323"/>
      <c r="H166" s="322"/>
      <c r="I166" s="322"/>
      <c r="J166" s="322"/>
      <c r="K166" s="346"/>
    </row>
    <row r="167" ht="15" customHeight="1">
      <c r="B167" s="325"/>
      <c r="C167" s="303" t="s">
        <v>522</v>
      </c>
      <c r="D167" s="303"/>
      <c r="E167" s="303"/>
      <c r="F167" s="324" t="s">
        <v>519</v>
      </c>
      <c r="G167" s="303"/>
      <c r="H167" s="303" t="s">
        <v>558</v>
      </c>
      <c r="I167" s="303" t="s">
        <v>521</v>
      </c>
      <c r="J167" s="303">
        <v>120</v>
      </c>
      <c r="K167" s="346"/>
    </row>
    <row r="168" ht="15" customHeight="1">
      <c r="B168" s="325"/>
      <c r="C168" s="303" t="s">
        <v>567</v>
      </c>
      <c r="D168" s="303"/>
      <c r="E168" s="303"/>
      <c r="F168" s="324" t="s">
        <v>519</v>
      </c>
      <c r="G168" s="303"/>
      <c r="H168" s="303" t="s">
        <v>568</v>
      </c>
      <c r="I168" s="303" t="s">
        <v>521</v>
      </c>
      <c r="J168" s="303" t="s">
        <v>569</v>
      </c>
      <c r="K168" s="346"/>
    </row>
    <row r="169" ht="15" customHeight="1">
      <c r="B169" s="325"/>
      <c r="C169" s="303" t="s">
        <v>468</v>
      </c>
      <c r="D169" s="303"/>
      <c r="E169" s="303"/>
      <c r="F169" s="324" t="s">
        <v>519</v>
      </c>
      <c r="G169" s="303"/>
      <c r="H169" s="303" t="s">
        <v>585</v>
      </c>
      <c r="I169" s="303" t="s">
        <v>521</v>
      </c>
      <c r="J169" s="303" t="s">
        <v>569</v>
      </c>
      <c r="K169" s="346"/>
    </row>
    <row r="170" ht="15" customHeight="1">
      <c r="B170" s="325"/>
      <c r="C170" s="303" t="s">
        <v>524</v>
      </c>
      <c r="D170" s="303"/>
      <c r="E170" s="303"/>
      <c r="F170" s="324" t="s">
        <v>525</v>
      </c>
      <c r="G170" s="303"/>
      <c r="H170" s="303" t="s">
        <v>585</v>
      </c>
      <c r="I170" s="303" t="s">
        <v>521</v>
      </c>
      <c r="J170" s="303">
        <v>50</v>
      </c>
      <c r="K170" s="346"/>
    </row>
    <row r="171" ht="15" customHeight="1">
      <c r="B171" s="325"/>
      <c r="C171" s="303" t="s">
        <v>527</v>
      </c>
      <c r="D171" s="303"/>
      <c r="E171" s="303"/>
      <c r="F171" s="324" t="s">
        <v>519</v>
      </c>
      <c r="G171" s="303"/>
      <c r="H171" s="303" t="s">
        <v>585</v>
      </c>
      <c r="I171" s="303" t="s">
        <v>529</v>
      </c>
      <c r="J171" s="303"/>
      <c r="K171" s="346"/>
    </row>
    <row r="172" ht="15" customHeight="1">
      <c r="B172" s="325"/>
      <c r="C172" s="303" t="s">
        <v>538</v>
      </c>
      <c r="D172" s="303"/>
      <c r="E172" s="303"/>
      <c r="F172" s="324" t="s">
        <v>525</v>
      </c>
      <c r="G172" s="303"/>
      <c r="H172" s="303" t="s">
        <v>585</v>
      </c>
      <c r="I172" s="303" t="s">
        <v>521</v>
      </c>
      <c r="J172" s="303">
        <v>50</v>
      </c>
      <c r="K172" s="346"/>
    </row>
    <row r="173" ht="15" customHeight="1">
      <c r="B173" s="325"/>
      <c r="C173" s="303" t="s">
        <v>546</v>
      </c>
      <c r="D173" s="303"/>
      <c r="E173" s="303"/>
      <c r="F173" s="324" t="s">
        <v>525</v>
      </c>
      <c r="G173" s="303"/>
      <c r="H173" s="303" t="s">
        <v>585</v>
      </c>
      <c r="I173" s="303" t="s">
        <v>521</v>
      </c>
      <c r="J173" s="303">
        <v>50</v>
      </c>
      <c r="K173" s="346"/>
    </row>
    <row r="174" ht="15" customHeight="1">
      <c r="B174" s="325"/>
      <c r="C174" s="303" t="s">
        <v>544</v>
      </c>
      <c r="D174" s="303"/>
      <c r="E174" s="303"/>
      <c r="F174" s="324" t="s">
        <v>525</v>
      </c>
      <c r="G174" s="303"/>
      <c r="H174" s="303" t="s">
        <v>585</v>
      </c>
      <c r="I174" s="303" t="s">
        <v>521</v>
      </c>
      <c r="J174" s="303">
        <v>50</v>
      </c>
      <c r="K174" s="346"/>
    </row>
    <row r="175" ht="15" customHeight="1">
      <c r="B175" s="325"/>
      <c r="C175" s="303" t="s">
        <v>131</v>
      </c>
      <c r="D175" s="303"/>
      <c r="E175" s="303"/>
      <c r="F175" s="324" t="s">
        <v>519</v>
      </c>
      <c r="G175" s="303"/>
      <c r="H175" s="303" t="s">
        <v>586</v>
      </c>
      <c r="I175" s="303" t="s">
        <v>587</v>
      </c>
      <c r="J175" s="303"/>
      <c r="K175" s="346"/>
    </row>
    <row r="176" ht="15" customHeight="1">
      <c r="B176" s="325"/>
      <c r="C176" s="303" t="s">
        <v>56</v>
      </c>
      <c r="D176" s="303"/>
      <c r="E176" s="303"/>
      <c r="F176" s="324" t="s">
        <v>519</v>
      </c>
      <c r="G176" s="303"/>
      <c r="H176" s="303" t="s">
        <v>588</v>
      </c>
      <c r="I176" s="303" t="s">
        <v>589</v>
      </c>
      <c r="J176" s="303">
        <v>1</v>
      </c>
      <c r="K176" s="346"/>
    </row>
    <row r="177" ht="15" customHeight="1">
      <c r="B177" s="325"/>
      <c r="C177" s="303" t="s">
        <v>52</v>
      </c>
      <c r="D177" s="303"/>
      <c r="E177" s="303"/>
      <c r="F177" s="324" t="s">
        <v>519</v>
      </c>
      <c r="G177" s="303"/>
      <c r="H177" s="303" t="s">
        <v>590</v>
      </c>
      <c r="I177" s="303" t="s">
        <v>521</v>
      </c>
      <c r="J177" s="303">
        <v>20</v>
      </c>
      <c r="K177" s="346"/>
    </row>
    <row r="178" ht="15" customHeight="1">
      <c r="B178" s="325"/>
      <c r="C178" s="303" t="s">
        <v>132</v>
      </c>
      <c r="D178" s="303"/>
      <c r="E178" s="303"/>
      <c r="F178" s="324" t="s">
        <v>519</v>
      </c>
      <c r="G178" s="303"/>
      <c r="H178" s="303" t="s">
        <v>591</v>
      </c>
      <c r="I178" s="303" t="s">
        <v>521</v>
      </c>
      <c r="J178" s="303">
        <v>255</v>
      </c>
      <c r="K178" s="346"/>
    </row>
    <row r="179" ht="15" customHeight="1">
      <c r="B179" s="325"/>
      <c r="C179" s="303" t="s">
        <v>133</v>
      </c>
      <c r="D179" s="303"/>
      <c r="E179" s="303"/>
      <c r="F179" s="324" t="s">
        <v>519</v>
      </c>
      <c r="G179" s="303"/>
      <c r="H179" s="303" t="s">
        <v>484</v>
      </c>
      <c r="I179" s="303" t="s">
        <v>521</v>
      </c>
      <c r="J179" s="303">
        <v>10</v>
      </c>
      <c r="K179" s="346"/>
    </row>
    <row r="180" ht="15" customHeight="1">
      <c r="B180" s="325"/>
      <c r="C180" s="303" t="s">
        <v>134</v>
      </c>
      <c r="D180" s="303"/>
      <c r="E180" s="303"/>
      <c r="F180" s="324" t="s">
        <v>519</v>
      </c>
      <c r="G180" s="303"/>
      <c r="H180" s="303" t="s">
        <v>592</v>
      </c>
      <c r="I180" s="303" t="s">
        <v>553</v>
      </c>
      <c r="J180" s="303"/>
      <c r="K180" s="346"/>
    </row>
    <row r="181" ht="15" customHeight="1">
      <c r="B181" s="325"/>
      <c r="C181" s="303" t="s">
        <v>593</v>
      </c>
      <c r="D181" s="303"/>
      <c r="E181" s="303"/>
      <c r="F181" s="324" t="s">
        <v>519</v>
      </c>
      <c r="G181" s="303"/>
      <c r="H181" s="303" t="s">
        <v>594</v>
      </c>
      <c r="I181" s="303" t="s">
        <v>553</v>
      </c>
      <c r="J181" s="303"/>
      <c r="K181" s="346"/>
    </row>
    <row r="182" ht="15" customHeight="1">
      <c r="B182" s="325"/>
      <c r="C182" s="303" t="s">
        <v>582</v>
      </c>
      <c r="D182" s="303"/>
      <c r="E182" s="303"/>
      <c r="F182" s="324" t="s">
        <v>519</v>
      </c>
      <c r="G182" s="303"/>
      <c r="H182" s="303" t="s">
        <v>595</v>
      </c>
      <c r="I182" s="303" t="s">
        <v>553</v>
      </c>
      <c r="J182" s="303"/>
      <c r="K182" s="346"/>
    </row>
    <row r="183" ht="15" customHeight="1">
      <c r="B183" s="325"/>
      <c r="C183" s="303" t="s">
        <v>136</v>
      </c>
      <c r="D183" s="303"/>
      <c r="E183" s="303"/>
      <c r="F183" s="324" t="s">
        <v>525</v>
      </c>
      <c r="G183" s="303"/>
      <c r="H183" s="303" t="s">
        <v>596</v>
      </c>
      <c r="I183" s="303" t="s">
        <v>521</v>
      </c>
      <c r="J183" s="303">
        <v>50</v>
      </c>
      <c r="K183" s="346"/>
    </row>
    <row r="184" ht="15" customHeight="1">
      <c r="B184" s="325"/>
      <c r="C184" s="303" t="s">
        <v>597</v>
      </c>
      <c r="D184" s="303"/>
      <c r="E184" s="303"/>
      <c r="F184" s="324" t="s">
        <v>525</v>
      </c>
      <c r="G184" s="303"/>
      <c r="H184" s="303" t="s">
        <v>598</v>
      </c>
      <c r="I184" s="303" t="s">
        <v>599</v>
      </c>
      <c r="J184" s="303"/>
      <c r="K184" s="346"/>
    </row>
    <row r="185" ht="15" customHeight="1">
      <c r="B185" s="325"/>
      <c r="C185" s="303" t="s">
        <v>600</v>
      </c>
      <c r="D185" s="303"/>
      <c r="E185" s="303"/>
      <c r="F185" s="324" t="s">
        <v>525</v>
      </c>
      <c r="G185" s="303"/>
      <c r="H185" s="303" t="s">
        <v>601</v>
      </c>
      <c r="I185" s="303" t="s">
        <v>599</v>
      </c>
      <c r="J185" s="303"/>
      <c r="K185" s="346"/>
    </row>
    <row r="186" ht="15" customHeight="1">
      <c r="B186" s="325"/>
      <c r="C186" s="303" t="s">
        <v>602</v>
      </c>
      <c r="D186" s="303"/>
      <c r="E186" s="303"/>
      <c r="F186" s="324" t="s">
        <v>525</v>
      </c>
      <c r="G186" s="303"/>
      <c r="H186" s="303" t="s">
        <v>603</v>
      </c>
      <c r="I186" s="303" t="s">
        <v>599</v>
      </c>
      <c r="J186" s="303"/>
      <c r="K186" s="346"/>
    </row>
    <row r="187" ht="15" customHeight="1">
      <c r="B187" s="325"/>
      <c r="C187" s="358" t="s">
        <v>604</v>
      </c>
      <c r="D187" s="303"/>
      <c r="E187" s="303"/>
      <c r="F187" s="324" t="s">
        <v>525</v>
      </c>
      <c r="G187" s="303"/>
      <c r="H187" s="303" t="s">
        <v>605</v>
      </c>
      <c r="I187" s="303" t="s">
        <v>606</v>
      </c>
      <c r="J187" s="359" t="s">
        <v>607</v>
      </c>
      <c r="K187" s="346"/>
    </row>
    <row r="188" ht="15" customHeight="1">
      <c r="B188" s="325"/>
      <c r="C188" s="309" t="s">
        <v>41</v>
      </c>
      <c r="D188" s="303"/>
      <c r="E188" s="303"/>
      <c r="F188" s="324" t="s">
        <v>519</v>
      </c>
      <c r="G188" s="303"/>
      <c r="H188" s="299" t="s">
        <v>608</v>
      </c>
      <c r="I188" s="303" t="s">
        <v>609</v>
      </c>
      <c r="J188" s="303"/>
      <c r="K188" s="346"/>
    </row>
    <row r="189" ht="15" customHeight="1">
      <c r="B189" s="325"/>
      <c r="C189" s="309" t="s">
        <v>610</v>
      </c>
      <c r="D189" s="303"/>
      <c r="E189" s="303"/>
      <c r="F189" s="324" t="s">
        <v>519</v>
      </c>
      <c r="G189" s="303"/>
      <c r="H189" s="303" t="s">
        <v>611</v>
      </c>
      <c r="I189" s="303" t="s">
        <v>553</v>
      </c>
      <c r="J189" s="303"/>
      <c r="K189" s="346"/>
    </row>
    <row r="190" ht="15" customHeight="1">
      <c r="B190" s="325"/>
      <c r="C190" s="309" t="s">
        <v>612</v>
      </c>
      <c r="D190" s="303"/>
      <c r="E190" s="303"/>
      <c r="F190" s="324" t="s">
        <v>519</v>
      </c>
      <c r="G190" s="303"/>
      <c r="H190" s="303" t="s">
        <v>613</v>
      </c>
      <c r="I190" s="303" t="s">
        <v>553</v>
      </c>
      <c r="J190" s="303"/>
      <c r="K190" s="346"/>
    </row>
    <row r="191" ht="15" customHeight="1">
      <c r="B191" s="325"/>
      <c r="C191" s="309" t="s">
        <v>614</v>
      </c>
      <c r="D191" s="303"/>
      <c r="E191" s="303"/>
      <c r="F191" s="324" t="s">
        <v>525</v>
      </c>
      <c r="G191" s="303"/>
      <c r="H191" s="303" t="s">
        <v>615</v>
      </c>
      <c r="I191" s="303" t="s">
        <v>553</v>
      </c>
      <c r="J191" s="303"/>
      <c r="K191" s="346"/>
    </row>
    <row r="192" ht="15" customHeight="1">
      <c r="B192" s="352"/>
      <c r="C192" s="360"/>
      <c r="D192" s="334"/>
      <c r="E192" s="334"/>
      <c r="F192" s="334"/>
      <c r="G192" s="334"/>
      <c r="H192" s="334"/>
      <c r="I192" s="334"/>
      <c r="J192" s="334"/>
      <c r="K192" s="353"/>
    </row>
    <row r="193" ht="18.75" customHeight="1">
      <c r="B193" s="299"/>
      <c r="C193" s="303"/>
      <c r="D193" s="303"/>
      <c r="E193" s="303"/>
      <c r="F193" s="324"/>
      <c r="G193" s="303"/>
      <c r="H193" s="303"/>
      <c r="I193" s="303"/>
      <c r="J193" s="303"/>
      <c r="K193" s="299"/>
    </row>
    <row r="194" ht="18.75" customHeight="1">
      <c r="B194" s="299"/>
      <c r="C194" s="303"/>
      <c r="D194" s="303"/>
      <c r="E194" s="303"/>
      <c r="F194" s="324"/>
      <c r="G194" s="303"/>
      <c r="H194" s="303"/>
      <c r="I194" s="303"/>
      <c r="J194" s="303"/>
      <c r="K194" s="299"/>
    </row>
    <row r="195" ht="18.75" customHeight="1">
      <c r="B195" s="310"/>
      <c r="C195" s="310"/>
      <c r="D195" s="310"/>
      <c r="E195" s="310"/>
      <c r="F195" s="310"/>
      <c r="G195" s="310"/>
      <c r="H195" s="310"/>
      <c r="I195" s="310"/>
      <c r="J195" s="310"/>
      <c r="K195" s="310"/>
    </row>
    <row r="196" ht="13.5">
      <c r="B196" s="289"/>
      <c r="C196" s="290"/>
      <c r="D196" s="290"/>
      <c r="E196" s="290"/>
      <c r="F196" s="290"/>
      <c r="G196" s="290"/>
      <c r="H196" s="290"/>
      <c r="I196" s="290"/>
      <c r="J196" s="290"/>
      <c r="K196" s="291"/>
    </row>
    <row r="197" ht="21">
      <c r="B197" s="292"/>
      <c r="C197" s="293" t="s">
        <v>616</v>
      </c>
      <c r="D197" s="293"/>
      <c r="E197" s="293"/>
      <c r="F197" s="293"/>
      <c r="G197" s="293"/>
      <c r="H197" s="293"/>
      <c r="I197" s="293"/>
      <c r="J197" s="293"/>
      <c r="K197" s="294"/>
    </row>
    <row r="198" ht="25.5" customHeight="1">
      <c r="B198" s="292"/>
      <c r="C198" s="361" t="s">
        <v>617</v>
      </c>
      <c r="D198" s="361"/>
      <c r="E198" s="361"/>
      <c r="F198" s="361" t="s">
        <v>618</v>
      </c>
      <c r="G198" s="362"/>
      <c r="H198" s="361" t="s">
        <v>619</v>
      </c>
      <c r="I198" s="361"/>
      <c r="J198" s="361"/>
      <c r="K198" s="294"/>
    </row>
    <row r="199" ht="5.25" customHeight="1">
      <c r="B199" s="325"/>
      <c r="C199" s="322"/>
      <c r="D199" s="322"/>
      <c r="E199" s="322"/>
      <c r="F199" s="322"/>
      <c r="G199" s="303"/>
      <c r="H199" s="322"/>
      <c r="I199" s="322"/>
      <c r="J199" s="322"/>
      <c r="K199" s="346"/>
    </row>
    <row r="200" ht="15" customHeight="1">
      <c r="B200" s="325"/>
      <c r="C200" s="303" t="s">
        <v>609</v>
      </c>
      <c r="D200" s="303"/>
      <c r="E200" s="303"/>
      <c r="F200" s="324" t="s">
        <v>42</v>
      </c>
      <c r="G200" s="303"/>
      <c r="H200" s="303" t="s">
        <v>620</v>
      </c>
      <c r="I200" s="303"/>
      <c r="J200" s="303"/>
      <c r="K200" s="346"/>
    </row>
    <row r="201" ht="15" customHeight="1">
      <c r="B201" s="325"/>
      <c r="C201" s="331"/>
      <c r="D201" s="303"/>
      <c r="E201" s="303"/>
      <c r="F201" s="324" t="s">
        <v>43</v>
      </c>
      <c r="G201" s="303"/>
      <c r="H201" s="303" t="s">
        <v>621</v>
      </c>
      <c r="I201" s="303"/>
      <c r="J201" s="303"/>
      <c r="K201" s="346"/>
    </row>
    <row r="202" ht="15" customHeight="1">
      <c r="B202" s="325"/>
      <c r="C202" s="331"/>
      <c r="D202" s="303"/>
      <c r="E202" s="303"/>
      <c r="F202" s="324" t="s">
        <v>46</v>
      </c>
      <c r="G202" s="303"/>
      <c r="H202" s="303" t="s">
        <v>622</v>
      </c>
      <c r="I202" s="303"/>
      <c r="J202" s="303"/>
      <c r="K202" s="346"/>
    </row>
    <row r="203" ht="15" customHeight="1">
      <c r="B203" s="325"/>
      <c r="C203" s="303"/>
      <c r="D203" s="303"/>
      <c r="E203" s="303"/>
      <c r="F203" s="324" t="s">
        <v>44</v>
      </c>
      <c r="G203" s="303"/>
      <c r="H203" s="303" t="s">
        <v>623</v>
      </c>
      <c r="I203" s="303"/>
      <c r="J203" s="303"/>
      <c r="K203" s="346"/>
    </row>
    <row r="204" ht="15" customHeight="1">
      <c r="B204" s="325"/>
      <c r="C204" s="303"/>
      <c r="D204" s="303"/>
      <c r="E204" s="303"/>
      <c r="F204" s="324" t="s">
        <v>45</v>
      </c>
      <c r="G204" s="303"/>
      <c r="H204" s="303" t="s">
        <v>624</v>
      </c>
      <c r="I204" s="303"/>
      <c r="J204" s="303"/>
      <c r="K204" s="346"/>
    </row>
    <row r="205" ht="15" customHeight="1">
      <c r="B205" s="325"/>
      <c r="C205" s="303"/>
      <c r="D205" s="303"/>
      <c r="E205" s="303"/>
      <c r="F205" s="324"/>
      <c r="G205" s="303"/>
      <c r="H205" s="303"/>
      <c r="I205" s="303"/>
      <c r="J205" s="303"/>
      <c r="K205" s="346"/>
    </row>
    <row r="206" ht="15" customHeight="1">
      <c r="B206" s="325"/>
      <c r="C206" s="303" t="s">
        <v>565</v>
      </c>
      <c r="D206" s="303"/>
      <c r="E206" s="303"/>
      <c r="F206" s="324" t="s">
        <v>78</v>
      </c>
      <c r="G206" s="303"/>
      <c r="H206" s="303" t="s">
        <v>625</v>
      </c>
      <c r="I206" s="303"/>
      <c r="J206" s="303"/>
      <c r="K206" s="346"/>
    </row>
    <row r="207" ht="15" customHeight="1">
      <c r="B207" s="325"/>
      <c r="C207" s="331"/>
      <c r="D207" s="303"/>
      <c r="E207" s="303"/>
      <c r="F207" s="324" t="s">
        <v>462</v>
      </c>
      <c r="G207" s="303"/>
      <c r="H207" s="303" t="s">
        <v>463</v>
      </c>
      <c r="I207" s="303"/>
      <c r="J207" s="303"/>
      <c r="K207" s="346"/>
    </row>
    <row r="208" ht="15" customHeight="1">
      <c r="B208" s="325"/>
      <c r="C208" s="303"/>
      <c r="D208" s="303"/>
      <c r="E208" s="303"/>
      <c r="F208" s="324" t="s">
        <v>460</v>
      </c>
      <c r="G208" s="303"/>
      <c r="H208" s="303" t="s">
        <v>626</v>
      </c>
      <c r="I208" s="303"/>
      <c r="J208" s="303"/>
      <c r="K208" s="346"/>
    </row>
    <row r="209" ht="15" customHeight="1">
      <c r="B209" s="363"/>
      <c r="C209" s="331"/>
      <c r="D209" s="331"/>
      <c r="E209" s="331"/>
      <c r="F209" s="324" t="s">
        <v>464</v>
      </c>
      <c r="G209" s="309"/>
      <c r="H209" s="350" t="s">
        <v>465</v>
      </c>
      <c r="I209" s="350"/>
      <c r="J209" s="350"/>
      <c r="K209" s="364"/>
    </row>
    <row r="210" ht="15" customHeight="1">
      <c r="B210" s="363"/>
      <c r="C210" s="331"/>
      <c r="D210" s="331"/>
      <c r="E210" s="331"/>
      <c r="F210" s="324" t="s">
        <v>466</v>
      </c>
      <c r="G210" s="309"/>
      <c r="H210" s="350" t="s">
        <v>627</v>
      </c>
      <c r="I210" s="350"/>
      <c r="J210" s="350"/>
      <c r="K210" s="364"/>
    </row>
    <row r="211" ht="15" customHeight="1">
      <c r="B211" s="363"/>
      <c r="C211" s="331"/>
      <c r="D211" s="331"/>
      <c r="E211" s="331"/>
      <c r="F211" s="365"/>
      <c r="G211" s="309"/>
      <c r="H211" s="366"/>
      <c r="I211" s="366"/>
      <c r="J211" s="366"/>
      <c r="K211" s="364"/>
    </row>
    <row r="212" ht="15" customHeight="1">
      <c r="B212" s="363"/>
      <c r="C212" s="303" t="s">
        <v>589</v>
      </c>
      <c r="D212" s="331"/>
      <c r="E212" s="331"/>
      <c r="F212" s="324">
        <v>1</v>
      </c>
      <c r="G212" s="309"/>
      <c r="H212" s="350" t="s">
        <v>628</v>
      </c>
      <c r="I212" s="350"/>
      <c r="J212" s="350"/>
      <c r="K212" s="364"/>
    </row>
    <row r="213" ht="15" customHeight="1">
      <c r="B213" s="363"/>
      <c r="C213" s="331"/>
      <c r="D213" s="331"/>
      <c r="E213" s="331"/>
      <c r="F213" s="324">
        <v>2</v>
      </c>
      <c r="G213" s="309"/>
      <c r="H213" s="350" t="s">
        <v>629</v>
      </c>
      <c r="I213" s="350"/>
      <c r="J213" s="350"/>
      <c r="K213" s="364"/>
    </row>
    <row r="214" ht="15" customHeight="1">
      <c r="B214" s="363"/>
      <c r="C214" s="331"/>
      <c r="D214" s="331"/>
      <c r="E214" s="331"/>
      <c r="F214" s="324">
        <v>3</v>
      </c>
      <c r="G214" s="309"/>
      <c r="H214" s="350" t="s">
        <v>630</v>
      </c>
      <c r="I214" s="350"/>
      <c r="J214" s="350"/>
      <c r="K214" s="364"/>
    </row>
    <row r="215" ht="15" customHeight="1">
      <c r="B215" s="363"/>
      <c r="C215" s="331"/>
      <c r="D215" s="331"/>
      <c r="E215" s="331"/>
      <c r="F215" s="324">
        <v>4</v>
      </c>
      <c r="G215" s="309"/>
      <c r="H215" s="350" t="s">
        <v>631</v>
      </c>
      <c r="I215" s="350"/>
      <c r="J215" s="350"/>
      <c r="K215" s="364"/>
    </row>
    <row r="216" ht="12.75" customHeight="1">
      <c r="B216" s="367"/>
      <c r="C216" s="368"/>
      <c r="D216" s="368"/>
      <c r="E216" s="368"/>
      <c r="F216" s="368"/>
      <c r="G216" s="368"/>
      <c r="H216" s="368"/>
      <c r="I216" s="368"/>
      <c r="J216" s="368"/>
      <c r="K216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Zahradnikova-PC\Zahradnikova</dc:creator>
  <cp:lastModifiedBy>Zahradnikova-PC\Zahradnikova</cp:lastModifiedBy>
  <dcterms:created xsi:type="dcterms:W3CDTF">2018-07-31T10:24:57Z</dcterms:created>
  <dcterms:modified xsi:type="dcterms:W3CDTF">2018-07-31T10:25:00Z</dcterms:modified>
</cp:coreProperties>
</file>