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Odstranění stávaj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00 - Odstranění stávaj...'!$C$85:$K$181</definedName>
    <definedName name="_xlnm.Print_Area" localSheetId="1">'SO 00 - Odstranění stávaj...'!$C$4:$J$39,'SO 00 - Odstranění stávaj...'!$C$45:$J$67,'SO 00 - Odstranění stávaj...'!$C$73:$K$181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00 - Odstranění stávaj...'!$85:$85</definedName>
  </definedNames>
  <calcPr fullCalcOnLoad="1"/>
</workbook>
</file>

<file path=xl/sharedStrings.xml><?xml version="1.0" encoding="utf-8"?>
<sst xmlns="http://schemas.openxmlformats.org/spreadsheetml/2006/main" count="1624" uniqueCount="462">
  <si>
    <t>Export Komplet</t>
  </si>
  <si>
    <t>VZ</t>
  </si>
  <si>
    <t>2.0</t>
  </si>
  <si>
    <t>ZAMOK</t>
  </si>
  <si>
    <t>False</t>
  </si>
  <si>
    <t>{933b2ac1-8b82-439d-892d-8e9f590c6858}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</si>
  <si>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</si>
  <si>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</si>
  <si>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</si>
  <si>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</si>
  <si>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</si>
  <si>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</si>
  <si>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</si>
  <si>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</si>
  <si>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20220108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</si>
  <si>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</si>
  <si>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</si>
  <si>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Komunitní bydlení v Rokytnici v Orlických horách - odstranění stávající budovy č.p. 208</t>
  </si>
  <si>
    <t>KSO:</t>
  </si>
  <si>
    <t/>
  </si>
  <si>
    <t>CC-CZ:</t>
  </si>
  <si>
    <t>Místo:</t>
  </si>
  <si>
    <t>p.p.č. 736/4 a st. p.č. 268 v k.ú Rokytnice v O. h</t>
  </si>
  <si>
    <t>Datum:</t>
  </si>
  <si>
    <t>8. 1. 2022</t>
  </si>
  <si>
    <t>Zadavatel:</t>
  </si>
  <si>
    <t>IČ:</t>
  </si>
  <si>
    <t>70889546</t>
  </si>
  <si>
    <t>Královéhradecký kraj, Pivovarské nám. 1245/2, HK</t>
  </si>
  <si>
    <t>DIČ:</t>
  </si>
  <si>
    <t>CZ70889546</t>
  </si>
  <si>
    <t>Uchazeč:</t>
  </si>
  <si>
    <t>Vyplň údaj</t>
  </si>
  <si>
    <t>Projektant:</t>
  </si>
  <si>
    <t>25264451</t>
  </si>
  <si>
    <t>PROXION s.r.o.</t>
  </si>
  <si>
    <t>CZ25264451</t>
  </si>
  <si>
    <t>True</t>
  </si>
  <si>
    <t>Zpracovatel:</t>
  </si>
  <si>
    <t>05985404</t>
  </si>
  <si>
    <t>BACing s.r.o.</t>
  </si>
  <si>
    <t>CZ05985404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</si>
  <si>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</si>
  <si>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</si>
  <si>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</si>
  <si>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</si>
  <si>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</si>
  <si>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</si>
  <si>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</si>
  <si>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</si>
  <si>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</si>
  <si>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</si>
  <si>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</si>
  <si>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</si>
  <si>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</si>
  <si>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</si>
  <si>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</si>
  <si>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</si>
  <si>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</si>
  <si>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</si>
  <si>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</si>
  <si>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</si>
  <si>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</si>
  <si>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</si>
  <si>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</si>
  <si>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</si>
  <si>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</si>
  <si>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</si>
  <si>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</si>
  <si>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</si>
  <si>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</si>
  <si>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</si>
  <si>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</si>
  <si>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</si>
  <si>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</si>
  <si>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</si>
  <si>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</si>
  <si>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</si>
  <si>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</si>
  <si>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</si>
  <si>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</si>
  <si>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</si>
  <si>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</si>
  <si>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</si>
  <si>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Odstranění stávající budovy č.p. 208</t>
  </si>
  <si>
    <t>STA</t>
  </si>
  <si>
    <t>1</t>
  </si>
  <si>
    <t>{0af0dbbe-5fc1-41b4-ace0-b25a22263078}</t>
  </si>
  <si>
    <t>2</t>
  </si>
  <si>
    <t>KRYCÍ LIST SOUPISU PRACÍ</t>
  </si>
  <si>
    <t>Objekt:</t>
  </si>
  <si>
    <t>SO 00 - Odstranění stávající budovy č.p. 208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</si>
  <si>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</si>
  <si>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</si>
  <si>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</si>
  <si>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</si>
  <si>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</si>
  <si>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</si>
  <si>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</si>
  <si>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</si>
  <si>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</si>
  <si>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765 - Krytina skládaná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</si>
  <si>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</si>
  <si>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</si>
  <si>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</si>
  <si>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</si>
  <si>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</si>
  <si>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</si>
  <si>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</si>
  <si>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</si>
  <si>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</si>
  <si>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</si>
  <si>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</si>
  <si>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</si>
  <si>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</si>
  <si>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</si>
  <si>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</si>
  <si>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</si>
  <si>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</si>
  <si>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</si>
  <si>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</si>
  <si>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</si>
  <si>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</si>
  <si>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m2</t>
  </si>
  <si>
    <t>CS ÚRS 2021 02</t>
  </si>
  <si>
    <t>4</t>
  </si>
  <si>
    <t>1013475549</t>
  </si>
  <si>
    <t>Online PSC</t>
  </si>
  <si>
    <t>https://podminky.urs.cz/item/CS_URS_2021_02/113107332</t>
  </si>
  <si>
    <t>VV</t>
  </si>
  <si>
    <t>C. 3 Koordinační situační výkres</t>
  </si>
  <si>
    <t>14</t>
  </si>
  <si>
    <t>Součet</t>
  </si>
  <si>
    <t>9</t>
  </si>
  <si>
    <t>Ostatní konstrukce a práce, bourání</t>
  </si>
  <si>
    <t>961044111</t>
  </si>
  <si>
    <t>Bourání základů z betonu prostého</t>
  </si>
  <si>
    <t>m3</t>
  </si>
  <si>
    <t>205503620</t>
  </si>
  <si>
    <t>https://podminky.urs.cz/item/CS_URS_2021_02/961044111</t>
  </si>
  <si>
    <t>ST - 2 Půdorys přízemí</t>
  </si>
  <si>
    <t>základové pasy - předpoklad</t>
  </si>
  <si>
    <t>22,5</t>
  </si>
  <si>
    <t>3</t>
  </si>
  <si>
    <t>961055111</t>
  </si>
  <si>
    <t>Bourání základů z betonu železového</t>
  </si>
  <si>
    <t>170912305</t>
  </si>
  <si>
    <t>https://podminky.urs.cz/item/CS_URS_2021_02/961055111</t>
  </si>
  <si>
    <t>základová deska</t>
  </si>
  <si>
    <t>125,4*0,15</t>
  </si>
  <si>
    <t>981011414</t>
  </si>
  <si>
    <t>Demolice budov postupným rozebíráním z cihel, kamene, tvárnic na maltu cementovou nebo z betonu prostého s podílem konstrukcí přes 20 do 25 %</t>
  </si>
  <si>
    <t>-100188781</t>
  </si>
  <si>
    <t>https://podminky.urs.cz/item/CS_URS_2021_02/981011414</t>
  </si>
  <si>
    <t>ST - 3 Půdorys patra</t>
  </si>
  <si>
    <t>ST - 4 Podhledy</t>
  </si>
  <si>
    <t>697</t>
  </si>
  <si>
    <t>5</t>
  </si>
  <si>
    <t>981013501R</t>
  </si>
  <si>
    <t>Vodovodní přípojka - bude uzavřena šoupětem, před obvodovou stěnou odstraňovaného objektu bude zaslepena)</t>
  </si>
  <si>
    <t>kus</t>
  </si>
  <si>
    <t>-971137275</t>
  </si>
  <si>
    <t>C.3 Koordinační situace</t>
  </si>
  <si>
    <t>6</t>
  </si>
  <si>
    <t>981013502R</t>
  </si>
  <si>
    <t>Kanalizační přípojka - bude před obvodovou stěnou odstraňovaného objektu zaslepena</t>
  </si>
  <si>
    <t>1572173859</t>
  </si>
  <si>
    <t>SO 00.01 - ST - 1 Technická zpráva</t>
  </si>
  <si>
    <t>7</t>
  </si>
  <si>
    <t>981013503R</t>
  </si>
  <si>
    <t>Stávající vrchní vedení NN - vrchní přípojka bude ze stávajícího sloupu odpojená a demontovaná)</t>
  </si>
  <si>
    <t>1794000693</t>
  </si>
  <si>
    <t>8</t>
  </si>
  <si>
    <t>981013504R</t>
  </si>
  <si>
    <t xml:space="preserve">Telekomunikační vedení - přípojka bude v pilíři odpojena a kabelové vedení ukončeno před obvodovou stěnou odstraňovaného objektu
</t>
  </si>
  <si>
    <t>567355324</t>
  </si>
  <si>
    <t>997</t>
  </si>
  <si>
    <t>Přesun sutě</t>
  </si>
  <si>
    <t>997006002</t>
  </si>
  <si>
    <t>Úprava stavebního odpadu třídění na jednotlivé druhy</t>
  </si>
  <si>
    <t>t</t>
  </si>
  <si>
    <t>-1087286741</t>
  </si>
  <si>
    <t>https://podminky.urs.cz/item/CS_URS_2021_02/997006002</t>
  </si>
  <si>
    <t>10</t>
  </si>
  <si>
    <t>997006004</t>
  </si>
  <si>
    <t>Úprava stavebního odpadu pytlování nebezpečného odpadu s obsahem azbestu ze šablon</t>
  </si>
  <si>
    <t>1380373318</t>
  </si>
  <si>
    <t>https://podminky.urs.cz/item/CS_URS_2021_02/997006004</t>
  </si>
  <si>
    <t>11</t>
  </si>
  <si>
    <t>997006512</t>
  </si>
  <si>
    <t>Vodorovná doprava suti na skládku s naložením na dopravní prostředek a složením přes 100 m do 1 km</t>
  </si>
  <si>
    <t>445834936</t>
  </si>
  <si>
    <t>https://podminky.urs.cz/item/CS_URS_2021_02/997006512</t>
  </si>
  <si>
    <t>12</t>
  </si>
  <si>
    <t>997006519</t>
  </si>
  <si>
    <t>Vodorovná doprava suti na skládku s naložením na dopravní prostředek a složením Příplatek k ceně za každý další i započatý 1 km</t>
  </si>
  <si>
    <t>-1039520778</t>
  </si>
  <si>
    <t>https://podminky.urs.cz/item/CS_URS_2021_02/997006519</t>
  </si>
  <si>
    <t>odvoz České Libchavy - 24 km</t>
  </si>
  <si>
    <t>(112,662+2,466+8,46+0,25+0,5+0,782)*(24-1)</t>
  </si>
  <si>
    <t>odvoz Rychnov nad Kněžnou  - 18 km</t>
  </si>
  <si>
    <t>(45,144+45+8,75+206,5)*(18-1)</t>
  </si>
  <si>
    <t>13</t>
  </si>
  <si>
    <t>997013631</t>
  </si>
  <si>
    <t>Poplatek za uložení stavebního odpadu na skládce (skládkovné) směsného stavebního a demoličního zatříděného do Katalogu odpadů pod kódem 17 09 04</t>
  </si>
  <si>
    <t>-1861990111</t>
  </si>
  <si>
    <t>https://podminky.urs.cz/item/CS_URS_2021_02/997013631</t>
  </si>
  <si>
    <t>997013645</t>
  </si>
  <si>
    <t>Poplatek za uložení stavebního odpadu na skládce (skládkovné) asfaltového bez obsahu dehtu zatříděného do Katalogu odpadů pod kódem 17 03 02</t>
  </si>
  <si>
    <t>-2043588810</t>
  </si>
  <si>
    <t>https://podminky.urs.cz/item/CS_URS_2021_02/997013645</t>
  </si>
  <si>
    <t>997013811</t>
  </si>
  <si>
    <t>Poplatek za uložení stavebního odpadu na skládce (skládkovné) dřevěného zatříděného do Katalogu odpadů pod kódem 17 02 01</t>
  </si>
  <si>
    <t>1871161256</t>
  </si>
  <si>
    <t>https://podminky.urs.cz/item/CS_URS_2021_02/997013811</t>
  </si>
  <si>
    <t>16</t>
  </si>
  <si>
    <t>997013814</t>
  </si>
  <si>
    <t>Poplatek za uložení stavebního odpadu na skládce (skládkovné) z izolačních materiálů zatříděného do Katalogu odpadů pod kódem 17 06 04</t>
  </si>
  <si>
    <t>233800357</t>
  </si>
  <si>
    <t>https://podminky.urs.cz/item/CS_URS_2021_02/997013814</t>
  </si>
  <si>
    <t>17</t>
  </si>
  <si>
    <t>997013821</t>
  </si>
  <si>
    <t>Poplatek za uložení stavebního odpadu na skládce (skládkovné) ze stavebních materiálů obsahujících azbest zatříděných do Katalogu odpadů pod kódem 17 06 05</t>
  </si>
  <si>
    <t>688436773</t>
  </si>
  <si>
    <t>https://podminky.urs.cz/item/CS_URS_2021_02/997013821</t>
  </si>
  <si>
    <t>18</t>
  </si>
  <si>
    <t>997013841R</t>
  </si>
  <si>
    <t xml:space="preserve">Zisk zhotovitele za výkup železného a ocelového odpadu </t>
  </si>
  <si>
    <t>-607831783</t>
  </si>
  <si>
    <t>"pozink plech na střeše" 166,32*4,7*0,001*-1</t>
  </si>
  <si>
    <t>19</t>
  </si>
  <si>
    <t>997013861</t>
  </si>
  <si>
    <t>Poplatek za uložení stavebního odpadu na recyklační skládce (skládkovné) z prostého betonu zatříděného do Katalogu odpadů pod kódem 17 01 01</t>
  </si>
  <si>
    <t>387277176</t>
  </si>
  <si>
    <t>https://podminky.urs.cz/item/CS_URS_2021_02/997013861</t>
  </si>
  <si>
    <t>20</t>
  </si>
  <si>
    <t>997013862</t>
  </si>
  <si>
    <t>Poplatek za uložení stavebního odpadu na recyklační skládce (skládkovné) z armovaného betonu zatříděného do Katalogu odpadů pod kódem 17 01 01</t>
  </si>
  <si>
    <t>1844772078</t>
  </si>
  <si>
    <t>https://podminky.urs.cz/item/CS_URS_2021_02/997013862</t>
  </si>
  <si>
    <t>997013863</t>
  </si>
  <si>
    <t>Poplatek za uložení stavebního odpadu na recyklační skládce (skládkovné) cihelného zatříděného do Katalogu odpadů pod kódem 17 01 02</t>
  </si>
  <si>
    <t>-1214345135</t>
  </si>
  <si>
    <t>https://podminky.urs.cz/item/CS_URS_2021_02/997013863</t>
  </si>
  <si>
    <t>PSV</t>
  </si>
  <si>
    <t>Práce a dodávky PSV</t>
  </si>
  <si>
    <t>765</t>
  </si>
  <si>
    <t>Krytina skládaná</t>
  </si>
  <si>
    <t>22</t>
  </si>
  <si>
    <t>765231851</t>
  </si>
  <si>
    <t>Demontáž obkladu stěn skládanou azbestocementovou krytinou z pravoúhlých formátů nebo desek do suti</t>
  </si>
  <si>
    <t>-1238486800</t>
  </si>
  <si>
    <t>https://podminky.urs.cz/item/CS_URS_2021_02/765231851</t>
  </si>
  <si>
    <t>ST - 4 Pohledy</t>
  </si>
  <si>
    <t>"pohled od severu" 30,8</t>
  </si>
  <si>
    <t>"pohled od západu" 49,6</t>
  </si>
  <si>
    <t>"pohled od jihu" 42,5</t>
  </si>
  <si>
    <t>23</t>
  </si>
  <si>
    <t>998765202</t>
  </si>
  <si>
    <t>Přesun hmot pro krytiny skládané stanovený procentní sazbou (%) z ceny vodorovná dopravní vzdálenost do 50 m v objektech výšky přes 6 do 12 m</t>
  </si>
  <si>
    <t>%</t>
  </si>
  <si>
    <t>399708080</t>
  </si>
  <si>
    <t>https://podminky.urs.cz/item/CS_URS_2021_02/998765202</t>
  </si>
  <si>
    <t>HZS</t>
  </si>
  <si>
    <t>Hodinové zúčtovací sazby</t>
  </si>
  <si>
    <t>24</t>
  </si>
  <si>
    <t>HZS1291</t>
  </si>
  <si>
    <t>Hodinové zúčtovací sazby profesí HSV zemní a pomocné práce pomocný stavební dělník</t>
  </si>
  <si>
    <t>hod</t>
  </si>
  <si>
    <t>512</t>
  </si>
  <si>
    <t>-1501850131</t>
  </si>
  <si>
    <t>https://podminky.urs.cz/item/CS_URS_2021_02/HZS1291</t>
  </si>
  <si>
    <t>vyklizení objektu</t>
  </si>
  <si>
    <t>8*4*2</t>
  </si>
  <si>
    <t>demontáž veškerých prvků instalací (elektro, vytápění)</t>
  </si>
  <si>
    <t>8*2*2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</si>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</sst>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332" TargetMode="External" /><Relationship Id="rId2" Type="http://schemas.openxmlformats.org/officeDocument/2006/relationships/hyperlink" Target="https://podminky.urs.cz/item/CS_URS_2021_02/961044111" TargetMode="External" /><Relationship Id="rId3" Type="http://schemas.openxmlformats.org/officeDocument/2006/relationships/hyperlink" Target="https://podminky.urs.cz/item/CS_URS_2021_02/961055111" TargetMode="External" /><Relationship Id="rId4" Type="http://schemas.openxmlformats.org/officeDocument/2006/relationships/hyperlink" Target="https://podminky.urs.cz/item/CS_URS_2021_02/981011414" TargetMode="External" /><Relationship Id="rId5" Type="http://schemas.openxmlformats.org/officeDocument/2006/relationships/hyperlink" Target="https://podminky.urs.cz/item/CS_URS_2021_02/997006002" TargetMode="External" /><Relationship Id="rId6" Type="http://schemas.openxmlformats.org/officeDocument/2006/relationships/hyperlink" Target="https://podminky.urs.cz/item/CS_URS_2021_02/997006004" TargetMode="External" /><Relationship Id="rId7" Type="http://schemas.openxmlformats.org/officeDocument/2006/relationships/hyperlink" Target="https://podminky.urs.cz/item/CS_URS_2021_02/997006512" TargetMode="External" /><Relationship Id="rId8" Type="http://schemas.openxmlformats.org/officeDocument/2006/relationships/hyperlink" Target="https://podminky.urs.cz/item/CS_URS_2021_02/997006519" TargetMode="External" /><Relationship Id="rId9" Type="http://schemas.openxmlformats.org/officeDocument/2006/relationships/hyperlink" Target="https://podminky.urs.cz/item/CS_URS_2021_02/997013631" TargetMode="External" /><Relationship Id="rId10" Type="http://schemas.openxmlformats.org/officeDocument/2006/relationships/hyperlink" Target="https://podminky.urs.cz/item/CS_URS_2021_02/997013645" TargetMode="External" /><Relationship Id="rId11" Type="http://schemas.openxmlformats.org/officeDocument/2006/relationships/hyperlink" Target="https://podminky.urs.cz/item/CS_URS_2021_02/997013811" TargetMode="External" /><Relationship Id="rId12" Type="http://schemas.openxmlformats.org/officeDocument/2006/relationships/hyperlink" Target="https://podminky.urs.cz/item/CS_URS_2021_02/997013814" TargetMode="External" /><Relationship Id="rId13" Type="http://schemas.openxmlformats.org/officeDocument/2006/relationships/hyperlink" Target="https://podminky.urs.cz/item/CS_URS_2021_02/997013821" TargetMode="External" /><Relationship Id="rId14" Type="http://schemas.openxmlformats.org/officeDocument/2006/relationships/hyperlink" Target="https://podminky.urs.cz/item/CS_URS_2021_02/997013861" TargetMode="External" /><Relationship Id="rId15" Type="http://schemas.openxmlformats.org/officeDocument/2006/relationships/hyperlink" Target="https://podminky.urs.cz/item/CS_URS_2021_02/997013862" TargetMode="External" /><Relationship Id="rId16" Type="http://schemas.openxmlformats.org/officeDocument/2006/relationships/hyperlink" Target="https://podminky.urs.cz/item/CS_URS_2021_02/997013863" TargetMode="External" /><Relationship Id="rId17" Type="http://schemas.openxmlformats.org/officeDocument/2006/relationships/hyperlink" Target="https://podminky.urs.cz/item/CS_URS_2021_02/765231851" TargetMode="External" /><Relationship Id="rId18" Type="http://schemas.openxmlformats.org/officeDocument/2006/relationships/hyperlink" Target="https://podminky.urs.cz/item/CS_URS_2021_02/998765202" TargetMode="External" /><Relationship Id="rId19" Type="http://schemas.openxmlformats.org/officeDocument/2006/relationships/hyperlink" Target="https://podminky.urs.cz/item/CS_URS_2021_02/HZS1291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47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48</v>
      </c>
      <c r="E29" s="48"/>
      <c r="F29" s="33" t="s">
        <v>49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50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51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52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20220108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Komunitní bydlení v Rokytnici v Orlických horách - odstranění stávající budovy č.p. 208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p.p.č. 736/4 a st. p.č. 268 v k.ú Rokytnice v O. h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8. 1. 2022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Královéhradecký kraj, Pivovarské nám. 1245/2, HK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PROXION s.r.o.</v>
      </c>
      <c r="AN49" s="65"/>
      <c r="AO49" s="65"/>
      <c r="AP49" s="65"/>
      <c r="AQ49" s="41"/>
      <c r="AR49" s="45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>BACing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5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77</v>
      </c>
      <c r="BT54" s="110" t="s">
        <v>78</v>
      </c>
      <c r="BU54" s="111" t="s">
        <v>79</v>
      </c>
      <c r="BV54" s="110" t="s">
        <v>80</v>
      </c>
      <c r="BW54" s="110" t="s">
        <v>5</v>
      </c>
      <c r="BX54" s="110" t="s">
        <v>81</v>
      </c>
      <c r="CL54" s="110" t="s">
        <v>19</v>
      </c>
    </row>
    <row r="55" spans="1:91" s="7" customFormat="1" ht="16.5" customHeight="1">
      <c r="A55" s="112" t="s">
        <v>82</v>
      </c>
      <c r="B55" s="113"/>
      <c r="C55" s="114"/>
      <c r="D55" s="115" t="s">
        <v>83</v>
      </c>
      <c r="E55" s="115"/>
      <c r="F55" s="115"/>
      <c r="G55" s="115"/>
      <c r="H55" s="115"/>
      <c r="I55" s="116"/>
      <c r="J55" s="115" t="s">
        <v>84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00 - Odstranění stávaj...'!J30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85</v>
      </c>
      <c r="AR55" s="119"/>
      <c r="AS55" s="120">
        <v>0</v>
      </c>
      <c r="AT55" s="121">
        <f>ROUND(SUM(AV55:AW55),2)</f>
        <v>0</v>
      </c>
      <c r="AU55" s="122">
        <f>'SO 00 - Odstranění stávaj...'!P86</f>
        <v>0</v>
      </c>
      <c r="AV55" s="121">
        <f>'SO 00 - Odstranění stávaj...'!J33</f>
        <v>0</v>
      </c>
      <c r="AW55" s="121">
        <f>'SO 00 - Odstranění stávaj...'!J34</f>
        <v>0</v>
      </c>
      <c r="AX55" s="121">
        <f>'SO 00 - Odstranění stávaj...'!J35</f>
        <v>0</v>
      </c>
      <c r="AY55" s="121">
        <f>'SO 00 - Odstranění stávaj...'!J36</f>
        <v>0</v>
      </c>
      <c r="AZ55" s="121">
        <f>'SO 00 - Odstranění stávaj...'!F33</f>
        <v>0</v>
      </c>
      <c r="BA55" s="121">
        <f>'SO 00 - Odstranění stávaj...'!F34</f>
        <v>0</v>
      </c>
      <c r="BB55" s="121">
        <f>'SO 00 - Odstranění stávaj...'!F35</f>
        <v>0</v>
      </c>
      <c r="BC55" s="121">
        <f>'SO 00 - Odstranění stávaj...'!F36</f>
        <v>0</v>
      </c>
      <c r="BD55" s="123">
        <f>'SO 00 - Odstranění stávaj...'!F37</f>
        <v>0</v>
      </c>
      <c r="BE55" s="7"/>
      <c r="BT55" s="124" t="s">
        <v>86</v>
      </c>
      <c r="BV55" s="124" t="s">
        <v>80</v>
      </c>
      <c r="BW55" s="124" t="s">
        <v>87</v>
      </c>
      <c r="BX55" s="124" t="s">
        <v>5</v>
      </c>
      <c r="CL55" s="124" t="s">
        <v>19</v>
      </c>
      <c r="CM55" s="124" t="s">
        <v>88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D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0 - Odstranění stávaj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88</v>
      </c>
    </row>
    <row r="4" spans="2:46" s="1" customFormat="1" ht="24.95" customHeight="1">
      <c r="B4" s="21"/>
      <c r="D4" s="127" t="s">
        <v>89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Komunitní bydlení v Rokytnici v Orlických horách - odstranění stávající budovy č.p. 208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90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91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8. 1. 2022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27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28</v>
      </c>
      <c r="F15" s="39"/>
      <c r="G15" s="39"/>
      <c r="H15" s="39"/>
      <c r="I15" s="129" t="s">
        <v>29</v>
      </c>
      <c r="J15" s="133" t="s">
        <v>30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31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29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33</v>
      </c>
      <c r="E20" s="39"/>
      <c r="F20" s="39"/>
      <c r="G20" s="39"/>
      <c r="H20" s="39"/>
      <c r="I20" s="129" t="s">
        <v>26</v>
      </c>
      <c r="J20" s="133" t="s">
        <v>34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35</v>
      </c>
      <c r="F21" s="39"/>
      <c r="G21" s="39"/>
      <c r="H21" s="39"/>
      <c r="I21" s="129" t="s">
        <v>29</v>
      </c>
      <c r="J21" s="133" t="s">
        <v>36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38</v>
      </c>
      <c r="E23" s="39"/>
      <c r="F23" s="39"/>
      <c r="G23" s="39"/>
      <c r="H23" s="39"/>
      <c r="I23" s="129" t="s">
        <v>26</v>
      </c>
      <c r="J23" s="133" t="s">
        <v>39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40</v>
      </c>
      <c r="F24" s="39"/>
      <c r="G24" s="39"/>
      <c r="H24" s="39"/>
      <c r="I24" s="129" t="s">
        <v>29</v>
      </c>
      <c r="J24" s="133" t="s">
        <v>41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42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5"/>
      <c r="B27" s="136"/>
      <c r="C27" s="135"/>
      <c r="D27" s="135"/>
      <c r="E27" s="137" t="s">
        <v>43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44</v>
      </c>
      <c r="E30" s="39"/>
      <c r="F30" s="39"/>
      <c r="G30" s="39"/>
      <c r="H30" s="39"/>
      <c r="I30" s="39"/>
      <c r="J30" s="141">
        <f>ROUND(J86,2)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46</v>
      </c>
      <c r="G32" s="39"/>
      <c r="H32" s="39"/>
      <c r="I32" s="142" t="s">
        <v>45</v>
      </c>
      <c r="J32" s="142" t="s">
        <v>47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48</v>
      </c>
      <c r="E33" s="129" t="s">
        <v>49</v>
      </c>
      <c r="F33" s="144">
        <f>ROUND((SUM(BE86:BE181)),2)</f>
        <v>0</v>
      </c>
      <c r="G33" s="39"/>
      <c r="H33" s="39"/>
      <c r="I33" s="145">
        <v>0.21</v>
      </c>
      <c r="J33" s="144">
        <f>ROUND(((SUM(BE86:BE181))*I33),2)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50</v>
      </c>
      <c r="F34" s="144">
        <f>ROUND((SUM(BF86:BF181)),2)</f>
        <v>0</v>
      </c>
      <c r="G34" s="39"/>
      <c r="H34" s="39"/>
      <c r="I34" s="145">
        <v>0.15</v>
      </c>
      <c r="J34" s="144">
        <f>ROUND(((SUM(BF86:BF181))*I34),2)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51</v>
      </c>
      <c r="F35" s="144">
        <f>ROUND((SUM(BG86:BG181)),2)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52</v>
      </c>
      <c r="F36" s="144">
        <f>ROUND((SUM(BH86:BH181)),2)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53</v>
      </c>
      <c r="F37" s="144">
        <f>ROUND((SUM(BI86:BI181)),2)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54</v>
      </c>
      <c r="E39" s="148"/>
      <c r="F39" s="148"/>
      <c r="G39" s="149" t="s">
        <v>55</v>
      </c>
      <c r="H39" s="150" t="s">
        <v>56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Komunitní bydlení v Rokytnici v Orlických horách - odstranění stávající budovy č.p. 208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00 - Odstranění stávající budovy č.p. 208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p.p.č. 736/4 a st. p.č. 268 v k.ú Rokytnice v O. h</v>
      </c>
      <c r="G52" s="41"/>
      <c r="H52" s="41"/>
      <c r="I52" s="33" t="s">
        <v>23</v>
      </c>
      <c r="J52" s="73" t="str">
        <f>IF(J12="","",J12)</f>
        <v>8. 1. 2022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Královéhradecký kraj, Pivovarské nám. 1245/2, HK</v>
      </c>
      <c r="G54" s="41"/>
      <c r="H54" s="41"/>
      <c r="I54" s="33" t="s">
        <v>33</v>
      </c>
      <c r="J54" s="37" t="str">
        <f>E21</f>
        <v>PROXION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BACing s.r.o.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93</v>
      </c>
      <c r="D57" s="159"/>
      <c r="E57" s="159"/>
      <c r="F57" s="159"/>
      <c r="G57" s="159"/>
      <c r="H57" s="159"/>
      <c r="I57" s="159"/>
      <c r="J57" s="160" t="s">
        <v>94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76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2"/>
      <c r="C60" s="163"/>
      <c r="D60" s="164" t="s">
        <v>96</v>
      </c>
      <c r="E60" s="165"/>
      <c r="F60" s="165"/>
      <c r="G60" s="165"/>
      <c r="H60" s="165"/>
      <c r="I60" s="165"/>
      <c r="J60" s="166">
        <f>J87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97</v>
      </c>
      <c r="E61" s="171"/>
      <c r="F61" s="171"/>
      <c r="G61" s="171"/>
      <c r="H61" s="171"/>
      <c r="I61" s="171"/>
      <c r="J61" s="172">
        <f>J88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98</v>
      </c>
      <c r="E62" s="171"/>
      <c r="F62" s="171"/>
      <c r="G62" s="171"/>
      <c r="H62" s="171"/>
      <c r="I62" s="171"/>
      <c r="J62" s="172">
        <f>J94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99</v>
      </c>
      <c r="E63" s="171"/>
      <c r="F63" s="171"/>
      <c r="G63" s="171"/>
      <c r="H63" s="171"/>
      <c r="I63" s="171"/>
      <c r="J63" s="172">
        <f>J130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2"/>
      <c r="C64" s="163"/>
      <c r="D64" s="164" t="s">
        <v>100</v>
      </c>
      <c r="E64" s="165"/>
      <c r="F64" s="165"/>
      <c r="G64" s="165"/>
      <c r="H64" s="165"/>
      <c r="I64" s="165"/>
      <c r="J64" s="166">
        <f>J163</f>
        <v>0</v>
      </c>
      <c r="K64" s="163"/>
      <c r="L64" s="16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68"/>
      <c r="C65" s="169"/>
      <c r="D65" s="170" t="s">
        <v>101</v>
      </c>
      <c r="E65" s="171"/>
      <c r="F65" s="171"/>
      <c r="G65" s="171"/>
      <c r="H65" s="171"/>
      <c r="I65" s="171"/>
      <c r="J65" s="172">
        <f>J164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2"/>
      <c r="C66" s="163"/>
      <c r="D66" s="164" t="s">
        <v>102</v>
      </c>
      <c r="E66" s="165"/>
      <c r="F66" s="165"/>
      <c r="G66" s="165"/>
      <c r="H66" s="165"/>
      <c r="I66" s="165"/>
      <c r="J66" s="166">
        <f>J174</f>
        <v>0</v>
      </c>
      <c r="K66" s="163"/>
      <c r="L66" s="16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103</v>
      </c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57" t="str">
        <f>E7</f>
        <v>Komunitní bydlení v Rokytnici v Orlických horách - odstranění stávající budovy č.p. 208</v>
      </c>
      <c r="F76" s="33"/>
      <c r="G76" s="33"/>
      <c r="H76" s="33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90</v>
      </c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00 - Odstranění stávající budovy č.p. 208</v>
      </c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p.p.č. 736/4 a st. p.č. 268 v k.ú Rokytnice v O. h</v>
      </c>
      <c r="G80" s="41"/>
      <c r="H80" s="41"/>
      <c r="I80" s="33" t="s">
        <v>23</v>
      </c>
      <c r="J80" s="73" t="str">
        <f>IF(J12="","",J12)</f>
        <v>8. 1. 2022</v>
      </c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Královéhradecký kraj, Pivovarské nám. 1245/2, HK</v>
      </c>
      <c r="G82" s="41"/>
      <c r="H82" s="41"/>
      <c r="I82" s="33" t="s">
        <v>33</v>
      </c>
      <c r="J82" s="37" t="str">
        <f>E21</f>
        <v>PROXION s.r.o.</v>
      </c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>BACing s.r.o.</v>
      </c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4"/>
      <c r="B85" s="175"/>
      <c r="C85" s="176" t="s">
        <v>104</v>
      </c>
      <c r="D85" s="177" t="s">
        <v>63</v>
      </c>
      <c r="E85" s="177" t="s">
        <v>59</v>
      </c>
      <c r="F85" s="177" t="s">
        <v>60</v>
      </c>
      <c r="G85" s="177" t="s">
        <v>105</v>
      </c>
      <c r="H85" s="177" t="s">
        <v>106</v>
      </c>
      <c r="I85" s="177" t="s">
        <v>107</v>
      </c>
      <c r="J85" s="177" t="s">
        <v>94</v>
      </c>
      <c r="K85" s="178" t="s">
        <v>108</v>
      </c>
      <c r="L85" s="179"/>
      <c r="M85" s="93" t="s">
        <v>19</v>
      </c>
      <c r="N85" s="94" t="s">
        <v>48</v>
      </c>
      <c r="O85" s="94" t="s">
        <v>109</v>
      </c>
      <c r="P85" s="94" t="s">
        <v>110</v>
      </c>
      <c r="Q85" s="94" t="s">
        <v>111</v>
      </c>
      <c r="R85" s="94" t="s">
        <v>112</v>
      </c>
      <c r="S85" s="94" t="s">
        <v>113</v>
      </c>
      <c r="T85" s="95" t="s">
        <v>114</v>
      </c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</row>
    <row r="86" spans="1:63" s="2" customFormat="1" ht="22.8" customHeight="1">
      <c r="A86" s="39"/>
      <c r="B86" s="40"/>
      <c r="C86" s="100" t="s">
        <v>115</v>
      </c>
      <c r="D86" s="41"/>
      <c r="E86" s="41"/>
      <c r="F86" s="41"/>
      <c r="G86" s="41"/>
      <c r="H86" s="41"/>
      <c r="I86" s="41"/>
      <c r="J86" s="180">
        <f>BK86</f>
        <v>0</v>
      </c>
      <c r="K86" s="41"/>
      <c r="L86" s="45"/>
      <c r="M86" s="96"/>
      <c r="N86" s="181"/>
      <c r="O86" s="97"/>
      <c r="P86" s="182">
        <f>P87+P163+P174</f>
        <v>0</v>
      </c>
      <c r="Q86" s="97"/>
      <c r="R86" s="182">
        <f>R87+R163+R174</f>
        <v>0.042949</v>
      </c>
      <c r="S86" s="97"/>
      <c r="T86" s="183">
        <f>T87+T163+T174</f>
        <v>428.92971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77</v>
      </c>
      <c r="AU86" s="18" t="s">
        <v>95</v>
      </c>
      <c r="BK86" s="184">
        <f>BK87+BK163+BK174</f>
        <v>0</v>
      </c>
    </row>
    <row r="87" spans="1:63" s="12" customFormat="1" ht="25.9" customHeight="1">
      <c r="A87" s="12"/>
      <c r="B87" s="185"/>
      <c r="C87" s="186"/>
      <c r="D87" s="187" t="s">
        <v>77</v>
      </c>
      <c r="E87" s="188" t="s">
        <v>116</v>
      </c>
      <c r="F87" s="188" t="s">
        <v>117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P88+P94+P130</f>
        <v>0</v>
      </c>
      <c r="Q87" s="193"/>
      <c r="R87" s="194">
        <f>R88+R94+R130</f>
        <v>0.013453</v>
      </c>
      <c r="S87" s="193"/>
      <c r="T87" s="195">
        <f>T88+T94+T130</f>
        <v>426.484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6" t="s">
        <v>86</v>
      </c>
      <c r="AT87" s="197" t="s">
        <v>77</v>
      </c>
      <c r="AU87" s="197" t="s">
        <v>78</v>
      </c>
      <c r="AY87" s="196" t="s">
        <v>118</v>
      </c>
      <c r="BK87" s="198">
        <f>BK88+BK94+BK130</f>
        <v>0</v>
      </c>
    </row>
    <row r="88" spans="1:63" s="12" customFormat="1" ht="22.8" customHeight="1">
      <c r="A88" s="12"/>
      <c r="B88" s="185"/>
      <c r="C88" s="186"/>
      <c r="D88" s="187" t="s">
        <v>77</v>
      </c>
      <c r="E88" s="199" t="s">
        <v>86</v>
      </c>
      <c r="F88" s="199" t="s">
        <v>119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SUM(P89:P93)</f>
        <v>0</v>
      </c>
      <c r="Q88" s="193"/>
      <c r="R88" s="194">
        <f>SUM(R89:R93)</f>
        <v>0</v>
      </c>
      <c r="S88" s="193"/>
      <c r="T88" s="195">
        <f>SUM(T89:T93)</f>
        <v>8.75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6" t="s">
        <v>86</v>
      </c>
      <c r="AT88" s="197" t="s">
        <v>77</v>
      </c>
      <c r="AU88" s="197" t="s">
        <v>86</v>
      </c>
      <c r="AY88" s="196" t="s">
        <v>118</v>
      </c>
      <c r="BK88" s="198">
        <f>SUM(BK89:BK93)</f>
        <v>0</v>
      </c>
    </row>
    <row r="89" spans="1:65" s="2" customFormat="1" ht="33" customHeight="1">
      <c r="A89" s="39"/>
      <c r="B89" s="40"/>
      <c r="C89" s="201" t="s">
        <v>86</v>
      </c>
      <c r="D89" s="201" t="s">
        <v>120</v>
      </c>
      <c r="E89" s="202" t="s">
        <v>121</v>
      </c>
      <c r="F89" s="203" t="s">
        <v>122</v>
      </c>
      <c r="G89" s="204" t="s">
        <v>123</v>
      </c>
      <c r="H89" s="205">
        <v>14</v>
      </c>
      <c r="I89" s="206"/>
      <c r="J89" s="207">
        <f>ROUND(I89*H89,2)</f>
        <v>0</v>
      </c>
      <c r="K89" s="203" t="s">
        <v>124</v>
      </c>
      <c r="L89" s="45"/>
      <c r="M89" s="208" t="s">
        <v>19</v>
      </c>
      <c r="N89" s="209" t="s">
        <v>49</v>
      </c>
      <c r="O89" s="85"/>
      <c r="P89" s="210">
        <f>O89*H89</f>
        <v>0</v>
      </c>
      <c r="Q89" s="210">
        <v>0</v>
      </c>
      <c r="R89" s="210">
        <f>Q89*H89</f>
        <v>0</v>
      </c>
      <c r="S89" s="210">
        <v>0.625</v>
      </c>
      <c r="T89" s="211">
        <f>S89*H89</f>
        <v>8.75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2" t="s">
        <v>125</v>
      </c>
      <c r="AT89" s="212" t="s">
        <v>120</v>
      </c>
      <c r="AU89" s="212" t="s">
        <v>88</v>
      </c>
      <c r="AY89" s="18" t="s">
        <v>118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8" t="s">
        <v>86</v>
      </c>
      <c r="BK89" s="213">
        <f>ROUND(I89*H89,2)</f>
        <v>0</v>
      </c>
      <c r="BL89" s="18" t="s">
        <v>125</v>
      </c>
      <c r="BM89" s="212" t="s">
        <v>126</v>
      </c>
    </row>
    <row r="90" spans="1:47" s="2" customFormat="1" ht="12">
      <c r="A90" s="39"/>
      <c r="B90" s="40"/>
      <c r="C90" s="41"/>
      <c r="D90" s="214" t="s">
        <v>127</v>
      </c>
      <c r="E90" s="41"/>
      <c r="F90" s="215" t="s">
        <v>128</v>
      </c>
      <c r="G90" s="41"/>
      <c r="H90" s="41"/>
      <c r="I90" s="216"/>
      <c r="J90" s="41"/>
      <c r="K90" s="41"/>
      <c r="L90" s="45"/>
      <c r="M90" s="217"/>
      <c r="N90" s="218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127</v>
      </c>
      <c r="AU90" s="18" t="s">
        <v>88</v>
      </c>
    </row>
    <row r="91" spans="1:51" s="13" customFormat="1" ht="12">
      <c r="A91" s="13"/>
      <c r="B91" s="219"/>
      <c r="C91" s="220"/>
      <c r="D91" s="221" t="s">
        <v>129</v>
      </c>
      <c r="E91" s="222" t="s">
        <v>19</v>
      </c>
      <c r="F91" s="223" t="s">
        <v>130</v>
      </c>
      <c r="G91" s="220"/>
      <c r="H91" s="222" t="s">
        <v>19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129</v>
      </c>
      <c r="AU91" s="229" t="s">
        <v>88</v>
      </c>
      <c r="AV91" s="13" t="s">
        <v>86</v>
      </c>
      <c r="AW91" s="13" t="s">
        <v>37</v>
      </c>
      <c r="AX91" s="13" t="s">
        <v>78</v>
      </c>
      <c r="AY91" s="229" t="s">
        <v>118</v>
      </c>
    </row>
    <row r="92" spans="1:51" s="14" customFormat="1" ht="12">
      <c r="A92" s="14"/>
      <c r="B92" s="230"/>
      <c r="C92" s="231"/>
      <c r="D92" s="221" t="s">
        <v>129</v>
      </c>
      <c r="E92" s="232" t="s">
        <v>19</v>
      </c>
      <c r="F92" s="233" t="s">
        <v>131</v>
      </c>
      <c r="G92" s="231"/>
      <c r="H92" s="234">
        <v>14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129</v>
      </c>
      <c r="AU92" s="240" t="s">
        <v>88</v>
      </c>
      <c r="AV92" s="14" t="s">
        <v>88</v>
      </c>
      <c r="AW92" s="14" t="s">
        <v>37</v>
      </c>
      <c r="AX92" s="14" t="s">
        <v>78</v>
      </c>
      <c r="AY92" s="240" t="s">
        <v>118</v>
      </c>
    </row>
    <row r="93" spans="1:51" s="15" customFormat="1" ht="12">
      <c r="A93" s="15"/>
      <c r="B93" s="241"/>
      <c r="C93" s="242"/>
      <c r="D93" s="221" t="s">
        <v>129</v>
      </c>
      <c r="E93" s="243" t="s">
        <v>19</v>
      </c>
      <c r="F93" s="244" t="s">
        <v>132</v>
      </c>
      <c r="G93" s="242"/>
      <c r="H93" s="245">
        <v>14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1" t="s">
        <v>129</v>
      </c>
      <c r="AU93" s="251" t="s">
        <v>88</v>
      </c>
      <c r="AV93" s="15" t="s">
        <v>125</v>
      </c>
      <c r="AW93" s="15" t="s">
        <v>37</v>
      </c>
      <c r="AX93" s="15" t="s">
        <v>86</v>
      </c>
      <c r="AY93" s="251" t="s">
        <v>118</v>
      </c>
    </row>
    <row r="94" spans="1:63" s="12" customFormat="1" ht="22.8" customHeight="1">
      <c r="A94" s="12"/>
      <c r="B94" s="185"/>
      <c r="C94" s="186"/>
      <c r="D94" s="187" t="s">
        <v>77</v>
      </c>
      <c r="E94" s="199" t="s">
        <v>133</v>
      </c>
      <c r="F94" s="199" t="s">
        <v>134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SUM(P95:P129)</f>
        <v>0</v>
      </c>
      <c r="Q94" s="193"/>
      <c r="R94" s="194">
        <f>SUM(R95:R129)</f>
        <v>0</v>
      </c>
      <c r="S94" s="193"/>
      <c r="T94" s="195">
        <f>SUM(T95:T129)</f>
        <v>417.734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6" t="s">
        <v>86</v>
      </c>
      <c r="AT94" s="197" t="s">
        <v>77</v>
      </c>
      <c r="AU94" s="197" t="s">
        <v>86</v>
      </c>
      <c r="AY94" s="196" t="s">
        <v>118</v>
      </c>
      <c r="BK94" s="198">
        <f>SUM(BK95:BK129)</f>
        <v>0</v>
      </c>
    </row>
    <row r="95" spans="1:65" s="2" customFormat="1" ht="16.5" customHeight="1">
      <c r="A95" s="39"/>
      <c r="B95" s="40"/>
      <c r="C95" s="201" t="s">
        <v>88</v>
      </c>
      <c r="D95" s="201" t="s">
        <v>120</v>
      </c>
      <c r="E95" s="202" t="s">
        <v>135</v>
      </c>
      <c r="F95" s="203" t="s">
        <v>136</v>
      </c>
      <c r="G95" s="204" t="s">
        <v>137</v>
      </c>
      <c r="H95" s="205">
        <v>22.5</v>
      </c>
      <c r="I95" s="206"/>
      <c r="J95" s="207">
        <f>ROUND(I95*H95,2)</f>
        <v>0</v>
      </c>
      <c r="K95" s="203" t="s">
        <v>124</v>
      </c>
      <c r="L95" s="45"/>
      <c r="M95" s="208" t="s">
        <v>19</v>
      </c>
      <c r="N95" s="209" t="s">
        <v>49</v>
      </c>
      <c r="O95" s="85"/>
      <c r="P95" s="210">
        <f>O95*H95</f>
        <v>0</v>
      </c>
      <c r="Q95" s="210">
        <v>0</v>
      </c>
      <c r="R95" s="210">
        <f>Q95*H95</f>
        <v>0</v>
      </c>
      <c r="S95" s="210">
        <v>2</v>
      </c>
      <c r="T95" s="211">
        <f>S95*H95</f>
        <v>45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125</v>
      </c>
      <c r="AT95" s="212" t="s">
        <v>120</v>
      </c>
      <c r="AU95" s="212" t="s">
        <v>88</v>
      </c>
      <c r="AY95" s="18" t="s">
        <v>118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86</v>
      </c>
      <c r="BK95" s="213">
        <f>ROUND(I95*H95,2)</f>
        <v>0</v>
      </c>
      <c r="BL95" s="18" t="s">
        <v>125</v>
      </c>
      <c r="BM95" s="212" t="s">
        <v>138</v>
      </c>
    </row>
    <row r="96" spans="1:47" s="2" customFormat="1" ht="12">
      <c r="A96" s="39"/>
      <c r="B96" s="40"/>
      <c r="C96" s="41"/>
      <c r="D96" s="214" t="s">
        <v>127</v>
      </c>
      <c r="E96" s="41"/>
      <c r="F96" s="215" t="s">
        <v>139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127</v>
      </c>
      <c r="AU96" s="18" t="s">
        <v>88</v>
      </c>
    </row>
    <row r="97" spans="1:51" s="13" customFormat="1" ht="12">
      <c r="A97" s="13"/>
      <c r="B97" s="219"/>
      <c r="C97" s="220"/>
      <c r="D97" s="221" t="s">
        <v>129</v>
      </c>
      <c r="E97" s="222" t="s">
        <v>19</v>
      </c>
      <c r="F97" s="223" t="s">
        <v>140</v>
      </c>
      <c r="G97" s="220"/>
      <c r="H97" s="222" t="s">
        <v>19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129</v>
      </c>
      <c r="AU97" s="229" t="s">
        <v>88</v>
      </c>
      <c r="AV97" s="13" t="s">
        <v>86</v>
      </c>
      <c r="AW97" s="13" t="s">
        <v>37</v>
      </c>
      <c r="AX97" s="13" t="s">
        <v>78</v>
      </c>
      <c r="AY97" s="229" t="s">
        <v>118</v>
      </c>
    </row>
    <row r="98" spans="1:51" s="13" customFormat="1" ht="12">
      <c r="A98" s="13"/>
      <c r="B98" s="219"/>
      <c r="C98" s="220"/>
      <c r="D98" s="221" t="s">
        <v>129</v>
      </c>
      <c r="E98" s="222" t="s">
        <v>19</v>
      </c>
      <c r="F98" s="223" t="s">
        <v>141</v>
      </c>
      <c r="G98" s="220"/>
      <c r="H98" s="222" t="s">
        <v>19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129</v>
      </c>
      <c r="AU98" s="229" t="s">
        <v>88</v>
      </c>
      <c r="AV98" s="13" t="s">
        <v>86</v>
      </c>
      <c r="AW98" s="13" t="s">
        <v>37</v>
      </c>
      <c r="AX98" s="13" t="s">
        <v>78</v>
      </c>
      <c r="AY98" s="229" t="s">
        <v>118</v>
      </c>
    </row>
    <row r="99" spans="1:51" s="14" customFormat="1" ht="12">
      <c r="A99" s="14"/>
      <c r="B99" s="230"/>
      <c r="C99" s="231"/>
      <c r="D99" s="221" t="s">
        <v>129</v>
      </c>
      <c r="E99" s="232" t="s">
        <v>19</v>
      </c>
      <c r="F99" s="233" t="s">
        <v>142</v>
      </c>
      <c r="G99" s="231"/>
      <c r="H99" s="234">
        <v>22.5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129</v>
      </c>
      <c r="AU99" s="240" t="s">
        <v>88</v>
      </c>
      <c r="AV99" s="14" t="s">
        <v>88</v>
      </c>
      <c r="AW99" s="14" t="s">
        <v>37</v>
      </c>
      <c r="AX99" s="14" t="s">
        <v>78</v>
      </c>
      <c r="AY99" s="240" t="s">
        <v>118</v>
      </c>
    </row>
    <row r="100" spans="1:51" s="15" customFormat="1" ht="12">
      <c r="A100" s="15"/>
      <c r="B100" s="241"/>
      <c r="C100" s="242"/>
      <c r="D100" s="221" t="s">
        <v>129</v>
      </c>
      <c r="E100" s="243" t="s">
        <v>19</v>
      </c>
      <c r="F100" s="244" t="s">
        <v>132</v>
      </c>
      <c r="G100" s="242"/>
      <c r="H100" s="245">
        <v>22.5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1" t="s">
        <v>129</v>
      </c>
      <c r="AU100" s="251" t="s">
        <v>88</v>
      </c>
      <c r="AV100" s="15" t="s">
        <v>125</v>
      </c>
      <c r="AW100" s="15" t="s">
        <v>37</v>
      </c>
      <c r="AX100" s="15" t="s">
        <v>86</v>
      </c>
      <c r="AY100" s="251" t="s">
        <v>118</v>
      </c>
    </row>
    <row r="101" spans="1:65" s="2" customFormat="1" ht="16.5" customHeight="1">
      <c r="A101" s="39"/>
      <c r="B101" s="40"/>
      <c r="C101" s="201" t="s">
        <v>143</v>
      </c>
      <c r="D101" s="201" t="s">
        <v>120</v>
      </c>
      <c r="E101" s="202" t="s">
        <v>144</v>
      </c>
      <c r="F101" s="203" t="s">
        <v>145</v>
      </c>
      <c r="G101" s="204" t="s">
        <v>137</v>
      </c>
      <c r="H101" s="205">
        <v>18.81</v>
      </c>
      <c r="I101" s="206"/>
      <c r="J101" s="207">
        <f>ROUND(I101*H101,2)</f>
        <v>0</v>
      </c>
      <c r="K101" s="203" t="s">
        <v>124</v>
      </c>
      <c r="L101" s="45"/>
      <c r="M101" s="208" t="s">
        <v>19</v>
      </c>
      <c r="N101" s="209" t="s">
        <v>49</v>
      </c>
      <c r="O101" s="85"/>
      <c r="P101" s="210">
        <f>O101*H101</f>
        <v>0</v>
      </c>
      <c r="Q101" s="210">
        <v>0</v>
      </c>
      <c r="R101" s="210">
        <f>Q101*H101</f>
        <v>0</v>
      </c>
      <c r="S101" s="210">
        <v>2.4</v>
      </c>
      <c r="T101" s="211">
        <f>S101*H101</f>
        <v>45.144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2" t="s">
        <v>125</v>
      </c>
      <c r="AT101" s="212" t="s">
        <v>120</v>
      </c>
      <c r="AU101" s="212" t="s">
        <v>88</v>
      </c>
      <c r="AY101" s="18" t="s">
        <v>118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8" t="s">
        <v>86</v>
      </c>
      <c r="BK101" s="213">
        <f>ROUND(I101*H101,2)</f>
        <v>0</v>
      </c>
      <c r="BL101" s="18" t="s">
        <v>125</v>
      </c>
      <c r="BM101" s="212" t="s">
        <v>146</v>
      </c>
    </row>
    <row r="102" spans="1:47" s="2" customFormat="1" ht="12">
      <c r="A102" s="39"/>
      <c r="B102" s="40"/>
      <c r="C102" s="41"/>
      <c r="D102" s="214" t="s">
        <v>127</v>
      </c>
      <c r="E102" s="41"/>
      <c r="F102" s="215" t="s">
        <v>147</v>
      </c>
      <c r="G102" s="41"/>
      <c r="H102" s="41"/>
      <c r="I102" s="216"/>
      <c r="J102" s="41"/>
      <c r="K102" s="41"/>
      <c r="L102" s="45"/>
      <c r="M102" s="217"/>
      <c r="N102" s="218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127</v>
      </c>
      <c r="AU102" s="18" t="s">
        <v>88</v>
      </c>
    </row>
    <row r="103" spans="1:51" s="13" customFormat="1" ht="12">
      <c r="A103" s="13"/>
      <c r="B103" s="219"/>
      <c r="C103" s="220"/>
      <c r="D103" s="221" t="s">
        <v>129</v>
      </c>
      <c r="E103" s="222" t="s">
        <v>19</v>
      </c>
      <c r="F103" s="223" t="s">
        <v>140</v>
      </c>
      <c r="G103" s="220"/>
      <c r="H103" s="222" t="s">
        <v>19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129</v>
      </c>
      <c r="AU103" s="229" t="s">
        <v>88</v>
      </c>
      <c r="AV103" s="13" t="s">
        <v>86</v>
      </c>
      <c r="AW103" s="13" t="s">
        <v>37</v>
      </c>
      <c r="AX103" s="13" t="s">
        <v>78</v>
      </c>
      <c r="AY103" s="229" t="s">
        <v>118</v>
      </c>
    </row>
    <row r="104" spans="1:51" s="13" customFormat="1" ht="12">
      <c r="A104" s="13"/>
      <c r="B104" s="219"/>
      <c r="C104" s="220"/>
      <c r="D104" s="221" t="s">
        <v>129</v>
      </c>
      <c r="E104" s="222" t="s">
        <v>19</v>
      </c>
      <c r="F104" s="223" t="s">
        <v>148</v>
      </c>
      <c r="G104" s="220"/>
      <c r="H104" s="222" t="s">
        <v>19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129</v>
      </c>
      <c r="AU104" s="229" t="s">
        <v>88</v>
      </c>
      <c r="AV104" s="13" t="s">
        <v>86</v>
      </c>
      <c r="AW104" s="13" t="s">
        <v>37</v>
      </c>
      <c r="AX104" s="13" t="s">
        <v>78</v>
      </c>
      <c r="AY104" s="229" t="s">
        <v>118</v>
      </c>
    </row>
    <row r="105" spans="1:51" s="14" customFormat="1" ht="12">
      <c r="A105" s="14"/>
      <c r="B105" s="230"/>
      <c r="C105" s="231"/>
      <c r="D105" s="221" t="s">
        <v>129</v>
      </c>
      <c r="E105" s="232" t="s">
        <v>19</v>
      </c>
      <c r="F105" s="233" t="s">
        <v>149</v>
      </c>
      <c r="G105" s="231"/>
      <c r="H105" s="234">
        <v>18.81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129</v>
      </c>
      <c r="AU105" s="240" t="s">
        <v>88</v>
      </c>
      <c r="AV105" s="14" t="s">
        <v>88</v>
      </c>
      <c r="AW105" s="14" t="s">
        <v>37</v>
      </c>
      <c r="AX105" s="14" t="s">
        <v>78</v>
      </c>
      <c r="AY105" s="240" t="s">
        <v>118</v>
      </c>
    </row>
    <row r="106" spans="1:51" s="15" customFormat="1" ht="12">
      <c r="A106" s="15"/>
      <c r="B106" s="241"/>
      <c r="C106" s="242"/>
      <c r="D106" s="221" t="s">
        <v>129</v>
      </c>
      <c r="E106" s="243" t="s">
        <v>19</v>
      </c>
      <c r="F106" s="244" t="s">
        <v>132</v>
      </c>
      <c r="G106" s="242"/>
      <c r="H106" s="245">
        <v>18.81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1" t="s">
        <v>129</v>
      </c>
      <c r="AU106" s="251" t="s">
        <v>88</v>
      </c>
      <c r="AV106" s="15" t="s">
        <v>125</v>
      </c>
      <c r="AW106" s="15" t="s">
        <v>37</v>
      </c>
      <c r="AX106" s="15" t="s">
        <v>86</v>
      </c>
      <c r="AY106" s="251" t="s">
        <v>118</v>
      </c>
    </row>
    <row r="107" spans="1:65" s="2" customFormat="1" ht="24.15" customHeight="1">
      <c r="A107" s="39"/>
      <c r="B107" s="40"/>
      <c r="C107" s="201" t="s">
        <v>125</v>
      </c>
      <c r="D107" s="201" t="s">
        <v>120</v>
      </c>
      <c r="E107" s="202" t="s">
        <v>150</v>
      </c>
      <c r="F107" s="203" t="s">
        <v>151</v>
      </c>
      <c r="G107" s="204" t="s">
        <v>137</v>
      </c>
      <c r="H107" s="205">
        <v>697</v>
      </c>
      <c r="I107" s="206"/>
      <c r="J107" s="207">
        <f>ROUND(I107*H107,2)</f>
        <v>0</v>
      </c>
      <c r="K107" s="203" t="s">
        <v>124</v>
      </c>
      <c r="L107" s="45"/>
      <c r="M107" s="208" t="s">
        <v>19</v>
      </c>
      <c r="N107" s="209" t="s">
        <v>49</v>
      </c>
      <c r="O107" s="85"/>
      <c r="P107" s="210">
        <f>O107*H107</f>
        <v>0</v>
      </c>
      <c r="Q107" s="210">
        <v>0</v>
      </c>
      <c r="R107" s="210">
        <f>Q107*H107</f>
        <v>0</v>
      </c>
      <c r="S107" s="210">
        <v>0.47</v>
      </c>
      <c r="T107" s="211">
        <f>S107*H107</f>
        <v>327.59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2" t="s">
        <v>125</v>
      </c>
      <c r="AT107" s="212" t="s">
        <v>120</v>
      </c>
      <c r="AU107" s="212" t="s">
        <v>88</v>
      </c>
      <c r="AY107" s="18" t="s">
        <v>118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8" t="s">
        <v>86</v>
      </c>
      <c r="BK107" s="213">
        <f>ROUND(I107*H107,2)</f>
        <v>0</v>
      </c>
      <c r="BL107" s="18" t="s">
        <v>125</v>
      </c>
      <c r="BM107" s="212" t="s">
        <v>152</v>
      </c>
    </row>
    <row r="108" spans="1:47" s="2" customFormat="1" ht="12">
      <c r="A108" s="39"/>
      <c r="B108" s="40"/>
      <c r="C108" s="41"/>
      <c r="D108" s="214" t="s">
        <v>127</v>
      </c>
      <c r="E108" s="41"/>
      <c r="F108" s="215" t="s">
        <v>153</v>
      </c>
      <c r="G108" s="41"/>
      <c r="H108" s="41"/>
      <c r="I108" s="216"/>
      <c r="J108" s="41"/>
      <c r="K108" s="41"/>
      <c r="L108" s="45"/>
      <c r="M108" s="217"/>
      <c r="N108" s="218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127</v>
      </c>
      <c r="AU108" s="18" t="s">
        <v>88</v>
      </c>
    </row>
    <row r="109" spans="1:51" s="13" customFormat="1" ht="12">
      <c r="A109" s="13"/>
      <c r="B109" s="219"/>
      <c r="C109" s="220"/>
      <c r="D109" s="221" t="s">
        <v>129</v>
      </c>
      <c r="E109" s="222" t="s">
        <v>19</v>
      </c>
      <c r="F109" s="223" t="s">
        <v>140</v>
      </c>
      <c r="G109" s="220"/>
      <c r="H109" s="222" t="s">
        <v>19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129</v>
      </c>
      <c r="AU109" s="229" t="s">
        <v>88</v>
      </c>
      <c r="AV109" s="13" t="s">
        <v>86</v>
      </c>
      <c r="AW109" s="13" t="s">
        <v>37</v>
      </c>
      <c r="AX109" s="13" t="s">
        <v>78</v>
      </c>
      <c r="AY109" s="229" t="s">
        <v>118</v>
      </c>
    </row>
    <row r="110" spans="1:51" s="13" customFormat="1" ht="12">
      <c r="A110" s="13"/>
      <c r="B110" s="219"/>
      <c r="C110" s="220"/>
      <c r="D110" s="221" t="s">
        <v>129</v>
      </c>
      <c r="E110" s="222" t="s">
        <v>19</v>
      </c>
      <c r="F110" s="223" t="s">
        <v>154</v>
      </c>
      <c r="G110" s="220"/>
      <c r="H110" s="222" t="s">
        <v>19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129</v>
      </c>
      <c r="AU110" s="229" t="s">
        <v>88</v>
      </c>
      <c r="AV110" s="13" t="s">
        <v>86</v>
      </c>
      <c r="AW110" s="13" t="s">
        <v>37</v>
      </c>
      <c r="AX110" s="13" t="s">
        <v>78</v>
      </c>
      <c r="AY110" s="229" t="s">
        <v>118</v>
      </c>
    </row>
    <row r="111" spans="1:51" s="13" customFormat="1" ht="12">
      <c r="A111" s="13"/>
      <c r="B111" s="219"/>
      <c r="C111" s="220"/>
      <c r="D111" s="221" t="s">
        <v>129</v>
      </c>
      <c r="E111" s="222" t="s">
        <v>19</v>
      </c>
      <c r="F111" s="223" t="s">
        <v>155</v>
      </c>
      <c r="G111" s="220"/>
      <c r="H111" s="222" t="s">
        <v>19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129</v>
      </c>
      <c r="AU111" s="229" t="s">
        <v>88</v>
      </c>
      <c r="AV111" s="13" t="s">
        <v>86</v>
      </c>
      <c r="AW111" s="13" t="s">
        <v>37</v>
      </c>
      <c r="AX111" s="13" t="s">
        <v>78</v>
      </c>
      <c r="AY111" s="229" t="s">
        <v>118</v>
      </c>
    </row>
    <row r="112" spans="1:51" s="14" customFormat="1" ht="12">
      <c r="A112" s="14"/>
      <c r="B112" s="230"/>
      <c r="C112" s="231"/>
      <c r="D112" s="221" t="s">
        <v>129</v>
      </c>
      <c r="E112" s="232" t="s">
        <v>19</v>
      </c>
      <c r="F112" s="233" t="s">
        <v>156</v>
      </c>
      <c r="G112" s="231"/>
      <c r="H112" s="234">
        <v>697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129</v>
      </c>
      <c r="AU112" s="240" t="s">
        <v>88</v>
      </c>
      <c r="AV112" s="14" t="s">
        <v>88</v>
      </c>
      <c r="AW112" s="14" t="s">
        <v>37</v>
      </c>
      <c r="AX112" s="14" t="s">
        <v>78</v>
      </c>
      <c r="AY112" s="240" t="s">
        <v>118</v>
      </c>
    </row>
    <row r="113" spans="1:51" s="15" customFormat="1" ht="12">
      <c r="A113" s="15"/>
      <c r="B113" s="241"/>
      <c r="C113" s="242"/>
      <c r="D113" s="221" t="s">
        <v>129</v>
      </c>
      <c r="E113" s="243" t="s">
        <v>19</v>
      </c>
      <c r="F113" s="244" t="s">
        <v>132</v>
      </c>
      <c r="G113" s="242"/>
      <c r="H113" s="245">
        <v>697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1" t="s">
        <v>129</v>
      </c>
      <c r="AU113" s="251" t="s">
        <v>88</v>
      </c>
      <c r="AV113" s="15" t="s">
        <v>125</v>
      </c>
      <c r="AW113" s="15" t="s">
        <v>37</v>
      </c>
      <c r="AX113" s="15" t="s">
        <v>86</v>
      </c>
      <c r="AY113" s="251" t="s">
        <v>118</v>
      </c>
    </row>
    <row r="114" spans="1:65" s="2" customFormat="1" ht="24.15" customHeight="1">
      <c r="A114" s="39"/>
      <c r="B114" s="40"/>
      <c r="C114" s="201" t="s">
        <v>157</v>
      </c>
      <c r="D114" s="201" t="s">
        <v>120</v>
      </c>
      <c r="E114" s="202" t="s">
        <v>158</v>
      </c>
      <c r="F114" s="203" t="s">
        <v>159</v>
      </c>
      <c r="G114" s="204" t="s">
        <v>160</v>
      </c>
      <c r="H114" s="205">
        <v>1</v>
      </c>
      <c r="I114" s="206"/>
      <c r="J114" s="207">
        <f>ROUND(I114*H114,2)</f>
        <v>0</v>
      </c>
      <c r="K114" s="203" t="s">
        <v>19</v>
      </c>
      <c r="L114" s="45"/>
      <c r="M114" s="208" t="s">
        <v>19</v>
      </c>
      <c r="N114" s="209" t="s">
        <v>49</v>
      </c>
      <c r="O114" s="85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2" t="s">
        <v>125</v>
      </c>
      <c r="AT114" s="212" t="s">
        <v>120</v>
      </c>
      <c r="AU114" s="212" t="s">
        <v>88</v>
      </c>
      <c r="AY114" s="18" t="s">
        <v>118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18" t="s">
        <v>86</v>
      </c>
      <c r="BK114" s="213">
        <f>ROUND(I114*H114,2)</f>
        <v>0</v>
      </c>
      <c r="BL114" s="18" t="s">
        <v>125</v>
      </c>
      <c r="BM114" s="212" t="s">
        <v>161</v>
      </c>
    </row>
    <row r="115" spans="1:51" s="13" customFormat="1" ht="12">
      <c r="A115" s="13"/>
      <c r="B115" s="219"/>
      <c r="C115" s="220"/>
      <c r="D115" s="221" t="s">
        <v>129</v>
      </c>
      <c r="E115" s="222" t="s">
        <v>19</v>
      </c>
      <c r="F115" s="223" t="s">
        <v>162</v>
      </c>
      <c r="G115" s="220"/>
      <c r="H115" s="222" t="s">
        <v>19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129</v>
      </c>
      <c r="AU115" s="229" t="s">
        <v>88</v>
      </c>
      <c r="AV115" s="13" t="s">
        <v>86</v>
      </c>
      <c r="AW115" s="13" t="s">
        <v>37</v>
      </c>
      <c r="AX115" s="13" t="s">
        <v>78</v>
      </c>
      <c r="AY115" s="229" t="s">
        <v>118</v>
      </c>
    </row>
    <row r="116" spans="1:51" s="14" customFormat="1" ht="12">
      <c r="A116" s="14"/>
      <c r="B116" s="230"/>
      <c r="C116" s="231"/>
      <c r="D116" s="221" t="s">
        <v>129</v>
      </c>
      <c r="E116" s="232" t="s">
        <v>19</v>
      </c>
      <c r="F116" s="233" t="s">
        <v>86</v>
      </c>
      <c r="G116" s="231"/>
      <c r="H116" s="234">
        <v>1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129</v>
      </c>
      <c r="AU116" s="240" t="s">
        <v>88</v>
      </c>
      <c r="AV116" s="14" t="s">
        <v>88</v>
      </c>
      <c r="AW116" s="14" t="s">
        <v>37</v>
      </c>
      <c r="AX116" s="14" t="s">
        <v>78</v>
      </c>
      <c r="AY116" s="240" t="s">
        <v>118</v>
      </c>
    </row>
    <row r="117" spans="1:51" s="15" customFormat="1" ht="12">
      <c r="A117" s="15"/>
      <c r="B117" s="241"/>
      <c r="C117" s="242"/>
      <c r="D117" s="221" t="s">
        <v>129</v>
      </c>
      <c r="E117" s="243" t="s">
        <v>19</v>
      </c>
      <c r="F117" s="244" t="s">
        <v>132</v>
      </c>
      <c r="G117" s="242"/>
      <c r="H117" s="245">
        <v>1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1" t="s">
        <v>129</v>
      </c>
      <c r="AU117" s="251" t="s">
        <v>88</v>
      </c>
      <c r="AV117" s="15" t="s">
        <v>125</v>
      </c>
      <c r="AW117" s="15" t="s">
        <v>37</v>
      </c>
      <c r="AX117" s="15" t="s">
        <v>86</v>
      </c>
      <c r="AY117" s="251" t="s">
        <v>118</v>
      </c>
    </row>
    <row r="118" spans="1:65" s="2" customFormat="1" ht="16.5" customHeight="1">
      <c r="A118" s="39"/>
      <c r="B118" s="40"/>
      <c r="C118" s="201" t="s">
        <v>163</v>
      </c>
      <c r="D118" s="201" t="s">
        <v>120</v>
      </c>
      <c r="E118" s="202" t="s">
        <v>164</v>
      </c>
      <c r="F118" s="203" t="s">
        <v>165</v>
      </c>
      <c r="G118" s="204" t="s">
        <v>160</v>
      </c>
      <c r="H118" s="205">
        <v>1</v>
      </c>
      <c r="I118" s="206"/>
      <c r="J118" s="207">
        <f>ROUND(I118*H118,2)</f>
        <v>0</v>
      </c>
      <c r="K118" s="203" t="s">
        <v>19</v>
      </c>
      <c r="L118" s="45"/>
      <c r="M118" s="208" t="s">
        <v>19</v>
      </c>
      <c r="N118" s="209" t="s">
        <v>49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2" t="s">
        <v>125</v>
      </c>
      <c r="AT118" s="212" t="s">
        <v>120</v>
      </c>
      <c r="AU118" s="212" t="s">
        <v>88</v>
      </c>
      <c r="AY118" s="18" t="s">
        <v>118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8" t="s">
        <v>86</v>
      </c>
      <c r="BK118" s="213">
        <f>ROUND(I118*H118,2)</f>
        <v>0</v>
      </c>
      <c r="BL118" s="18" t="s">
        <v>125</v>
      </c>
      <c r="BM118" s="212" t="s">
        <v>166</v>
      </c>
    </row>
    <row r="119" spans="1:51" s="13" customFormat="1" ht="12">
      <c r="A119" s="13"/>
      <c r="B119" s="219"/>
      <c r="C119" s="220"/>
      <c r="D119" s="221" t="s">
        <v>129</v>
      </c>
      <c r="E119" s="222" t="s">
        <v>19</v>
      </c>
      <c r="F119" s="223" t="s">
        <v>167</v>
      </c>
      <c r="G119" s="220"/>
      <c r="H119" s="222" t="s">
        <v>19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129</v>
      </c>
      <c r="AU119" s="229" t="s">
        <v>88</v>
      </c>
      <c r="AV119" s="13" t="s">
        <v>86</v>
      </c>
      <c r="AW119" s="13" t="s">
        <v>37</v>
      </c>
      <c r="AX119" s="13" t="s">
        <v>78</v>
      </c>
      <c r="AY119" s="229" t="s">
        <v>118</v>
      </c>
    </row>
    <row r="120" spans="1:51" s="14" customFormat="1" ht="12">
      <c r="A120" s="14"/>
      <c r="B120" s="230"/>
      <c r="C120" s="231"/>
      <c r="D120" s="221" t="s">
        <v>129</v>
      </c>
      <c r="E120" s="232" t="s">
        <v>19</v>
      </c>
      <c r="F120" s="233" t="s">
        <v>86</v>
      </c>
      <c r="G120" s="231"/>
      <c r="H120" s="234">
        <v>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129</v>
      </c>
      <c r="AU120" s="240" t="s">
        <v>88</v>
      </c>
      <c r="AV120" s="14" t="s">
        <v>88</v>
      </c>
      <c r="AW120" s="14" t="s">
        <v>37</v>
      </c>
      <c r="AX120" s="14" t="s">
        <v>78</v>
      </c>
      <c r="AY120" s="240" t="s">
        <v>118</v>
      </c>
    </row>
    <row r="121" spans="1:51" s="15" customFormat="1" ht="12">
      <c r="A121" s="15"/>
      <c r="B121" s="241"/>
      <c r="C121" s="242"/>
      <c r="D121" s="221" t="s">
        <v>129</v>
      </c>
      <c r="E121" s="243" t="s">
        <v>19</v>
      </c>
      <c r="F121" s="244" t="s">
        <v>132</v>
      </c>
      <c r="G121" s="242"/>
      <c r="H121" s="245">
        <v>1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1" t="s">
        <v>129</v>
      </c>
      <c r="AU121" s="251" t="s">
        <v>88</v>
      </c>
      <c r="AV121" s="15" t="s">
        <v>125</v>
      </c>
      <c r="AW121" s="15" t="s">
        <v>37</v>
      </c>
      <c r="AX121" s="15" t="s">
        <v>86</v>
      </c>
      <c r="AY121" s="251" t="s">
        <v>118</v>
      </c>
    </row>
    <row r="122" spans="1:65" s="2" customFormat="1" ht="21.75" customHeight="1">
      <c r="A122" s="39"/>
      <c r="B122" s="40"/>
      <c r="C122" s="201" t="s">
        <v>168</v>
      </c>
      <c r="D122" s="201" t="s">
        <v>120</v>
      </c>
      <c r="E122" s="202" t="s">
        <v>169</v>
      </c>
      <c r="F122" s="203" t="s">
        <v>170</v>
      </c>
      <c r="G122" s="204" t="s">
        <v>160</v>
      </c>
      <c r="H122" s="205">
        <v>1</v>
      </c>
      <c r="I122" s="206"/>
      <c r="J122" s="207">
        <f>ROUND(I122*H122,2)</f>
        <v>0</v>
      </c>
      <c r="K122" s="203" t="s">
        <v>19</v>
      </c>
      <c r="L122" s="45"/>
      <c r="M122" s="208" t="s">
        <v>19</v>
      </c>
      <c r="N122" s="209" t="s">
        <v>49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2" t="s">
        <v>125</v>
      </c>
      <c r="AT122" s="212" t="s">
        <v>120</v>
      </c>
      <c r="AU122" s="212" t="s">
        <v>88</v>
      </c>
      <c r="AY122" s="18" t="s">
        <v>118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8" t="s">
        <v>86</v>
      </c>
      <c r="BK122" s="213">
        <f>ROUND(I122*H122,2)</f>
        <v>0</v>
      </c>
      <c r="BL122" s="18" t="s">
        <v>125</v>
      </c>
      <c r="BM122" s="212" t="s">
        <v>171</v>
      </c>
    </row>
    <row r="123" spans="1:51" s="13" customFormat="1" ht="12">
      <c r="A123" s="13"/>
      <c r="B123" s="219"/>
      <c r="C123" s="220"/>
      <c r="D123" s="221" t="s">
        <v>129</v>
      </c>
      <c r="E123" s="222" t="s">
        <v>19</v>
      </c>
      <c r="F123" s="223" t="s">
        <v>162</v>
      </c>
      <c r="G123" s="220"/>
      <c r="H123" s="222" t="s">
        <v>19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129</v>
      </c>
      <c r="AU123" s="229" t="s">
        <v>88</v>
      </c>
      <c r="AV123" s="13" t="s">
        <v>86</v>
      </c>
      <c r="AW123" s="13" t="s">
        <v>37</v>
      </c>
      <c r="AX123" s="13" t="s">
        <v>78</v>
      </c>
      <c r="AY123" s="229" t="s">
        <v>118</v>
      </c>
    </row>
    <row r="124" spans="1:51" s="14" customFormat="1" ht="12">
      <c r="A124" s="14"/>
      <c r="B124" s="230"/>
      <c r="C124" s="231"/>
      <c r="D124" s="221" t="s">
        <v>129</v>
      </c>
      <c r="E124" s="232" t="s">
        <v>19</v>
      </c>
      <c r="F124" s="233" t="s">
        <v>86</v>
      </c>
      <c r="G124" s="231"/>
      <c r="H124" s="234">
        <v>1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129</v>
      </c>
      <c r="AU124" s="240" t="s">
        <v>88</v>
      </c>
      <c r="AV124" s="14" t="s">
        <v>88</v>
      </c>
      <c r="AW124" s="14" t="s">
        <v>37</v>
      </c>
      <c r="AX124" s="14" t="s">
        <v>78</v>
      </c>
      <c r="AY124" s="240" t="s">
        <v>118</v>
      </c>
    </row>
    <row r="125" spans="1:51" s="15" customFormat="1" ht="12">
      <c r="A125" s="15"/>
      <c r="B125" s="241"/>
      <c r="C125" s="242"/>
      <c r="D125" s="221" t="s">
        <v>129</v>
      </c>
      <c r="E125" s="243" t="s">
        <v>19</v>
      </c>
      <c r="F125" s="244" t="s">
        <v>132</v>
      </c>
      <c r="G125" s="242"/>
      <c r="H125" s="245">
        <v>1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1" t="s">
        <v>129</v>
      </c>
      <c r="AU125" s="251" t="s">
        <v>88</v>
      </c>
      <c r="AV125" s="15" t="s">
        <v>125</v>
      </c>
      <c r="AW125" s="15" t="s">
        <v>37</v>
      </c>
      <c r="AX125" s="15" t="s">
        <v>86</v>
      </c>
      <c r="AY125" s="251" t="s">
        <v>118</v>
      </c>
    </row>
    <row r="126" spans="1:65" s="2" customFormat="1" ht="38.55" customHeight="1">
      <c r="A126" s="39"/>
      <c r="B126" s="40"/>
      <c r="C126" s="201" t="s">
        <v>172</v>
      </c>
      <c r="D126" s="201" t="s">
        <v>120</v>
      </c>
      <c r="E126" s="202" t="s">
        <v>173</v>
      </c>
      <c r="F126" s="203" t="s">
        <v>174</v>
      </c>
      <c r="G126" s="204" t="s">
        <v>160</v>
      </c>
      <c r="H126" s="205">
        <v>1</v>
      </c>
      <c r="I126" s="206"/>
      <c r="J126" s="207">
        <f>ROUND(I126*H126,2)</f>
        <v>0</v>
      </c>
      <c r="K126" s="203" t="s">
        <v>19</v>
      </c>
      <c r="L126" s="45"/>
      <c r="M126" s="208" t="s">
        <v>19</v>
      </c>
      <c r="N126" s="209" t="s">
        <v>49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2" t="s">
        <v>125</v>
      </c>
      <c r="AT126" s="212" t="s">
        <v>120</v>
      </c>
      <c r="AU126" s="212" t="s">
        <v>88</v>
      </c>
      <c r="AY126" s="18" t="s">
        <v>118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8" t="s">
        <v>86</v>
      </c>
      <c r="BK126" s="213">
        <f>ROUND(I126*H126,2)</f>
        <v>0</v>
      </c>
      <c r="BL126" s="18" t="s">
        <v>125</v>
      </c>
      <c r="BM126" s="212" t="s">
        <v>175</v>
      </c>
    </row>
    <row r="127" spans="1:51" s="13" customFormat="1" ht="12">
      <c r="A127" s="13"/>
      <c r="B127" s="219"/>
      <c r="C127" s="220"/>
      <c r="D127" s="221" t="s">
        <v>129</v>
      </c>
      <c r="E127" s="222" t="s">
        <v>19</v>
      </c>
      <c r="F127" s="223" t="s">
        <v>167</v>
      </c>
      <c r="G127" s="220"/>
      <c r="H127" s="222" t="s">
        <v>19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129</v>
      </c>
      <c r="AU127" s="229" t="s">
        <v>88</v>
      </c>
      <c r="AV127" s="13" t="s">
        <v>86</v>
      </c>
      <c r="AW127" s="13" t="s">
        <v>37</v>
      </c>
      <c r="AX127" s="13" t="s">
        <v>78</v>
      </c>
      <c r="AY127" s="229" t="s">
        <v>118</v>
      </c>
    </row>
    <row r="128" spans="1:51" s="14" customFormat="1" ht="12">
      <c r="A128" s="14"/>
      <c r="B128" s="230"/>
      <c r="C128" s="231"/>
      <c r="D128" s="221" t="s">
        <v>129</v>
      </c>
      <c r="E128" s="232" t="s">
        <v>19</v>
      </c>
      <c r="F128" s="233" t="s">
        <v>86</v>
      </c>
      <c r="G128" s="231"/>
      <c r="H128" s="234">
        <v>1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129</v>
      </c>
      <c r="AU128" s="240" t="s">
        <v>88</v>
      </c>
      <c r="AV128" s="14" t="s">
        <v>88</v>
      </c>
      <c r="AW128" s="14" t="s">
        <v>37</v>
      </c>
      <c r="AX128" s="14" t="s">
        <v>78</v>
      </c>
      <c r="AY128" s="240" t="s">
        <v>118</v>
      </c>
    </row>
    <row r="129" spans="1:51" s="15" customFormat="1" ht="12">
      <c r="A129" s="15"/>
      <c r="B129" s="241"/>
      <c r="C129" s="242"/>
      <c r="D129" s="221" t="s">
        <v>129</v>
      </c>
      <c r="E129" s="243" t="s">
        <v>19</v>
      </c>
      <c r="F129" s="244" t="s">
        <v>132</v>
      </c>
      <c r="G129" s="242"/>
      <c r="H129" s="245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1" t="s">
        <v>129</v>
      </c>
      <c r="AU129" s="251" t="s">
        <v>88</v>
      </c>
      <c r="AV129" s="15" t="s">
        <v>125</v>
      </c>
      <c r="AW129" s="15" t="s">
        <v>37</v>
      </c>
      <c r="AX129" s="15" t="s">
        <v>86</v>
      </c>
      <c r="AY129" s="251" t="s">
        <v>118</v>
      </c>
    </row>
    <row r="130" spans="1:63" s="12" customFormat="1" ht="22.8" customHeight="1">
      <c r="A130" s="12"/>
      <c r="B130" s="185"/>
      <c r="C130" s="186"/>
      <c r="D130" s="187" t="s">
        <v>77</v>
      </c>
      <c r="E130" s="199" t="s">
        <v>176</v>
      </c>
      <c r="F130" s="199" t="s">
        <v>177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SUM(P131:P162)</f>
        <v>0</v>
      </c>
      <c r="Q130" s="193"/>
      <c r="R130" s="194">
        <f>SUM(R131:R162)</f>
        <v>0.013453</v>
      </c>
      <c r="S130" s="193"/>
      <c r="T130" s="195">
        <f>SUM(T131:T162)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96" t="s">
        <v>86</v>
      </c>
      <c r="AT130" s="197" t="s">
        <v>77</v>
      </c>
      <c r="AU130" s="197" t="s">
        <v>86</v>
      </c>
      <c r="AY130" s="196" t="s">
        <v>118</v>
      </c>
      <c r="BK130" s="198">
        <f>SUM(BK131:BK162)</f>
        <v>0</v>
      </c>
    </row>
    <row r="131" spans="1:65" s="2" customFormat="1" ht="16.5" customHeight="1">
      <c r="A131" s="39"/>
      <c r="B131" s="40"/>
      <c r="C131" s="201" t="s">
        <v>133</v>
      </c>
      <c r="D131" s="201" t="s">
        <v>120</v>
      </c>
      <c r="E131" s="202" t="s">
        <v>178</v>
      </c>
      <c r="F131" s="203" t="s">
        <v>179</v>
      </c>
      <c r="G131" s="204" t="s">
        <v>180</v>
      </c>
      <c r="H131" s="205">
        <v>428.93</v>
      </c>
      <c r="I131" s="206"/>
      <c r="J131" s="207">
        <f>ROUND(I131*H131,2)</f>
        <v>0</v>
      </c>
      <c r="K131" s="203" t="s">
        <v>124</v>
      </c>
      <c r="L131" s="45"/>
      <c r="M131" s="208" t="s">
        <v>19</v>
      </c>
      <c r="N131" s="209" t="s">
        <v>49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2" t="s">
        <v>125</v>
      </c>
      <c r="AT131" s="212" t="s">
        <v>120</v>
      </c>
      <c r="AU131" s="212" t="s">
        <v>88</v>
      </c>
      <c r="AY131" s="18" t="s">
        <v>118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8" t="s">
        <v>86</v>
      </c>
      <c r="BK131" s="213">
        <f>ROUND(I131*H131,2)</f>
        <v>0</v>
      </c>
      <c r="BL131" s="18" t="s">
        <v>125</v>
      </c>
      <c r="BM131" s="212" t="s">
        <v>181</v>
      </c>
    </row>
    <row r="132" spans="1:47" s="2" customFormat="1" ht="12">
      <c r="A132" s="39"/>
      <c r="B132" s="40"/>
      <c r="C132" s="41"/>
      <c r="D132" s="214" t="s">
        <v>127</v>
      </c>
      <c r="E132" s="41"/>
      <c r="F132" s="215" t="s">
        <v>182</v>
      </c>
      <c r="G132" s="41"/>
      <c r="H132" s="41"/>
      <c r="I132" s="216"/>
      <c r="J132" s="41"/>
      <c r="K132" s="41"/>
      <c r="L132" s="45"/>
      <c r="M132" s="217"/>
      <c r="N132" s="218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127</v>
      </c>
      <c r="AU132" s="18" t="s">
        <v>88</v>
      </c>
    </row>
    <row r="133" spans="1:65" s="2" customFormat="1" ht="16.5" customHeight="1">
      <c r="A133" s="39"/>
      <c r="B133" s="40"/>
      <c r="C133" s="201" t="s">
        <v>183</v>
      </c>
      <c r="D133" s="201" t="s">
        <v>120</v>
      </c>
      <c r="E133" s="202" t="s">
        <v>184</v>
      </c>
      <c r="F133" s="203" t="s">
        <v>185</v>
      </c>
      <c r="G133" s="204" t="s">
        <v>180</v>
      </c>
      <c r="H133" s="205">
        <v>2.446</v>
      </c>
      <c r="I133" s="206"/>
      <c r="J133" s="207">
        <f>ROUND(I133*H133,2)</f>
        <v>0</v>
      </c>
      <c r="K133" s="203" t="s">
        <v>124</v>
      </c>
      <c r="L133" s="45"/>
      <c r="M133" s="208" t="s">
        <v>19</v>
      </c>
      <c r="N133" s="209" t="s">
        <v>49</v>
      </c>
      <c r="O133" s="85"/>
      <c r="P133" s="210">
        <f>O133*H133</f>
        <v>0</v>
      </c>
      <c r="Q133" s="210">
        <v>0.0055</v>
      </c>
      <c r="R133" s="210">
        <f>Q133*H133</f>
        <v>0.013453</v>
      </c>
      <c r="S133" s="210">
        <v>0</v>
      </c>
      <c r="T133" s="21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2" t="s">
        <v>125</v>
      </c>
      <c r="AT133" s="212" t="s">
        <v>120</v>
      </c>
      <c r="AU133" s="212" t="s">
        <v>88</v>
      </c>
      <c r="AY133" s="18" t="s">
        <v>118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8" t="s">
        <v>86</v>
      </c>
      <c r="BK133" s="213">
        <f>ROUND(I133*H133,2)</f>
        <v>0</v>
      </c>
      <c r="BL133" s="18" t="s">
        <v>125</v>
      </c>
      <c r="BM133" s="212" t="s">
        <v>186</v>
      </c>
    </row>
    <row r="134" spans="1:47" s="2" customFormat="1" ht="12">
      <c r="A134" s="39"/>
      <c r="B134" s="40"/>
      <c r="C134" s="41"/>
      <c r="D134" s="214" t="s">
        <v>127</v>
      </c>
      <c r="E134" s="41"/>
      <c r="F134" s="215" t="s">
        <v>187</v>
      </c>
      <c r="G134" s="41"/>
      <c r="H134" s="41"/>
      <c r="I134" s="216"/>
      <c r="J134" s="41"/>
      <c r="K134" s="41"/>
      <c r="L134" s="45"/>
      <c r="M134" s="217"/>
      <c r="N134" s="218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127</v>
      </c>
      <c r="AU134" s="18" t="s">
        <v>88</v>
      </c>
    </row>
    <row r="135" spans="1:65" s="2" customFormat="1" ht="21.75" customHeight="1">
      <c r="A135" s="39"/>
      <c r="B135" s="40"/>
      <c r="C135" s="201" t="s">
        <v>188</v>
      </c>
      <c r="D135" s="201" t="s">
        <v>120</v>
      </c>
      <c r="E135" s="202" t="s">
        <v>189</v>
      </c>
      <c r="F135" s="203" t="s">
        <v>190</v>
      </c>
      <c r="G135" s="204" t="s">
        <v>180</v>
      </c>
      <c r="H135" s="205">
        <v>428.93</v>
      </c>
      <c r="I135" s="206"/>
      <c r="J135" s="207">
        <f>ROUND(I135*H135,2)</f>
        <v>0</v>
      </c>
      <c r="K135" s="203" t="s">
        <v>124</v>
      </c>
      <c r="L135" s="45"/>
      <c r="M135" s="208" t="s">
        <v>19</v>
      </c>
      <c r="N135" s="209" t="s">
        <v>49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2" t="s">
        <v>125</v>
      </c>
      <c r="AT135" s="212" t="s">
        <v>120</v>
      </c>
      <c r="AU135" s="212" t="s">
        <v>88</v>
      </c>
      <c r="AY135" s="18" t="s">
        <v>118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8" t="s">
        <v>86</v>
      </c>
      <c r="BK135" s="213">
        <f>ROUND(I135*H135,2)</f>
        <v>0</v>
      </c>
      <c r="BL135" s="18" t="s">
        <v>125</v>
      </c>
      <c r="BM135" s="212" t="s">
        <v>191</v>
      </c>
    </row>
    <row r="136" spans="1:47" s="2" customFormat="1" ht="12">
      <c r="A136" s="39"/>
      <c r="B136" s="40"/>
      <c r="C136" s="41"/>
      <c r="D136" s="214" t="s">
        <v>127</v>
      </c>
      <c r="E136" s="41"/>
      <c r="F136" s="215" t="s">
        <v>192</v>
      </c>
      <c r="G136" s="41"/>
      <c r="H136" s="41"/>
      <c r="I136" s="216"/>
      <c r="J136" s="41"/>
      <c r="K136" s="41"/>
      <c r="L136" s="45"/>
      <c r="M136" s="217"/>
      <c r="N136" s="218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127</v>
      </c>
      <c r="AU136" s="18" t="s">
        <v>88</v>
      </c>
    </row>
    <row r="137" spans="1:65" s="2" customFormat="1" ht="24.15" customHeight="1">
      <c r="A137" s="39"/>
      <c r="B137" s="40"/>
      <c r="C137" s="201" t="s">
        <v>193</v>
      </c>
      <c r="D137" s="201" t="s">
        <v>120</v>
      </c>
      <c r="E137" s="202" t="s">
        <v>194</v>
      </c>
      <c r="F137" s="203" t="s">
        <v>195</v>
      </c>
      <c r="G137" s="204" t="s">
        <v>180</v>
      </c>
      <c r="H137" s="205">
        <v>7859.493</v>
      </c>
      <c r="I137" s="206"/>
      <c r="J137" s="207">
        <f>ROUND(I137*H137,2)</f>
        <v>0</v>
      </c>
      <c r="K137" s="203" t="s">
        <v>124</v>
      </c>
      <c r="L137" s="45"/>
      <c r="M137" s="208" t="s">
        <v>19</v>
      </c>
      <c r="N137" s="209" t="s">
        <v>49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2" t="s">
        <v>125</v>
      </c>
      <c r="AT137" s="212" t="s">
        <v>120</v>
      </c>
      <c r="AU137" s="212" t="s">
        <v>88</v>
      </c>
      <c r="AY137" s="18" t="s">
        <v>118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8" t="s">
        <v>86</v>
      </c>
      <c r="BK137" s="213">
        <f>ROUND(I137*H137,2)</f>
        <v>0</v>
      </c>
      <c r="BL137" s="18" t="s">
        <v>125</v>
      </c>
      <c r="BM137" s="212" t="s">
        <v>196</v>
      </c>
    </row>
    <row r="138" spans="1:47" s="2" customFormat="1" ht="12">
      <c r="A138" s="39"/>
      <c r="B138" s="40"/>
      <c r="C138" s="41"/>
      <c r="D138" s="214" t="s">
        <v>127</v>
      </c>
      <c r="E138" s="41"/>
      <c r="F138" s="215" t="s">
        <v>197</v>
      </c>
      <c r="G138" s="41"/>
      <c r="H138" s="41"/>
      <c r="I138" s="216"/>
      <c r="J138" s="41"/>
      <c r="K138" s="41"/>
      <c r="L138" s="45"/>
      <c r="M138" s="217"/>
      <c r="N138" s="218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127</v>
      </c>
      <c r="AU138" s="18" t="s">
        <v>88</v>
      </c>
    </row>
    <row r="139" spans="1:51" s="13" customFormat="1" ht="12">
      <c r="A139" s="13"/>
      <c r="B139" s="219"/>
      <c r="C139" s="220"/>
      <c r="D139" s="221" t="s">
        <v>129</v>
      </c>
      <c r="E139" s="222" t="s">
        <v>19</v>
      </c>
      <c r="F139" s="223" t="s">
        <v>198</v>
      </c>
      <c r="G139" s="220"/>
      <c r="H139" s="222" t="s">
        <v>19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129</v>
      </c>
      <c r="AU139" s="229" t="s">
        <v>88</v>
      </c>
      <c r="AV139" s="13" t="s">
        <v>86</v>
      </c>
      <c r="AW139" s="13" t="s">
        <v>37</v>
      </c>
      <c r="AX139" s="13" t="s">
        <v>78</v>
      </c>
      <c r="AY139" s="229" t="s">
        <v>118</v>
      </c>
    </row>
    <row r="140" spans="1:51" s="14" customFormat="1" ht="12">
      <c r="A140" s="14"/>
      <c r="B140" s="230"/>
      <c r="C140" s="231"/>
      <c r="D140" s="221" t="s">
        <v>129</v>
      </c>
      <c r="E140" s="232" t="s">
        <v>19</v>
      </c>
      <c r="F140" s="233" t="s">
        <v>199</v>
      </c>
      <c r="G140" s="231"/>
      <c r="H140" s="234">
        <v>2877.76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129</v>
      </c>
      <c r="AU140" s="240" t="s">
        <v>88</v>
      </c>
      <c r="AV140" s="14" t="s">
        <v>88</v>
      </c>
      <c r="AW140" s="14" t="s">
        <v>37</v>
      </c>
      <c r="AX140" s="14" t="s">
        <v>78</v>
      </c>
      <c r="AY140" s="240" t="s">
        <v>118</v>
      </c>
    </row>
    <row r="141" spans="1:51" s="13" customFormat="1" ht="12">
      <c r="A141" s="13"/>
      <c r="B141" s="219"/>
      <c r="C141" s="220"/>
      <c r="D141" s="221" t="s">
        <v>129</v>
      </c>
      <c r="E141" s="222" t="s">
        <v>19</v>
      </c>
      <c r="F141" s="223" t="s">
        <v>200</v>
      </c>
      <c r="G141" s="220"/>
      <c r="H141" s="222" t="s">
        <v>19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129</v>
      </c>
      <c r="AU141" s="229" t="s">
        <v>88</v>
      </c>
      <c r="AV141" s="13" t="s">
        <v>86</v>
      </c>
      <c r="AW141" s="13" t="s">
        <v>37</v>
      </c>
      <c r="AX141" s="13" t="s">
        <v>78</v>
      </c>
      <c r="AY141" s="229" t="s">
        <v>118</v>
      </c>
    </row>
    <row r="142" spans="1:51" s="14" customFormat="1" ht="12">
      <c r="A142" s="14"/>
      <c r="B142" s="230"/>
      <c r="C142" s="231"/>
      <c r="D142" s="221" t="s">
        <v>129</v>
      </c>
      <c r="E142" s="232" t="s">
        <v>19</v>
      </c>
      <c r="F142" s="233" t="s">
        <v>201</v>
      </c>
      <c r="G142" s="231"/>
      <c r="H142" s="234">
        <v>5191.698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129</v>
      </c>
      <c r="AU142" s="240" t="s">
        <v>88</v>
      </c>
      <c r="AV142" s="14" t="s">
        <v>88</v>
      </c>
      <c r="AW142" s="14" t="s">
        <v>37</v>
      </c>
      <c r="AX142" s="14" t="s">
        <v>78</v>
      </c>
      <c r="AY142" s="240" t="s">
        <v>118</v>
      </c>
    </row>
    <row r="143" spans="1:51" s="15" customFormat="1" ht="12">
      <c r="A143" s="15"/>
      <c r="B143" s="241"/>
      <c r="C143" s="242"/>
      <c r="D143" s="221" t="s">
        <v>129</v>
      </c>
      <c r="E143" s="243" t="s">
        <v>19</v>
      </c>
      <c r="F143" s="244" t="s">
        <v>132</v>
      </c>
      <c r="G143" s="242"/>
      <c r="H143" s="245">
        <v>8069.4580000000005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1" t="s">
        <v>129</v>
      </c>
      <c r="AU143" s="251" t="s">
        <v>88</v>
      </c>
      <c r="AV143" s="15" t="s">
        <v>125</v>
      </c>
      <c r="AW143" s="15" t="s">
        <v>37</v>
      </c>
      <c r="AX143" s="15" t="s">
        <v>86</v>
      </c>
      <c r="AY143" s="251" t="s">
        <v>118</v>
      </c>
    </row>
    <row r="144" spans="1:65" s="2" customFormat="1" ht="24.15" customHeight="1">
      <c r="A144" s="39"/>
      <c r="B144" s="40"/>
      <c r="C144" s="201" t="s">
        <v>202</v>
      </c>
      <c r="D144" s="201" t="s">
        <v>120</v>
      </c>
      <c r="E144" s="202" t="s">
        <v>203</v>
      </c>
      <c r="F144" s="203" t="s">
        <v>204</v>
      </c>
      <c r="G144" s="204" t="s">
        <v>180</v>
      </c>
      <c r="H144" s="205">
        <v>112.662</v>
      </c>
      <c r="I144" s="206"/>
      <c r="J144" s="207">
        <f>ROUND(I144*H144,2)</f>
        <v>0</v>
      </c>
      <c r="K144" s="203" t="s">
        <v>124</v>
      </c>
      <c r="L144" s="45"/>
      <c r="M144" s="208" t="s">
        <v>19</v>
      </c>
      <c r="N144" s="209" t="s">
        <v>49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2" t="s">
        <v>125</v>
      </c>
      <c r="AT144" s="212" t="s">
        <v>120</v>
      </c>
      <c r="AU144" s="212" t="s">
        <v>88</v>
      </c>
      <c r="AY144" s="18" t="s">
        <v>118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8" t="s">
        <v>86</v>
      </c>
      <c r="BK144" s="213">
        <f>ROUND(I144*H144,2)</f>
        <v>0</v>
      </c>
      <c r="BL144" s="18" t="s">
        <v>125</v>
      </c>
      <c r="BM144" s="212" t="s">
        <v>205</v>
      </c>
    </row>
    <row r="145" spans="1:47" s="2" customFormat="1" ht="12">
      <c r="A145" s="39"/>
      <c r="B145" s="40"/>
      <c r="C145" s="41"/>
      <c r="D145" s="214" t="s">
        <v>127</v>
      </c>
      <c r="E145" s="41"/>
      <c r="F145" s="215" t="s">
        <v>206</v>
      </c>
      <c r="G145" s="41"/>
      <c r="H145" s="41"/>
      <c r="I145" s="216"/>
      <c r="J145" s="41"/>
      <c r="K145" s="41"/>
      <c r="L145" s="45"/>
      <c r="M145" s="217"/>
      <c r="N145" s="218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127</v>
      </c>
      <c r="AU145" s="18" t="s">
        <v>88</v>
      </c>
    </row>
    <row r="146" spans="1:65" s="2" customFormat="1" ht="24.15" customHeight="1">
      <c r="A146" s="39"/>
      <c r="B146" s="40"/>
      <c r="C146" s="201" t="s">
        <v>131</v>
      </c>
      <c r="D146" s="201" t="s">
        <v>120</v>
      </c>
      <c r="E146" s="202" t="s">
        <v>207</v>
      </c>
      <c r="F146" s="203" t="s">
        <v>208</v>
      </c>
      <c r="G146" s="204" t="s">
        <v>180</v>
      </c>
      <c r="H146" s="205">
        <v>0.25</v>
      </c>
      <c r="I146" s="206"/>
      <c r="J146" s="207">
        <f>ROUND(I146*H146,2)</f>
        <v>0</v>
      </c>
      <c r="K146" s="203" t="s">
        <v>124</v>
      </c>
      <c r="L146" s="45"/>
      <c r="M146" s="208" t="s">
        <v>19</v>
      </c>
      <c r="N146" s="209" t="s">
        <v>49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2" t="s">
        <v>125</v>
      </c>
      <c r="AT146" s="212" t="s">
        <v>120</v>
      </c>
      <c r="AU146" s="212" t="s">
        <v>88</v>
      </c>
      <c r="AY146" s="18" t="s">
        <v>118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8" t="s">
        <v>86</v>
      </c>
      <c r="BK146" s="213">
        <f>ROUND(I146*H146,2)</f>
        <v>0</v>
      </c>
      <c r="BL146" s="18" t="s">
        <v>125</v>
      </c>
      <c r="BM146" s="212" t="s">
        <v>209</v>
      </c>
    </row>
    <row r="147" spans="1:47" s="2" customFormat="1" ht="12">
      <c r="A147" s="39"/>
      <c r="B147" s="40"/>
      <c r="C147" s="41"/>
      <c r="D147" s="214" t="s">
        <v>127</v>
      </c>
      <c r="E147" s="41"/>
      <c r="F147" s="215" t="s">
        <v>210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127</v>
      </c>
      <c r="AU147" s="18" t="s">
        <v>88</v>
      </c>
    </row>
    <row r="148" spans="1:65" s="2" customFormat="1" ht="24.15" customHeight="1">
      <c r="A148" s="39"/>
      <c r="B148" s="40"/>
      <c r="C148" s="201" t="s">
        <v>8</v>
      </c>
      <c r="D148" s="201" t="s">
        <v>120</v>
      </c>
      <c r="E148" s="202" t="s">
        <v>211</v>
      </c>
      <c r="F148" s="203" t="s">
        <v>212</v>
      </c>
      <c r="G148" s="204" t="s">
        <v>180</v>
      </c>
      <c r="H148" s="205">
        <v>8.46</v>
      </c>
      <c r="I148" s="206"/>
      <c r="J148" s="207">
        <f>ROUND(I148*H148,2)</f>
        <v>0</v>
      </c>
      <c r="K148" s="203" t="s">
        <v>124</v>
      </c>
      <c r="L148" s="45"/>
      <c r="M148" s="208" t="s">
        <v>19</v>
      </c>
      <c r="N148" s="209" t="s">
        <v>49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2" t="s">
        <v>125</v>
      </c>
      <c r="AT148" s="212" t="s">
        <v>120</v>
      </c>
      <c r="AU148" s="212" t="s">
        <v>88</v>
      </c>
      <c r="AY148" s="18" t="s">
        <v>118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8" t="s">
        <v>86</v>
      </c>
      <c r="BK148" s="213">
        <f>ROUND(I148*H148,2)</f>
        <v>0</v>
      </c>
      <c r="BL148" s="18" t="s">
        <v>125</v>
      </c>
      <c r="BM148" s="212" t="s">
        <v>213</v>
      </c>
    </row>
    <row r="149" spans="1:47" s="2" customFormat="1" ht="12">
      <c r="A149" s="39"/>
      <c r="B149" s="40"/>
      <c r="C149" s="41"/>
      <c r="D149" s="214" t="s">
        <v>127</v>
      </c>
      <c r="E149" s="41"/>
      <c r="F149" s="215" t="s">
        <v>214</v>
      </c>
      <c r="G149" s="41"/>
      <c r="H149" s="41"/>
      <c r="I149" s="216"/>
      <c r="J149" s="41"/>
      <c r="K149" s="41"/>
      <c r="L149" s="45"/>
      <c r="M149" s="217"/>
      <c r="N149" s="218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127</v>
      </c>
      <c r="AU149" s="18" t="s">
        <v>88</v>
      </c>
    </row>
    <row r="150" spans="1:65" s="2" customFormat="1" ht="24.15" customHeight="1">
      <c r="A150" s="39"/>
      <c r="B150" s="40"/>
      <c r="C150" s="201" t="s">
        <v>215</v>
      </c>
      <c r="D150" s="201" t="s">
        <v>120</v>
      </c>
      <c r="E150" s="202" t="s">
        <v>216</v>
      </c>
      <c r="F150" s="203" t="s">
        <v>217</v>
      </c>
      <c r="G150" s="204" t="s">
        <v>180</v>
      </c>
      <c r="H150" s="205">
        <v>0.5</v>
      </c>
      <c r="I150" s="206"/>
      <c r="J150" s="207">
        <f>ROUND(I150*H150,2)</f>
        <v>0</v>
      </c>
      <c r="K150" s="203" t="s">
        <v>124</v>
      </c>
      <c r="L150" s="45"/>
      <c r="M150" s="208" t="s">
        <v>19</v>
      </c>
      <c r="N150" s="209" t="s">
        <v>49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2" t="s">
        <v>125</v>
      </c>
      <c r="AT150" s="212" t="s">
        <v>120</v>
      </c>
      <c r="AU150" s="212" t="s">
        <v>88</v>
      </c>
      <c r="AY150" s="18" t="s">
        <v>118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8" t="s">
        <v>86</v>
      </c>
      <c r="BK150" s="213">
        <f>ROUND(I150*H150,2)</f>
        <v>0</v>
      </c>
      <c r="BL150" s="18" t="s">
        <v>125</v>
      </c>
      <c r="BM150" s="212" t="s">
        <v>218</v>
      </c>
    </row>
    <row r="151" spans="1:47" s="2" customFormat="1" ht="12">
      <c r="A151" s="39"/>
      <c r="B151" s="40"/>
      <c r="C151" s="41"/>
      <c r="D151" s="214" t="s">
        <v>127</v>
      </c>
      <c r="E151" s="41"/>
      <c r="F151" s="215" t="s">
        <v>219</v>
      </c>
      <c r="G151" s="41"/>
      <c r="H151" s="41"/>
      <c r="I151" s="216"/>
      <c r="J151" s="41"/>
      <c r="K151" s="41"/>
      <c r="L151" s="45"/>
      <c r="M151" s="217"/>
      <c r="N151" s="218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127</v>
      </c>
      <c r="AU151" s="18" t="s">
        <v>88</v>
      </c>
    </row>
    <row r="152" spans="1:65" s="2" customFormat="1" ht="24.15" customHeight="1">
      <c r="A152" s="39"/>
      <c r="B152" s="40"/>
      <c r="C152" s="201" t="s">
        <v>220</v>
      </c>
      <c r="D152" s="201" t="s">
        <v>120</v>
      </c>
      <c r="E152" s="202" t="s">
        <v>221</v>
      </c>
      <c r="F152" s="203" t="s">
        <v>222</v>
      </c>
      <c r="G152" s="204" t="s">
        <v>180</v>
      </c>
      <c r="H152" s="205">
        <v>2.446</v>
      </c>
      <c r="I152" s="206"/>
      <c r="J152" s="207">
        <f>ROUND(I152*H152,2)</f>
        <v>0</v>
      </c>
      <c r="K152" s="203" t="s">
        <v>124</v>
      </c>
      <c r="L152" s="45"/>
      <c r="M152" s="208" t="s">
        <v>19</v>
      </c>
      <c r="N152" s="209" t="s">
        <v>49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2" t="s">
        <v>125</v>
      </c>
      <c r="AT152" s="212" t="s">
        <v>120</v>
      </c>
      <c r="AU152" s="212" t="s">
        <v>88</v>
      </c>
      <c r="AY152" s="18" t="s">
        <v>118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8" t="s">
        <v>86</v>
      </c>
      <c r="BK152" s="213">
        <f>ROUND(I152*H152,2)</f>
        <v>0</v>
      </c>
      <c r="BL152" s="18" t="s">
        <v>125</v>
      </c>
      <c r="BM152" s="212" t="s">
        <v>223</v>
      </c>
    </row>
    <row r="153" spans="1:47" s="2" customFormat="1" ht="12">
      <c r="A153" s="39"/>
      <c r="B153" s="40"/>
      <c r="C153" s="41"/>
      <c r="D153" s="214" t="s">
        <v>127</v>
      </c>
      <c r="E153" s="41"/>
      <c r="F153" s="215" t="s">
        <v>224</v>
      </c>
      <c r="G153" s="41"/>
      <c r="H153" s="41"/>
      <c r="I153" s="216"/>
      <c r="J153" s="41"/>
      <c r="K153" s="41"/>
      <c r="L153" s="45"/>
      <c r="M153" s="217"/>
      <c r="N153" s="218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127</v>
      </c>
      <c r="AU153" s="18" t="s">
        <v>88</v>
      </c>
    </row>
    <row r="154" spans="1:65" s="2" customFormat="1" ht="16.5" customHeight="1">
      <c r="A154" s="39"/>
      <c r="B154" s="40"/>
      <c r="C154" s="201" t="s">
        <v>225</v>
      </c>
      <c r="D154" s="201" t="s">
        <v>120</v>
      </c>
      <c r="E154" s="202" t="s">
        <v>226</v>
      </c>
      <c r="F154" s="203" t="s">
        <v>227</v>
      </c>
      <c r="G154" s="204" t="s">
        <v>180</v>
      </c>
      <c r="H154" s="205">
        <v>-0.782</v>
      </c>
      <c r="I154" s="206"/>
      <c r="J154" s="207">
        <f>ROUND(I154*H154,2)</f>
        <v>0</v>
      </c>
      <c r="K154" s="203" t="s">
        <v>19</v>
      </c>
      <c r="L154" s="45"/>
      <c r="M154" s="208" t="s">
        <v>19</v>
      </c>
      <c r="N154" s="209" t="s">
        <v>49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2" t="s">
        <v>125</v>
      </c>
      <c r="AT154" s="212" t="s">
        <v>120</v>
      </c>
      <c r="AU154" s="212" t="s">
        <v>88</v>
      </c>
      <c r="AY154" s="18" t="s">
        <v>118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8" t="s">
        <v>86</v>
      </c>
      <c r="BK154" s="213">
        <f>ROUND(I154*H154,2)</f>
        <v>0</v>
      </c>
      <c r="BL154" s="18" t="s">
        <v>125</v>
      </c>
      <c r="BM154" s="212" t="s">
        <v>228</v>
      </c>
    </row>
    <row r="155" spans="1:51" s="14" customFormat="1" ht="12">
      <c r="A155" s="14"/>
      <c r="B155" s="230"/>
      <c r="C155" s="231"/>
      <c r="D155" s="221" t="s">
        <v>129</v>
      </c>
      <c r="E155" s="232" t="s">
        <v>19</v>
      </c>
      <c r="F155" s="233" t="s">
        <v>229</v>
      </c>
      <c r="G155" s="231"/>
      <c r="H155" s="234">
        <v>-0.782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129</v>
      </c>
      <c r="AU155" s="240" t="s">
        <v>88</v>
      </c>
      <c r="AV155" s="14" t="s">
        <v>88</v>
      </c>
      <c r="AW155" s="14" t="s">
        <v>37</v>
      </c>
      <c r="AX155" s="14" t="s">
        <v>78</v>
      </c>
      <c r="AY155" s="240" t="s">
        <v>118</v>
      </c>
    </row>
    <row r="156" spans="1:51" s="15" customFormat="1" ht="12">
      <c r="A156" s="15"/>
      <c r="B156" s="241"/>
      <c r="C156" s="242"/>
      <c r="D156" s="221" t="s">
        <v>129</v>
      </c>
      <c r="E156" s="243" t="s">
        <v>19</v>
      </c>
      <c r="F156" s="244" t="s">
        <v>132</v>
      </c>
      <c r="G156" s="242"/>
      <c r="H156" s="245">
        <v>-0.782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1" t="s">
        <v>129</v>
      </c>
      <c r="AU156" s="251" t="s">
        <v>88</v>
      </c>
      <c r="AV156" s="15" t="s">
        <v>125</v>
      </c>
      <c r="AW156" s="15" t="s">
        <v>37</v>
      </c>
      <c r="AX156" s="15" t="s">
        <v>86</v>
      </c>
      <c r="AY156" s="251" t="s">
        <v>118</v>
      </c>
    </row>
    <row r="157" spans="1:65" s="2" customFormat="1" ht="24.15" customHeight="1">
      <c r="A157" s="39"/>
      <c r="B157" s="40"/>
      <c r="C157" s="201" t="s">
        <v>230</v>
      </c>
      <c r="D157" s="201" t="s">
        <v>120</v>
      </c>
      <c r="E157" s="202" t="s">
        <v>231</v>
      </c>
      <c r="F157" s="203" t="s">
        <v>232</v>
      </c>
      <c r="G157" s="204" t="s">
        <v>180</v>
      </c>
      <c r="H157" s="205">
        <v>53.75</v>
      </c>
      <c r="I157" s="206"/>
      <c r="J157" s="207">
        <f>ROUND(I157*H157,2)</f>
        <v>0</v>
      </c>
      <c r="K157" s="203" t="s">
        <v>124</v>
      </c>
      <c r="L157" s="45"/>
      <c r="M157" s="208" t="s">
        <v>19</v>
      </c>
      <c r="N157" s="209" t="s">
        <v>49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2" t="s">
        <v>125</v>
      </c>
      <c r="AT157" s="212" t="s">
        <v>120</v>
      </c>
      <c r="AU157" s="212" t="s">
        <v>88</v>
      </c>
      <c r="AY157" s="18" t="s">
        <v>118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8" t="s">
        <v>86</v>
      </c>
      <c r="BK157" s="213">
        <f>ROUND(I157*H157,2)</f>
        <v>0</v>
      </c>
      <c r="BL157" s="18" t="s">
        <v>125</v>
      </c>
      <c r="BM157" s="212" t="s">
        <v>233</v>
      </c>
    </row>
    <row r="158" spans="1:47" s="2" customFormat="1" ht="12">
      <c r="A158" s="39"/>
      <c r="B158" s="40"/>
      <c r="C158" s="41"/>
      <c r="D158" s="214" t="s">
        <v>127</v>
      </c>
      <c r="E158" s="41"/>
      <c r="F158" s="215" t="s">
        <v>234</v>
      </c>
      <c r="G158" s="41"/>
      <c r="H158" s="41"/>
      <c r="I158" s="216"/>
      <c r="J158" s="41"/>
      <c r="K158" s="41"/>
      <c r="L158" s="45"/>
      <c r="M158" s="217"/>
      <c r="N158" s="218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127</v>
      </c>
      <c r="AU158" s="18" t="s">
        <v>88</v>
      </c>
    </row>
    <row r="159" spans="1:65" s="2" customFormat="1" ht="24.15" customHeight="1">
      <c r="A159" s="39"/>
      <c r="B159" s="40"/>
      <c r="C159" s="201" t="s">
        <v>235</v>
      </c>
      <c r="D159" s="201" t="s">
        <v>120</v>
      </c>
      <c r="E159" s="202" t="s">
        <v>236</v>
      </c>
      <c r="F159" s="203" t="s">
        <v>237</v>
      </c>
      <c r="G159" s="204" t="s">
        <v>180</v>
      </c>
      <c r="H159" s="205">
        <v>45.144</v>
      </c>
      <c r="I159" s="206"/>
      <c r="J159" s="207">
        <f>ROUND(I159*H159,2)</f>
        <v>0</v>
      </c>
      <c r="K159" s="203" t="s">
        <v>124</v>
      </c>
      <c r="L159" s="45"/>
      <c r="M159" s="208" t="s">
        <v>19</v>
      </c>
      <c r="N159" s="209" t="s">
        <v>49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2" t="s">
        <v>125</v>
      </c>
      <c r="AT159" s="212" t="s">
        <v>120</v>
      </c>
      <c r="AU159" s="212" t="s">
        <v>88</v>
      </c>
      <c r="AY159" s="18" t="s">
        <v>118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8" t="s">
        <v>86</v>
      </c>
      <c r="BK159" s="213">
        <f>ROUND(I159*H159,2)</f>
        <v>0</v>
      </c>
      <c r="BL159" s="18" t="s">
        <v>125</v>
      </c>
      <c r="BM159" s="212" t="s">
        <v>238</v>
      </c>
    </row>
    <row r="160" spans="1:47" s="2" customFormat="1" ht="12">
      <c r="A160" s="39"/>
      <c r="B160" s="40"/>
      <c r="C160" s="41"/>
      <c r="D160" s="214" t="s">
        <v>127</v>
      </c>
      <c r="E160" s="41"/>
      <c r="F160" s="215" t="s">
        <v>239</v>
      </c>
      <c r="G160" s="41"/>
      <c r="H160" s="41"/>
      <c r="I160" s="216"/>
      <c r="J160" s="41"/>
      <c r="K160" s="41"/>
      <c r="L160" s="45"/>
      <c r="M160" s="217"/>
      <c r="N160" s="218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127</v>
      </c>
      <c r="AU160" s="18" t="s">
        <v>88</v>
      </c>
    </row>
    <row r="161" spans="1:65" s="2" customFormat="1" ht="24.15" customHeight="1">
      <c r="A161" s="39"/>
      <c r="B161" s="40"/>
      <c r="C161" s="201" t="s">
        <v>7</v>
      </c>
      <c r="D161" s="201" t="s">
        <v>120</v>
      </c>
      <c r="E161" s="202" t="s">
        <v>240</v>
      </c>
      <c r="F161" s="203" t="s">
        <v>241</v>
      </c>
      <c r="G161" s="204" t="s">
        <v>180</v>
      </c>
      <c r="H161" s="205">
        <v>206.5</v>
      </c>
      <c r="I161" s="206"/>
      <c r="J161" s="207">
        <f>ROUND(I161*H161,2)</f>
        <v>0</v>
      </c>
      <c r="K161" s="203" t="s">
        <v>124</v>
      </c>
      <c r="L161" s="45"/>
      <c r="M161" s="208" t="s">
        <v>19</v>
      </c>
      <c r="N161" s="209" t="s">
        <v>49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2" t="s">
        <v>125</v>
      </c>
      <c r="AT161" s="212" t="s">
        <v>120</v>
      </c>
      <c r="AU161" s="212" t="s">
        <v>88</v>
      </c>
      <c r="AY161" s="18" t="s">
        <v>118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8" t="s">
        <v>86</v>
      </c>
      <c r="BK161" s="213">
        <f>ROUND(I161*H161,2)</f>
        <v>0</v>
      </c>
      <c r="BL161" s="18" t="s">
        <v>125</v>
      </c>
      <c r="BM161" s="212" t="s">
        <v>242</v>
      </c>
    </row>
    <row r="162" spans="1:47" s="2" customFormat="1" ht="12">
      <c r="A162" s="39"/>
      <c r="B162" s="40"/>
      <c r="C162" s="41"/>
      <c r="D162" s="214" t="s">
        <v>127</v>
      </c>
      <c r="E162" s="41"/>
      <c r="F162" s="215" t="s">
        <v>243</v>
      </c>
      <c r="G162" s="41"/>
      <c r="H162" s="41"/>
      <c r="I162" s="216"/>
      <c r="J162" s="41"/>
      <c r="K162" s="41"/>
      <c r="L162" s="45"/>
      <c r="M162" s="217"/>
      <c r="N162" s="218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127</v>
      </c>
      <c r="AU162" s="18" t="s">
        <v>88</v>
      </c>
    </row>
    <row r="163" spans="1:63" s="12" customFormat="1" ht="25.9" customHeight="1">
      <c r="A163" s="12"/>
      <c r="B163" s="185"/>
      <c r="C163" s="186"/>
      <c r="D163" s="187" t="s">
        <v>77</v>
      </c>
      <c r="E163" s="188" t="s">
        <v>244</v>
      </c>
      <c r="F163" s="188" t="s">
        <v>245</v>
      </c>
      <c r="G163" s="186"/>
      <c r="H163" s="186"/>
      <c r="I163" s="189"/>
      <c r="J163" s="190">
        <f>BK163</f>
        <v>0</v>
      </c>
      <c r="K163" s="186"/>
      <c r="L163" s="191"/>
      <c r="M163" s="192"/>
      <c r="N163" s="193"/>
      <c r="O163" s="193"/>
      <c r="P163" s="194">
        <f>P164</f>
        <v>0</v>
      </c>
      <c r="Q163" s="193"/>
      <c r="R163" s="194">
        <f>R164</f>
        <v>0.029496</v>
      </c>
      <c r="S163" s="193"/>
      <c r="T163" s="195">
        <f>T164</f>
        <v>2.44571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6" t="s">
        <v>88</v>
      </c>
      <c r="AT163" s="197" t="s">
        <v>77</v>
      </c>
      <c r="AU163" s="197" t="s">
        <v>78</v>
      </c>
      <c r="AY163" s="196" t="s">
        <v>118</v>
      </c>
      <c r="BK163" s="198">
        <f>BK164</f>
        <v>0</v>
      </c>
    </row>
    <row r="164" spans="1:63" s="12" customFormat="1" ht="22.8" customHeight="1">
      <c r="A164" s="12"/>
      <c r="B164" s="185"/>
      <c r="C164" s="186"/>
      <c r="D164" s="187" t="s">
        <v>77</v>
      </c>
      <c r="E164" s="199" t="s">
        <v>246</v>
      </c>
      <c r="F164" s="199" t="s">
        <v>247</v>
      </c>
      <c r="G164" s="186"/>
      <c r="H164" s="186"/>
      <c r="I164" s="189"/>
      <c r="J164" s="200">
        <f>BK164</f>
        <v>0</v>
      </c>
      <c r="K164" s="186"/>
      <c r="L164" s="191"/>
      <c r="M164" s="192"/>
      <c r="N164" s="193"/>
      <c r="O164" s="193"/>
      <c r="P164" s="194">
        <f>SUM(P165:P173)</f>
        <v>0</v>
      </c>
      <c r="Q164" s="193"/>
      <c r="R164" s="194">
        <f>SUM(R165:R173)</f>
        <v>0.029496</v>
      </c>
      <c r="S164" s="193"/>
      <c r="T164" s="195">
        <f>SUM(T165:T173)</f>
        <v>2.44571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96" t="s">
        <v>88</v>
      </c>
      <c r="AT164" s="197" t="s">
        <v>77</v>
      </c>
      <c r="AU164" s="197" t="s">
        <v>86</v>
      </c>
      <c r="AY164" s="196" t="s">
        <v>118</v>
      </c>
      <c r="BK164" s="198">
        <f>SUM(BK165:BK173)</f>
        <v>0</v>
      </c>
    </row>
    <row r="165" spans="1:65" s="2" customFormat="1" ht="21.75" customHeight="1">
      <c r="A165" s="39"/>
      <c r="B165" s="40"/>
      <c r="C165" s="201" t="s">
        <v>248</v>
      </c>
      <c r="D165" s="201" t="s">
        <v>120</v>
      </c>
      <c r="E165" s="202" t="s">
        <v>249</v>
      </c>
      <c r="F165" s="203" t="s">
        <v>250</v>
      </c>
      <c r="G165" s="204" t="s">
        <v>123</v>
      </c>
      <c r="H165" s="205">
        <v>122.9</v>
      </c>
      <c r="I165" s="206"/>
      <c r="J165" s="207">
        <f>ROUND(I165*H165,2)</f>
        <v>0</v>
      </c>
      <c r="K165" s="203" t="s">
        <v>124</v>
      </c>
      <c r="L165" s="45"/>
      <c r="M165" s="208" t="s">
        <v>19</v>
      </c>
      <c r="N165" s="209" t="s">
        <v>49</v>
      </c>
      <c r="O165" s="85"/>
      <c r="P165" s="210">
        <f>O165*H165</f>
        <v>0</v>
      </c>
      <c r="Q165" s="210">
        <v>0.00024</v>
      </c>
      <c r="R165" s="210">
        <f>Q165*H165</f>
        <v>0.029496</v>
      </c>
      <c r="S165" s="210">
        <v>0.0199</v>
      </c>
      <c r="T165" s="211">
        <f>S165*H165</f>
        <v>2.44571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2" t="s">
        <v>215</v>
      </c>
      <c r="AT165" s="212" t="s">
        <v>120</v>
      </c>
      <c r="AU165" s="212" t="s">
        <v>88</v>
      </c>
      <c r="AY165" s="18" t="s">
        <v>118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8" t="s">
        <v>86</v>
      </c>
      <c r="BK165" s="213">
        <f>ROUND(I165*H165,2)</f>
        <v>0</v>
      </c>
      <c r="BL165" s="18" t="s">
        <v>215</v>
      </c>
      <c r="BM165" s="212" t="s">
        <v>251</v>
      </c>
    </row>
    <row r="166" spans="1:47" s="2" customFormat="1" ht="12">
      <c r="A166" s="39"/>
      <c r="B166" s="40"/>
      <c r="C166" s="41"/>
      <c r="D166" s="214" t="s">
        <v>127</v>
      </c>
      <c r="E166" s="41"/>
      <c r="F166" s="215" t="s">
        <v>252</v>
      </c>
      <c r="G166" s="41"/>
      <c r="H166" s="41"/>
      <c r="I166" s="216"/>
      <c r="J166" s="41"/>
      <c r="K166" s="41"/>
      <c r="L166" s="45"/>
      <c r="M166" s="217"/>
      <c r="N166" s="218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127</v>
      </c>
      <c r="AU166" s="18" t="s">
        <v>88</v>
      </c>
    </row>
    <row r="167" spans="1:51" s="13" customFormat="1" ht="12">
      <c r="A167" s="13"/>
      <c r="B167" s="219"/>
      <c r="C167" s="220"/>
      <c r="D167" s="221" t="s">
        <v>129</v>
      </c>
      <c r="E167" s="222" t="s">
        <v>19</v>
      </c>
      <c r="F167" s="223" t="s">
        <v>253</v>
      </c>
      <c r="G167" s="220"/>
      <c r="H167" s="222" t="s">
        <v>19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129</v>
      </c>
      <c r="AU167" s="229" t="s">
        <v>88</v>
      </c>
      <c r="AV167" s="13" t="s">
        <v>86</v>
      </c>
      <c r="AW167" s="13" t="s">
        <v>37</v>
      </c>
      <c r="AX167" s="13" t="s">
        <v>78</v>
      </c>
      <c r="AY167" s="229" t="s">
        <v>118</v>
      </c>
    </row>
    <row r="168" spans="1:51" s="14" customFormat="1" ht="12">
      <c r="A168" s="14"/>
      <c r="B168" s="230"/>
      <c r="C168" s="231"/>
      <c r="D168" s="221" t="s">
        <v>129</v>
      </c>
      <c r="E168" s="232" t="s">
        <v>19</v>
      </c>
      <c r="F168" s="233" t="s">
        <v>254</v>
      </c>
      <c r="G168" s="231"/>
      <c r="H168" s="234">
        <v>30.8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129</v>
      </c>
      <c r="AU168" s="240" t="s">
        <v>88</v>
      </c>
      <c r="AV168" s="14" t="s">
        <v>88</v>
      </c>
      <c r="AW168" s="14" t="s">
        <v>37</v>
      </c>
      <c r="AX168" s="14" t="s">
        <v>78</v>
      </c>
      <c r="AY168" s="240" t="s">
        <v>118</v>
      </c>
    </row>
    <row r="169" spans="1:51" s="14" customFormat="1" ht="12">
      <c r="A169" s="14"/>
      <c r="B169" s="230"/>
      <c r="C169" s="231"/>
      <c r="D169" s="221" t="s">
        <v>129</v>
      </c>
      <c r="E169" s="232" t="s">
        <v>19</v>
      </c>
      <c r="F169" s="233" t="s">
        <v>255</v>
      </c>
      <c r="G169" s="231"/>
      <c r="H169" s="234">
        <v>49.6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129</v>
      </c>
      <c r="AU169" s="240" t="s">
        <v>88</v>
      </c>
      <c r="AV169" s="14" t="s">
        <v>88</v>
      </c>
      <c r="AW169" s="14" t="s">
        <v>37</v>
      </c>
      <c r="AX169" s="14" t="s">
        <v>78</v>
      </c>
      <c r="AY169" s="240" t="s">
        <v>118</v>
      </c>
    </row>
    <row r="170" spans="1:51" s="14" customFormat="1" ht="12">
      <c r="A170" s="14"/>
      <c r="B170" s="230"/>
      <c r="C170" s="231"/>
      <c r="D170" s="221" t="s">
        <v>129</v>
      </c>
      <c r="E170" s="232" t="s">
        <v>19</v>
      </c>
      <c r="F170" s="233" t="s">
        <v>256</v>
      </c>
      <c r="G170" s="231"/>
      <c r="H170" s="234">
        <v>42.5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129</v>
      </c>
      <c r="AU170" s="240" t="s">
        <v>88</v>
      </c>
      <c r="AV170" s="14" t="s">
        <v>88</v>
      </c>
      <c r="AW170" s="14" t="s">
        <v>37</v>
      </c>
      <c r="AX170" s="14" t="s">
        <v>78</v>
      </c>
      <c r="AY170" s="240" t="s">
        <v>118</v>
      </c>
    </row>
    <row r="171" spans="1:51" s="15" customFormat="1" ht="12">
      <c r="A171" s="15"/>
      <c r="B171" s="241"/>
      <c r="C171" s="242"/>
      <c r="D171" s="221" t="s">
        <v>129</v>
      </c>
      <c r="E171" s="243" t="s">
        <v>19</v>
      </c>
      <c r="F171" s="244" t="s">
        <v>132</v>
      </c>
      <c r="G171" s="242"/>
      <c r="H171" s="245">
        <v>122.9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1" t="s">
        <v>129</v>
      </c>
      <c r="AU171" s="251" t="s">
        <v>88</v>
      </c>
      <c r="AV171" s="15" t="s">
        <v>125</v>
      </c>
      <c r="AW171" s="15" t="s">
        <v>37</v>
      </c>
      <c r="AX171" s="15" t="s">
        <v>86</v>
      </c>
      <c r="AY171" s="251" t="s">
        <v>118</v>
      </c>
    </row>
    <row r="172" spans="1:65" s="2" customFormat="1" ht="24.15" customHeight="1">
      <c r="A172" s="39"/>
      <c r="B172" s="40"/>
      <c r="C172" s="201" t="s">
        <v>257</v>
      </c>
      <c r="D172" s="201" t="s">
        <v>120</v>
      </c>
      <c r="E172" s="202" t="s">
        <v>258</v>
      </c>
      <c r="F172" s="203" t="s">
        <v>259</v>
      </c>
      <c r="G172" s="204" t="s">
        <v>260</v>
      </c>
      <c r="H172" s="252"/>
      <c r="I172" s="206"/>
      <c r="J172" s="207">
        <f>ROUND(I172*H172,2)</f>
        <v>0</v>
      </c>
      <c r="K172" s="203" t="s">
        <v>124</v>
      </c>
      <c r="L172" s="45"/>
      <c r="M172" s="208" t="s">
        <v>19</v>
      </c>
      <c r="N172" s="209" t="s">
        <v>49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2" t="s">
        <v>215</v>
      </c>
      <c r="AT172" s="212" t="s">
        <v>120</v>
      </c>
      <c r="AU172" s="212" t="s">
        <v>88</v>
      </c>
      <c r="AY172" s="18" t="s">
        <v>118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8" t="s">
        <v>86</v>
      </c>
      <c r="BK172" s="213">
        <f>ROUND(I172*H172,2)</f>
        <v>0</v>
      </c>
      <c r="BL172" s="18" t="s">
        <v>215</v>
      </c>
      <c r="BM172" s="212" t="s">
        <v>261</v>
      </c>
    </row>
    <row r="173" spans="1:47" s="2" customFormat="1" ht="12">
      <c r="A173" s="39"/>
      <c r="B173" s="40"/>
      <c r="C173" s="41"/>
      <c r="D173" s="214" t="s">
        <v>127</v>
      </c>
      <c r="E173" s="41"/>
      <c r="F173" s="215" t="s">
        <v>262</v>
      </c>
      <c r="G173" s="41"/>
      <c r="H173" s="41"/>
      <c r="I173" s="216"/>
      <c r="J173" s="41"/>
      <c r="K173" s="41"/>
      <c r="L173" s="45"/>
      <c r="M173" s="217"/>
      <c r="N173" s="218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127</v>
      </c>
      <c r="AU173" s="18" t="s">
        <v>88</v>
      </c>
    </row>
    <row r="174" spans="1:63" s="12" customFormat="1" ht="25.9" customHeight="1">
      <c r="A174" s="12"/>
      <c r="B174" s="185"/>
      <c r="C174" s="186"/>
      <c r="D174" s="187" t="s">
        <v>77</v>
      </c>
      <c r="E174" s="188" t="s">
        <v>263</v>
      </c>
      <c r="F174" s="188" t="s">
        <v>264</v>
      </c>
      <c r="G174" s="186"/>
      <c r="H174" s="186"/>
      <c r="I174" s="189"/>
      <c r="J174" s="190">
        <f>BK174</f>
        <v>0</v>
      </c>
      <c r="K174" s="186"/>
      <c r="L174" s="191"/>
      <c r="M174" s="192"/>
      <c r="N174" s="193"/>
      <c r="O174" s="193"/>
      <c r="P174" s="194">
        <f>SUM(P175:P181)</f>
        <v>0</v>
      </c>
      <c r="Q174" s="193"/>
      <c r="R174" s="194">
        <f>SUM(R175:R181)</f>
        <v>0</v>
      </c>
      <c r="S174" s="193"/>
      <c r="T174" s="195">
        <f>SUM(T175:T181)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6" t="s">
        <v>125</v>
      </c>
      <c r="AT174" s="197" t="s">
        <v>77</v>
      </c>
      <c r="AU174" s="197" t="s">
        <v>78</v>
      </c>
      <c r="AY174" s="196" t="s">
        <v>118</v>
      </c>
      <c r="BK174" s="198">
        <f>SUM(BK175:BK181)</f>
        <v>0</v>
      </c>
    </row>
    <row r="175" spans="1:65" s="2" customFormat="1" ht="16.5" customHeight="1">
      <c r="A175" s="39"/>
      <c r="B175" s="40"/>
      <c r="C175" s="201" t="s">
        <v>265</v>
      </c>
      <c r="D175" s="201" t="s">
        <v>120</v>
      </c>
      <c r="E175" s="202" t="s">
        <v>266</v>
      </c>
      <c r="F175" s="203" t="s">
        <v>267</v>
      </c>
      <c r="G175" s="204" t="s">
        <v>268</v>
      </c>
      <c r="H175" s="205">
        <v>96</v>
      </c>
      <c r="I175" s="206"/>
      <c r="J175" s="207">
        <f>ROUND(I175*H175,2)</f>
        <v>0</v>
      </c>
      <c r="K175" s="203" t="s">
        <v>124</v>
      </c>
      <c r="L175" s="45"/>
      <c r="M175" s="208" t="s">
        <v>19</v>
      </c>
      <c r="N175" s="209" t="s">
        <v>49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2" t="s">
        <v>269</v>
      </c>
      <c r="AT175" s="212" t="s">
        <v>120</v>
      </c>
      <c r="AU175" s="212" t="s">
        <v>86</v>
      </c>
      <c r="AY175" s="18" t="s">
        <v>118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8" t="s">
        <v>86</v>
      </c>
      <c r="BK175" s="213">
        <f>ROUND(I175*H175,2)</f>
        <v>0</v>
      </c>
      <c r="BL175" s="18" t="s">
        <v>269</v>
      </c>
      <c r="BM175" s="212" t="s">
        <v>270</v>
      </c>
    </row>
    <row r="176" spans="1:47" s="2" customFormat="1" ht="12">
      <c r="A176" s="39"/>
      <c r="B176" s="40"/>
      <c r="C176" s="41"/>
      <c r="D176" s="214" t="s">
        <v>127</v>
      </c>
      <c r="E176" s="41"/>
      <c r="F176" s="215" t="s">
        <v>271</v>
      </c>
      <c r="G176" s="41"/>
      <c r="H176" s="41"/>
      <c r="I176" s="216"/>
      <c r="J176" s="41"/>
      <c r="K176" s="41"/>
      <c r="L176" s="45"/>
      <c r="M176" s="217"/>
      <c r="N176" s="218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127</v>
      </c>
      <c r="AU176" s="18" t="s">
        <v>86</v>
      </c>
    </row>
    <row r="177" spans="1:51" s="13" customFormat="1" ht="12">
      <c r="A177" s="13"/>
      <c r="B177" s="219"/>
      <c r="C177" s="220"/>
      <c r="D177" s="221" t="s">
        <v>129</v>
      </c>
      <c r="E177" s="222" t="s">
        <v>19</v>
      </c>
      <c r="F177" s="223" t="s">
        <v>272</v>
      </c>
      <c r="G177" s="220"/>
      <c r="H177" s="222" t="s">
        <v>19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129</v>
      </c>
      <c r="AU177" s="229" t="s">
        <v>86</v>
      </c>
      <c r="AV177" s="13" t="s">
        <v>86</v>
      </c>
      <c r="AW177" s="13" t="s">
        <v>37</v>
      </c>
      <c r="AX177" s="13" t="s">
        <v>78</v>
      </c>
      <c r="AY177" s="229" t="s">
        <v>118</v>
      </c>
    </row>
    <row r="178" spans="1:51" s="14" customFormat="1" ht="12">
      <c r="A178" s="14"/>
      <c r="B178" s="230"/>
      <c r="C178" s="231"/>
      <c r="D178" s="221" t="s">
        <v>129</v>
      </c>
      <c r="E178" s="232" t="s">
        <v>19</v>
      </c>
      <c r="F178" s="233" t="s">
        <v>273</v>
      </c>
      <c r="G178" s="231"/>
      <c r="H178" s="234">
        <v>64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129</v>
      </c>
      <c r="AU178" s="240" t="s">
        <v>86</v>
      </c>
      <c r="AV178" s="14" t="s">
        <v>88</v>
      </c>
      <c r="AW178" s="14" t="s">
        <v>37</v>
      </c>
      <c r="AX178" s="14" t="s">
        <v>78</v>
      </c>
      <c r="AY178" s="240" t="s">
        <v>118</v>
      </c>
    </row>
    <row r="179" spans="1:51" s="13" customFormat="1" ht="12">
      <c r="A179" s="13"/>
      <c r="B179" s="219"/>
      <c r="C179" s="220"/>
      <c r="D179" s="221" t="s">
        <v>129</v>
      </c>
      <c r="E179" s="222" t="s">
        <v>19</v>
      </c>
      <c r="F179" s="223" t="s">
        <v>274</v>
      </c>
      <c r="G179" s="220"/>
      <c r="H179" s="222" t="s">
        <v>19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129</v>
      </c>
      <c r="AU179" s="229" t="s">
        <v>86</v>
      </c>
      <c r="AV179" s="13" t="s">
        <v>86</v>
      </c>
      <c r="AW179" s="13" t="s">
        <v>37</v>
      </c>
      <c r="AX179" s="13" t="s">
        <v>78</v>
      </c>
      <c r="AY179" s="229" t="s">
        <v>118</v>
      </c>
    </row>
    <row r="180" spans="1:51" s="14" customFormat="1" ht="12">
      <c r="A180" s="14"/>
      <c r="B180" s="230"/>
      <c r="C180" s="231"/>
      <c r="D180" s="221" t="s">
        <v>129</v>
      </c>
      <c r="E180" s="232" t="s">
        <v>19</v>
      </c>
      <c r="F180" s="233" t="s">
        <v>275</v>
      </c>
      <c r="G180" s="231"/>
      <c r="H180" s="234">
        <v>32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129</v>
      </c>
      <c r="AU180" s="240" t="s">
        <v>86</v>
      </c>
      <c r="AV180" s="14" t="s">
        <v>88</v>
      </c>
      <c r="AW180" s="14" t="s">
        <v>37</v>
      </c>
      <c r="AX180" s="14" t="s">
        <v>78</v>
      </c>
      <c r="AY180" s="240" t="s">
        <v>118</v>
      </c>
    </row>
    <row r="181" spans="1:51" s="15" customFormat="1" ht="12">
      <c r="A181" s="15"/>
      <c r="B181" s="241"/>
      <c r="C181" s="242"/>
      <c r="D181" s="221" t="s">
        <v>129</v>
      </c>
      <c r="E181" s="243" t="s">
        <v>19</v>
      </c>
      <c r="F181" s="244" t="s">
        <v>132</v>
      </c>
      <c r="G181" s="242"/>
      <c r="H181" s="245">
        <v>96</v>
      </c>
      <c r="I181" s="246"/>
      <c r="J181" s="242"/>
      <c r="K181" s="242"/>
      <c r="L181" s="247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1" t="s">
        <v>129</v>
      </c>
      <c r="AU181" s="251" t="s">
        <v>86</v>
      </c>
      <c r="AV181" s="15" t="s">
        <v>125</v>
      </c>
      <c r="AW181" s="15" t="s">
        <v>37</v>
      </c>
      <c r="AX181" s="15" t="s">
        <v>86</v>
      </c>
      <c r="AY181" s="251" t="s">
        <v>118</v>
      </c>
    </row>
    <row r="182" spans="1:31" s="2" customFormat="1" ht="6.95" customHeight="1">
      <c r="A182" s="39"/>
      <c r="B182" s="60"/>
      <c r="C182" s="61"/>
      <c r="D182" s="61"/>
      <c r="E182" s="61"/>
      <c r="F182" s="61"/>
      <c r="G182" s="61"/>
      <c r="H182" s="61"/>
      <c r="I182" s="61"/>
      <c r="J182" s="61"/>
      <c r="K182" s="61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D" sheet="1" objects="1" scenarios="1" formatColumns="0" formatRows="0" autoFilter="0"/>
  <autoFilter ref="C85:K18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2/113107332"/>
    <hyperlink ref="F96" r:id="rId2" display="https://podminky.urs.cz/item/CS_URS_2021_02/961044111"/>
    <hyperlink ref="F102" r:id="rId3" display="https://podminky.urs.cz/item/CS_URS_2021_02/961055111"/>
    <hyperlink ref="F108" r:id="rId4" display="https://podminky.urs.cz/item/CS_URS_2021_02/981011414"/>
    <hyperlink ref="F132" r:id="rId5" display="https://podminky.urs.cz/item/CS_URS_2021_02/997006002"/>
    <hyperlink ref="F134" r:id="rId6" display="https://podminky.urs.cz/item/CS_URS_2021_02/997006004"/>
    <hyperlink ref="F136" r:id="rId7" display="https://podminky.urs.cz/item/CS_URS_2021_02/997006512"/>
    <hyperlink ref="F138" r:id="rId8" display="https://podminky.urs.cz/item/CS_URS_2021_02/997006519"/>
    <hyperlink ref="F145" r:id="rId9" display="https://podminky.urs.cz/item/CS_URS_2021_02/997013631"/>
    <hyperlink ref="F147" r:id="rId10" display="https://podminky.urs.cz/item/CS_URS_2021_02/997013645"/>
    <hyperlink ref="F149" r:id="rId11" display="https://podminky.urs.cz/item/CS_URS_2021_02/997013811"/>
    <hyperlink ref="F151" r:id="rId12" display="https://podminky.urs.cz/item/CS_URS_2021_02/997013814"/>
    <hyperlink ref="F153" r:id="rId13" display="https://podminky.urs.cz/item/CS_URS_2021_02/997013821"/>
    <hyperlink ref="F158" r:id="rId14" display="https://podminky.urs.cz/item/CS_URS_2021_02/997013861"/>
    <hyperlink ref="F160" r:id="rId15" display="https://podminky.urs.cz/item/CS_URS_2021_02/997013862"/>
    <hyperlink ref="F162" r:id="rId16" display="https://podminky.urs.cz/item/CS_URS_2021_02/997013863"/>
    <hyperlink ref="F166" r:id="rId17" display="https://podminky.urs.cz/item/CS_URS_2021_02/765231851"/>
    <hyperlink ref="F173" r:id="rId18" display="https://podminky.urs.cz/item/CS_URS_2021_02/998765202"/>
    <hyperlink ref="F176" r:id="rId19" display="https://podminky.urs.cz/item/CS_URS_2021_02/HZS12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6" customFormat="1" ht="45" customHeight="1">
      <c r="B3" s="260"/>
      <c r="C3" s="261" t="s">
        <v>276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277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278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279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280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281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282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283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284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285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286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85</v>
      </c>
      <c r="F18" s="267" t="s">
        <v>287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288</v>
      </c>
      <c r="F19" s="267" t="s">
        <v>289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290</v>
      </c>
      <c r="F20" s="267" t="s">
        <v>291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292</v>
      </c>
      <c r="F21" s="267" t="s">
        <v>293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294</v>
      </c>
      <c r="F22" s="267" t="s">
        <v>295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296</v>
      </c>
      <c r="F23" s="267" t="s">
        <v>297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298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299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300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301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302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303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304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305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306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104</v>
      </c>
      <c r="F36" s="267"/>
      <c r="G36" s="267" t="s">
        <v>307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308</v>
      </c>
      <c r="F37" s="267"/>
      <c r="G37" s="267" t="s">
        <v>309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59</v>
      </c>
      <c r="F38" s="267"/>
      <c r="G38" s="267" t="s">
        <v>310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60</v>
      </c>
      <c r="F39" s="267"/>
      <c r="G39" s="267" t="s">
        <v>311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105</v>
      </c>
      <c r="F40" s="267"/>
      <c r="G40" s="267" t="s">
        <v>312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106</v>
      </c>
      <c r="F41" s="267"/>
      <c r="G41" s="267" t="s">
        <v>313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314</v>
      </c>
      <c r="F42" s="267"/>
      <c r="G42" s="267" t="s">
        <v>315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316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317</v>
      </c>
      <c r="F44" s="267"/>
      <c r="G44" s="267" t="s">
        <v>318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108</v>
      </c>
      <c r="F45" s="267"/>
      <c r="G45" s="267" t="s">
        <v>319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320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321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322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323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324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325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326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327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328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329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330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331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332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333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334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335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336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337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338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339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340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341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342</v>
      </c>
      <c r="D76" s="285"/>
      <c r="E76" s="285"/>
      <c r="F76" s="285" t="s">
        <v>343</v>
      </c>
      <c r="G76" s="286"/>
      <c r="H76" s="285" t="s">
        <v>60</v>
      </c>
      <c r="I76" s="285" t="s">
        <v>63</v>
      </c>
      <c r="J76" s="285" t="s">
        <v>344</v>
      </c>
      <c r="K76" s="284"/>
    </row>
    <row r="77" spans="2:11" s="1" customFormat="1" ht="17.25" customHeight="1">
      <c r="B77" s="282"/>
      <c r="C77" s="287" t="s">
        <v>345</v>
      </c>
      <c r="D77" s="287"/>
      <c r="E77" s="287"/>
      <c r="F77" s="288" t="s">
        <v>346</v>
      </c>
      <c r="G77" s="289"/>
      <c r="H77" s="287"/>
      <c r="I77" s="287"/>
      <c r="J77" s="287" t="s">
        <v>347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59</v>
      </c>
      <c r="D79" s="292"/>
      <c r="E79" s="292"/>
      <c r="F79" s="293" t="s">
        <v>348</v>
      </c>
      <c r="G79" s="294"/>
      <c r="H79" s="270" t="s">
        <v>349</v>
      </c>
      <c r="I79" s="270" t="s">
        <v>350</v>
      </c>
      <c r="J79" s="270">
        <v>20</v>
      </c>
      <c r="K79" s="284"/>
    </row>
    <row r="80" spans="2:11" s="1" customFormat="1" ht="15" customHeight="1">
      <c r="B80" s="282"/>
      <c r="C80" s="270" t="s">
        <v>351</v>
      </c>
      <c r="D80" s="270"/>
      <c r="E80" s="270"/>
      <c r="F80" s="293" t="s">
        <v>348</v>
      </c>
      <c r="G80" s="294"/>
      <c r="H80" s="270" t="s">
        <v>352</v>
      </c>
      <c r="I80" s="270" t="s">
        <v>350</v>
      </c>
      <c r="J80" s="270">
        <v>120</v>
      </c>
      <c r="K80" s="284"/>
    </row>
    <row r="81" spans="2:11" s="1" customFormat="1" ht="15" customHeight="1">
      <c r="B81" s="295"/>
      <c r="C81" s="270" t="s">
        <v>353</v>
      </c>
      <c r="D81" s="270"/>
      <c r="E81" s="270"/>
      <c r="F81" s="293" t="s">
        <v>354</v>
      </c>
      <c r="G81" s="294"/>
      <c r="H81" s="270" t="s">
        <v>355</v>
      </c>
      <c r="I81" s="270" t="s">
        <v>350</v>
      </c>
      <c r="J81" s="270">
        <v>50</v>
      </c>
      <c r="K81" s="284"/>
    </row>
    <row r="82" spans="2:11" s="1" customFormat="1" ht="15" customHeight="1">
      <c r="B82" s="295"/>
      <c r="C82" s="270" t="s">
        <v>356</v>
      </c>
      <c r="D82" s="270"/>
      <c r="E82" s="270"/>
      <c r="F82" s="293" t="s">
        <v>348</v>
      </c>
      <c r="G82" s="294"/>
      <c r="H82" s="270" t="s">
        <v>357</v>
      </c>
      <c r="I82" s="270" t="s">
        <v>358</v>
      </c>
      <c r="J82" s="270"/>
      <c r="K82" s="284"/>
    </row>
    <row r="83" spans="2:11" s="1" customFormat="1" ht="15" customHeight="1">
      <c r="B83" s="295"/>
      <c r="C83" s="296" t="s">
        <v>359</v>
      </c>
      <c r="D83" s="296"/>
      <c r="E83" s="296"/>
      <c r="F83" s="297" t="s">
        <v>354</v>
      </c>
      <c r="G83" s="296"/>
      <c r="H83" s="296" t="s">
        <v>360</v>
      </c>
      <c r="I83" s="296" t="s">
        <v>350</v>
      </c>
      <c r="J83" s="296">
        <v>15</v>
      </c>
      <c r="K83" s="284"/>
    </row>
    <row r="84" spans="2:11" s="1" customFormat="1" ht="15" customHeight="1">
      <c r="B84" s="295"/>
      <c r="C84" s="296" t="s">
        <v>361</v>
      </c>
      <c r="D84" s="296"/>
      <c r="E84" s="296"/>
      <c r="F84" s="297" t="s">
        <v>354</v>
      </c>
      <c r="G84" s="296"/>
      <c r="H84" s="296" t="s">
        <v>362</v>
      </c>
      <c r="I84" s="296" t="s">
        <v>350</v>
      </c>
      <c r="J84" s="296">
        <v>15</v>
      </c>
      <c r="K84" s="284"/>
    </row>
    <row r="85" spans="2:11" s="1" customFormat="1" ht="15" customHeight="1">
      <c r="B85" s="295"/>
      <c r="C85" s="296" t="s">
        <v>363</v>
      </c>
      <c r="D85" s="296"/>
      <c r="E85" s="296"/>
      <c r="F85" s="297" t="s">
        <v>354</v>
      </c>
      <c r="G85" s="296"/>
      <c r="H85" s="296" t="s">
        <v>364</v>
      </c>
      <c r="I85" s="296" t="s">
        <v>350</v>
      </c>
      <c r="J85" s="296">
        <v>20</v>
      </c>
      <c r="K85" s="284"/>
    </row>
    <row r="86" spans="2:11" s="1" customFormat="1" ht="15" customHeight="1">
      <c r="B86" s="295"/>
      <c r="C86" s="296" t="s">
        <v>365</v>
      </c>
      <c r="D86" s="296"/>
      <c r="E86" s="296"/>
      <c r="F86" s="297" t="s">
        <v>354</v>
      </c>
      <c r="G86" s="296"/>
      <c r="H86" s="296" t="s">
        <v>366</v>
      </c>
      <c r="I86" s="296" t="s">
        <v>350</v>
      </c>
      <c r="J86" s="296">
        <v>20</v>
      </c>
      <c r="K86" s="284"/>
    </row>
    <row r="87" spans="2:11" s="1" customFormat="1" ht="15" customHeight="1">
      <c r="B87" s="295"/>
      <c r="C87" s="270" t="s">
        <v>367</v>
      </c>
      <c r="D87" s="270"/>
      <c r="E87" s="270"/>
      <c r="F87" s="293" t="s">
        <v>354</v>
      </c>
      <c r="G87" s="294"/>
      <c r="H87" s="270" t="s">
        <v>368</v>
      </c>
      <c r="I87" s="270" t="s">
        <v>350</v>
      </c>
      <c r="J87" s="270">
        <v>50</v>
      </c>
      <c r="K87" s="284"/>
    </row>
    <row r="88" spans="2:11" s="1" customFormat="1" ht="15" customHeight="1">
      <c r="B88" s="295"/>
      <c r="C88" s="270" t="s">
        <v>369</v>
      </c>
      <c r="D88" s="270"/>
      <c r="E88" s="270"/>
      <c r="F88" s="293" t="s">
        <v>354</v>
      </c>
      <c r="G88" s="294"/>
      <c r="H88" s="270" t="s">
        <v>370</v>
      </c>
      <c r="I88" s="270" t="s">
        <v>350</v>
      </c>
      <c r="J88" s="270">
        <v>20</v>
      </c>
      <c r="K88" s="284"/>
    </row>
    <row r="89" spans="2:11" s="1" customFormat="1" ht="15" customHeight="1">
      <c r="B89" s="295"/>
      <c r="C89" s="270" t="s">
        <v>371</v>
      </c>
      <c r="D89" s="270"/>
      <c r="E89" s="270"/>
      <c r="F89" s="293" t="s">
        <v>354</v>
      </c>
      <c r="G89" s="294"/>
      <c r="H89" s="270" t="s">
        <v>372</v>
      </c>
      <c r="I89" s="270" t="s">
        <v>350</v>
      </c>
      <c r="J89" s="270">
        <v>20</v>
      </c>
      <c r="K89" s="284"/>
    </row>
    <row r="90" spans="2:11" s="1" customFormat="1" ht="15" customHeight="1">
      <c r="B90" s="295"/>
      <c r="C90" s="270" t="s">
        <v>373</v>
      </c>
      <c r="D90" s="270"/>
      <c r="E90" s="270"/>
      <c r="F90" s="293" t="s">
        <v>354</v>
      </c>
      <c r="G90" s="294"/>
      <c r="H90" s="270" t="s">
        <v>374</v>
      </c>
      <c r="I90" s="270" t="s">
        <v>350</v>
      </c>
      <c r="J90" s="270">
        <v>50</v>
      </c>
      <c r="K90" s="284"/>
    </row>
    <row r="91" spans="2:11" s="1" customFormat="1" ht="15" customHeight="1">
      <c r="B91" s="295"/>
      <c r="C91" s="270" t="s">
        <v>375</v>
      </c>
      <c r="D91" s="270"/>
      <c r="E91" s="270"/>
      <c r="F91" s="293" t="s">
        <v>354</v>
      </c>
      <c r="G91" s="294"/>
      <c r="H91" s="270" t="s">
        <v>375</v>
      </c>
      <c r="I91" s="270" t="s">
        <v>350</v>
      </c>
      <c r="J91" s="270">
        <v>50</v>
      </c>
      <c r="K91" s="284"/>
    </row>
    <row r="92" spans="2:11" s="1" customFormat="1" ht="15" customHeight="1">
      <c r="B92" s="295"/>
      <c r="C92" s="270" t="s">
        <v>376</v>
      </c>
      <c r="D92" s="270"/>
      <c r="E92" s="270"/>
      <c r="F92" s="293" t="s">
        <v>354</v>
      </c>
      <c r="G92" s="294"/>
      <c r="H92" s="270" t="s">
        <v>377</v>
      </c>
      <c r="I92" s="270" t="s">
        <v>350</v>
      </c>
      <c r="J92" s="270">
        <v>255</v>
      </c>
      <c r="K92" s="284"/>
    </row>
    <row r="93" spans="2:11" s="1" customFormat="1" ht="15" customHeight="1">
      <c r="B93" s="295"/>
      <c r="C93" s="270" t="s">
        <v>378</v>
      </c>
      <c r="D93" s="270"/>
      <c r="E93" s="270"/>
      <c r="F93" s="293" t="s">
        <v>348</v>
      </c>
      <c r="G93" s="294"/>
      <c r="H93" s="270" t="s">
        <v>379</v>
      </c>
      <c r="I93" s="270" t="s">
        <v>380</v>
      </c>
      <c r="J93" s="270"/>
      <c r="K93" s="284"/>
    </row>
    <row r="94" spans="2:11" s="1" customFormat="1" ht="15" customHeight="1">
      <c r="B94" s="295"/>
      <c r="C94" s="270" t="s">
        <v>381</v>
      </c>
      <c r="D94" s="270"/>
      <c r="E94" s="270"/>
      <c r="F94" s="293" t="s">
        <v>348</v>
      </c>
      <c r="G94" s="294"/>
      <c r="H94" s="270" t="s">
        <v>382</v>
      </c>
      <c r="I94" s="270" t="s">
        <v>383</v>
      </c>
      <c r="J94" s="270"/>
      <c r="K94" s="284"/>
    </row>
    <row r="95" spans="2:11" s="1" customFormat="1" ht="15" customHeight="1">
      <c r="B95" s="295"/>
      <c r="C95" s="270" t="s">
        <v>384</v>
      </c>
      <c r="D95" s="270"/>
      <c r="E95" s="270"/>
      <c r="F95" s="293" t="s">
        <v>348</v>
      </c>
      <c r="G95" s="294"/>
      <c r="H95" s="270" t="s">
        <v>384</v>
      </c>
      <c r="I95" s="270" t="s">
        <v>383</v>
      </c>
      <c r="J95" s="270"/>
      <c r="K95" s="284"/>
    </row>
    <row r="96" spans="2:11" s="1" customFormat="1" ht="15" customHeight="1">
      <c r="B96" s="295"/>
      <c r="C96" s="270" t="s">
        <v>44</v>
      </c>
      <c r="D96" s="270"/>
      <c r="E96" s="270"/>
      <c r="F96" s="293" t="s">
        <v>348</v>
      </c>
      <c r="G96" s="294"/>
      <c r="H96" s="270" t="s">
        <v>385</v>
      </c>
      <c r="I96" s="270" t="s">
        <v>383</v>
      </c>
      <c r="J96" s="270"/>
      <c r="K96" s="284"/>
    </row>
    <row r="97" spans="2:11" s="1" customFormat="1" ht="15" customHeight="1">
      <c r="B97" s="295"/>
      <c r="C97" s="270" t="s">
        <v>54</v>
      </c>
      <c r="D97" s="270"/>
      <c r="E97" s="270"/>
      <c r="F97" s="293" t="s">
        <v>348</v>
      </c>
      <c r="G97" s="294"/>
      <c r="H97" s="270" t="s">
        <v>386</v>
      </c>
      <c r="I97" s="270" t="s">
        <v>383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387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342</v>
      </c>
      <c r="D103" s="285"/>
      <c r="E103" s="285"/>
      <c r="F103" s="285" t="s">
        <v>343</v>
      </c>
      <c r="G103" s="286"/>
      <c r="H103" s="285" t="s">
        <v>60</v>
      </c>
      <c r="I103" s="285" t="s">
        <v>63</v>
      </c>
      <c r="J103" s="285" t="s">
        <v>344</v>
      </c>
      <c r="K103" s="284"/>
    </row>
    <row r="104" spans="2:11" s="1" customFormat="1" ht="17.25" customHeight="1">
      <c r="B104" s="282"/>
      <c r="C104" s="287" t="s">
        <v>345</v>
      </c>
      <c r="D104" s="287"/>
      <c r="E104" s="287"/>
      <c r="F104" s="288" t="s">
        <v>346</v>
      </c>
      <c r="G104" s="289"/>
      <c r="H104" s="287"/>
      <c r="I104" s="287"/>
      <c r="J104" s="287" t="s">
        <v>347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59</v>
      </c>
      <c r="D106" s="292"/>
      <c r="E106" s="292"/>
      <c r="F106" s="293" t="s">
        <v>348</v>
      </c>
      <c r="G106" s="270"/>
      <c r="H106" s="270" t="s">
        <v>388</v>
      </c>
      <c r="I106" s="270" t="s">
        <v>350</v>
      </c>
      <c r="J106" s="270">
        <v>20</v>
      </c>
      <c r="K106" s="284"/>
    </row>
    <row r="107" spans="2:11" s="1" customFormat="1" ht="15" customHeight="1">
      <c r="B107" s="282"/>
      <c r="C107" s="270" t="s">
        <v>351</v>
      </c>
      <c r="D107" s="270"/>
      <c r="E107" s="270"/>
      <c r="F107" s="293" t="s">
        <v>348</v>
      </c>
      <c r="G107" s="270"/>
      <c r="H107" s="270" t="s">
        <v>388</v>
      </c>
      <c r="I107" s="270" t="s">
        <v>350</v>
      </c>
      <c r="J107" s="270">
        <v>120</v>
      </c>
      <c r="K107" s="284"/>
    </row>
    <row r="108" spans="2:11" s="1" customFormat="1" ht="15" customHeight="1">
      <c r="B108" s="295"/>
      <c r="C108" s="270" t="s">
        <v>353</v>
      </c>
      <c r="D108" s="270"/>
      <c r="E108" s="270"/>
      <c r="F108" s="293" t="s">
        <v>354</v>
      </c>
      <c r="G108" s="270"/>
      <c r="H108" s="270" t="s">
        <v>388</v>
      </c>
      <c r="I108" s="270" t="s">
        <v>350</v>
      </c>
      <c r="J108" s="270">
        <v>50</v>
      </c>
      <c r="K108" s="284"/>
    </row>
    <row r="109" spans="2:11" s="1" customFormat="1" ht="15" customHeight="1">
      <c r="B109" s="295"/>
      <c r="C109" s="270" t="s">
        <v>356</v>
      </c>
      <c r="D109" s="270"/>
      <c r="E109" s="270"/>
      <c r="F109" s="293" t="s">
        <v>348</v>
      </c>
      <c r="G109" s="270"/>
      <c r="H109" s="270" t="s">
        <v>388</v>
      </c>
      <c r="I109" s="270" t="s">
        <v>358</v>
      </c>
      <c r="J109" s="270"/>
      <c r="K109" s="284"/>
    </row>
    <row r="110" spans="2:11" s="1" customFormat="1" ht="15" customHeight="1">
      <c r="B110" s="295"/>
      <c r="C110" s="270" t="s">
        <v>367</v>
      </c>
      <c r="D110" s="270"/>
      <c r="E110" s="270"/>
      <c r="F110" s="293" t="s">
        <v>354</v>
      </c>
      <c r="G110" s="270"/>
      <c r="H110" s="270" t="s">
        <v>388</v>
      </c>
      <c r="I110" s="270" t="s">
        <v>350</v>
      </c>
      <c r="J110" s="270">
        <v>50</v>
      </c>
      <c r="K110" s="284"/>
    </row>
    <row r="111" spans="2:11" s="1" customFormat="1" ht="15" customHeight="1">
      <c r="B111" s="295"/>
      <c r="C111" s="270" t="s">
        <v>375</v>
      </c>
      <c r="D111" s="270"/>
      <c r="E111" s="270"/>
      <c r="F111" s="293" t="s">
        <v>354</v>
      </c>
      <c r="G111" s="270"/>
      <c r="H111" s="270" t="s">
        <v>388</v>
      </c>
      <c r="I111" s="270" t="s">
        <v>350</v>
      </c>
      <c r="J111" s="270">
        <v>50</v>
      </c>
      <c r="K111" s="284"/>
    </row>
    <row r="112" spans="2:11" s="1" customFormat="1" ht="15" customHeight="1">
      <c r="B112" s="295"/>
      <c r="C112" s="270" t="s">
        <v>373</v>
      </c>
      <c r="D112" s="270"/>
      <c r="E112" s="270"/>
      <c r="F112" s="293" t="s">
        <v>354</v>
      </c>
      <c r="G112" s="270"/>
      <c r="H112" s="270" t="s">
        <v>388</v>
      </c>
      <c r="I112" s="270" t="s">
        <v>350</v>
      </c>
      <c r="J112" s="270">
        <v>50</v>
      </c>
      <c r="K112" s="284"/>
    </row>
    <row r="113" spans="2:11" s="1" customFormat="1" ht="15" customHeight="1">
      <c r="B113" s="295"/>
      <c r="C113" s="270" t="s">
        <v>59</v>
      </c>
      <c r="D113" s="270"/>
      <c r="E113" s="270"/>
      <c r="F113" s="293" t="s">
        <v>348</v>
      </c>
      <c r="G113" s="270"/>
      <c r="H113" s="270" t="s">
        <v>389</v>
      </c>
      <c r="I113" s="270" t="s">
        <v>350</v>
      </c>
      <c r="J113" s="270">
        <v>20</v>
      </c>
      <c r="K113" s="284"/>
    </row>
    <row r="114" spans="2:11" s="1" customFormat="1" ht="15" customHeight="1">
      <c r="B114" s="295"/>
      <c r="C114" s="270" t="s">
        <v>390</v>
      </c>
      <c r="D114" s="270"/>
      <c r="E114" s="270"/>
      <c r="F114" s="293" t="s">
        <v>348</v>
      </c>
      <c r="G114" s="270"/>
      <c r="H114" s="270" t="s">
        <v>391</v>
      </c>
      <c r="I114" s="270" t="s">
        <v>350</v>
      </c>
      <c r="J114" s="270">
        <v>120</v>
      </c>
      <c r="K114" s="284"/>
    </row>
    <row r="115" spans="2:11" s="1" customFormat="1" ht="15" customHeight="1">
      <c r="B115" s="295"/>
      <c r="C115" s="270" t="s">
        <v>44</v>
      </c>
      <c r="D115" s="270"/>
      <c r="E115" s="270"/>
      <c r="F115" s="293" t="s">
        <v>348</v>
      </c>
      <c r="G115" s="270"/>
      <c r="H115" s="270" t="s">
        <v>392</v>
      </c>
      <c r="I115" s="270" t="s">
        <v>383</v>
      </c>
      <c r="J115" s="270"/>
      <c r="K115" s="284"/>
    </row>
    <row r="116" spans="2:11" s="1" customFormat="1" ht="15" customHeight="1">
      <c r="B116" s="295"/>
      <c r="C116" s="270" t="s">
        <v>54</v>
      </c>
      <c r="D116" s="270"/>
      <c r="E116" s="270"/>
      <c r="F116" s="293" t="s">
        <v>348</v>
      </c>
      <c r="G116" s="270"/>
      <c r="H116" s="270" t="s">
        <v>393</v>
      </c>
      <c r="I116" s="270" t="s">
        <v>383</v>
      </c>
      <c r="J116" s="270"/>
      <c r="K116" s="284"/>
    </row>
    <row r="117" spans="2:11" s="1" customFormat="1" ht="15" customHeight="1">
      <c r="B117" s="295"/>
      <c r="C117" s="270" t="s">
        <v>63</v>
      </c>
      <c r="D117" s="270"/>
      <c r="E117" s="270"/>
      <c r="F117" s="293" t="s">
        <v>348</v>
      </c>
      <c r="G117" s="270"/>
      <c r="H117" s="270" t="s">
        <v>394</v>
      </c>
      <c r="I117" s="270" t="s">
        <v>395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396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342</v>
      </c>
      <c r="D123" s="285"/>
      <c r="E123" s="285"/>
      <c r="F123" s="285" t="s">
        <v>343</v>
      </c>
      <c r="G123" s="286"/>
      <c r="H123" s="285" t="s">
        <v>60</v>
      </c>
      <c r="I123" s="285" t="s">
        <v>63</v>
      </c>
      <c r="J123" s="285" t="s">
        <v>344</v>
      </c>
      <c r="K123" s="314"/>
    </row>
    <row r="124" spans="2:11" s="1" customFormat="1" ht="17.25" customHeight="1">
      <c r="B124" s="313"/>
      <c r="C124" s="287" t="s">
        <v>345</v>
      </c>
      <c r="D124" s="287"/>
      <c r="E124" s="287"/>
      <c r="F124" s="288" t="s">
        <v>346</v>
      </c>
      <c r="G124" s="289"/>
      <c r="H124" s="287"/>
      <c r="I124" s="287"/>
      <c r="J124" s="287" t="s">
        <v>347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351</v>
      </c>
      <c r="D126" s="292"/>
      <c r="E126" s="292"/>
      <c r="F126" s="293" t="s">
        <v>348</v>
      </c>
      <c r="G126" s="270"/>
      <c r="H126" s="270" t="s">
        <v>388</v>
      </c>
      <c r="I126" s="270" t="s">
        <v>350</v>
      </c>
      <c r="J126" s="270">
        <v>120</v>
      </c>
      <c r="K126" s="318"/>
    </row>
    <row r="127" spans="2:11" s="1" customFormat="1" ht="15" customHeight="1">
      <c r="B127" s="315"/>
      <c r="C127" s="270" t="s">
        <v>397</v>
      </c>
      <c r="D127" s="270"/>
      <c r="E127" s="270"/>
      <c r="F127" s="293" t="s">
        <v>348</v>
      </c>
      <c r="G127" s="270"/>
      <c r="H127" s="270" t="s">
        <v>398</v>
      </c>
      <c r="I127" s="270" t="s">
        <v>350</v>
      </c>
      <c r="J127" s="270" t="s">
        <v>399</v>
      </c>
      <c r="K127" s="318"/>
    </row>
    <row r="128" spans="2:11" s="1" customFormat="1" ht="15" customHeight="1">
      <c r="B128" s="315"/>
      <c r="C128" s="270" t="s">
        <v>296</v>
      </c>
      <c r="D128" s="270"/>
      <c r="E128" s="270"/>
      <c r="F128" s="293" t="s">
        <v>348</v>
      </c>
      <c r="G128" s="270"/>
      <c r="H128" s="270" t="s">
        <v>400</v>
      </c>
      <c r="I128" s="270" t="s">
        <v>350</v>
      </c>
      <c r="J128" s="270" t="s">
        <v>399</v>
      </c>
      <c r="K128" s="318"/>
    </row>
    <row r="129" spans="2:11" s="1" customFormat="1" ht="15" customHeight="1">
      <c r="B129" s="315"/>
      <c r="C129" s="270" t="s">
        <v>359</v>
      </c>
      <c r="D129" s="270"/>
      <c r="E129" s="270"/>
      <c r="F129" s="293" t="s">
        <v>354</v>
      </c>
      <c r="G129" s="270"/>
      <c r="H129" s="270" t="s">
        <v>360</v>
      </c>
      <c r="I129" s="270" t="s">
        <v>350</v>
      </c>
      <c r="J129" s="270">
        <v>15</v>
      </c>
      <c r="K129" s="318"/>
    </row>
    <row r="130" spans="2:11" s="1" customFormat="1" ht="15" customHeight="1">
      <c r="B130" s="315"/>
      <c r="C130" s="296" t="s">
        <v>361</v>
      </c>
      <c r="D130" s="296"/>
      <c r="E130" s="296"/>
      <c r="F130" s="297" t="s">
        <v>354</v>
      </c>
      <c r="G130" s="296"/>
      <c r="H130" s="296" t="s">
        <v>362</v>
      </c>
      <c r="I130" s="296" t="s">
        <v>350</v>
      </c>
      <c r="J130" s="296">
        <v>15</v>
      </c>
      <c r="K130" s="318"/>
    </row>
    <row r="131" spans="2:11" s="1" customFormat="1" ht="15" customHeight="1">
      <c r="B131" s="315"/>
      <c r="C131" s="296" t="s">
        <v>363</v>
      </c>
      <c r="D131" s="296"/>
      <c r="E131" s="296"/>
      <c r="F131" s="297" t="s">
        <v>354</v>
      </c>
      <c r="G131" s="296"/>
      <c r="H131" s="296" t="s">
        <v>364</v>
      </c>
      <c r="I131" s="296" t="s">
        <v>350</v>
      </c>
      <c r="J131" s="296">
        <v>20</v>
      </c>
      <c r="K131" s="318"/>
    </row>
    <row r="132" spans="2:11" s="1" customFormat="1" ht="15" customHeight="1">
      <c r="B132" s="315"/>
      <c r="C132" s="296" t="s">
        <v>365</v>
      </c>
      <c r="D132" s="296"/>
      <c r="E132" s="296"/>
      <c r="F132" s="297" t="s">
        <v>354</v>
      </c>
      <c r="G132" s="296"/>
      <c r="H132" s="296" t="s">
        <v>366</v>
      </c>
      <c r="I132" s="296" t="s">
        <v>350</v>
      </c>
      <c r="J132" s="296">
        <v>20</v>
      </c>
      <c r="K132" s="318"/>
    </row>
    <row r="133" spans="2:11" s="1" customFormat="1" ht="15" customHeight="1">
      <c r="B133" s="315"/>
      <c r="C133" s="270" t="s">
        <v>353</v>
      </c>
      <c r="D133" s="270"/>
      <c r="E133" s="270"/>
      <c r="F133" s="293" t="s">
        <v>354</v>
      </c>
      <c r="G133" s="270"/>
      <c r="H133" s="270" t="s">
        <v>388</v>
      </c>
      <c r="I133" s="270" t="s">
        <v>350</v>
      </c>
      <c r="J133" s="270">
        <v>50</v>
      </c>
      <c r="K133" s="318"/>
    </row>
    <row r="134" spans="2:11" s="1" customFormat="1" ht="15" customHeight="1">
      <c r="B134" s="315"/>
      <c r="C134" s="270" t="s">
        <v>367</v>
      </c>
      <c r="D134" s="270"/>
      <c r="E134" s="270"/>
      <c r="F134" s="293" t="s">
        <v>354</v>
      </c>
      <c r="G134" s="270"/>
      <c r="H134" s="270" t="s">
        <v>388</v>
      </c>
      <c r="I134" s="270" t="s">
        <v>350</v>
      </c>
      <c r="J134" s="270">
        <v>50</v>
      </c>
      <c r="K134" s="318"/>
    </row>
    <row r="135" spans="2:11" s="1" customFormat="1" ht="15" customHeight="1">
      <c r="B135" s="315"/>
      <c r="C135" s="270" t="s">
        <v>373</v>
      </c>
      <c r="D135" s="270"/>
      <c r="E135" s="270"/>
      <c r="F135" s="293" t="s">
        <v>354</v>
      </c>
      <c r="G135" s="270"/>
      <c r="H135" s="270" t="s">
        <v>388</v>
      </c>
      <c r="I135" s="270" t="s">
        <v>350</v>
      </c>
      <c r="J135" s="270">
        <v>50</v>
      </c>
      <c r="K135" s="318"/>
    </row>
    <row r="136" spans="2:11" s="1" customFormat="1" ht="15" customHeight="1">
      <c r="B136" s="315"/>
      <c r="C136" s="270" t="s">
        <v>375</v>
      </c>
      <c r="D136" s="270"/>
      <c r="E136" s="270"/>
      <c r="F136" s="293" t="s">
        <v>354</v>
      </c>
      <c r="G136" s="270"/>
      <c r="H136" s="270" t="s">
        <v>388</v>
      </c>
      <c r="I136" s="270" t="s">
        <v>350</v>
      </c>
      <c r="J136" s="270">
        <v>50</v>
      </c>
      <c r="K136" s="318"/>
    </row>
    <row r="137" spans="2:11" s="1" customFormat="1" ht="15" customHeight="1">
      <c r="B137" s="315"/>
      <c r="C137" s="270" t="s">
        <v>376</v>
      </c>
      <c r="D137" s="270"/>
      <c r="E137" s="270"/>
      <c r="F137" s="293" t="s">
        <v>354</v>
      </c>
      <c r="G137" s="270"/>
      <c r="H137" s="270" t="s">
        <v>401</v>
      </c>
      <c r="I137" s="270" t="s">
        <v>350</v>
      </c>
      <c r="J137" s="270">
        <v>255</v>
      </c>
      <c r="K137" s="318"/>
    </row>
    <row r="138" spans="2:11" s="1" customFormat="1" ht="15" customHeight="1">
      <c r="B138" s="315"/>
      <c r="C138" s="270" t="s">
        <v>378</v>
      </c>
      <c r="D138" s="270"/>
      <c r="E138" s="270"/>
      <c r="F138" s="293" t="s">
        <v>348</v>
      </c>
      <c r="G138" s="270"/>
      <c r="H138" s="270" t="s">
        <v>402</v>
      </c>
      <c r="I138" s="270" t="s">
        <v>380</v>
      </c>
      <c r="J138" s="270"/>
      <c r="K138" s="318"/>
    </row>
    <row r="139" spans="2:11" s="1" customFormat="1" ht="15" customHeight="1">
      <c r="B139" s="315"/>
      <c r="C139" s="270" t="s">
        <v>381</v>
      </c>
      <c r="D139" s="270"/>
      <c r="E139" s="270"/>
      <c r="F139" s="293" t="s">
        <v>348</v>
      </c>
      <c r="G139" s="270"/>
      <c r="H139" s="270" t="s">
        <v>403</v>
      </c>
      <c r="I139" s="270" t="s">
        <v>383</v>
      </c>
      <c r="J139" s="270"/>
      <c r="K139" s="318"/>
    </row>
    <row r="140" spans="2:11" s="1" customFormat="1" ht="15" customHeight="1">
      <c r="B140" s="315"/>
      <c r="C140" s="270" t="s">
        <v>384</v>
      </c>
      <c r="D140" s="270"/>
      <c r="E140" s="270"/>
      <c r="F140" s="293" t="s">
        <v>348</v>
      </c>
      <c r="G140" s="270"/>
      <c r="H140" s="270" t="s">
        <v>384</v>
      </c>
      <c r="I140" s="270" t="s">
        <v>383</v>
      </c>
      <c r="J140" s="270"/>
      <c r="K140" s="318"/>
    </row>
    <row r="141" spans="2:11" s="1" customFormat="1" ht="15" customHeight="1">
      <c r="B141" s="315"/>
      <c r="C141" s="270" t="s">
        <v>44</v>
      </c>
      <c r="D141" s="270"/>
      <c r="E141" s="270"/>
      <c r="F141" s="293" t="s">
        <v>348</v>
      </c>
      <c r="G141" s="270"/>
      <c r="H141" s="270" t="s">
        <v>404</v>
      </c>
      <c r="I141" s="270" t="s">
        <v>383</v>
      </c>
      <c r="J141" s="270"/>
      <c r="K141" s="318"/>
    </row>
    <row r="142" spans="2:11" s="1" customFormat="1" ht="15" customHeight="1">
      <c r="B142" s="315"/>
      <c r="C142" s="270" t="s">
        <v>405</v>
      </c>
      <c r="D142" s="270"/>
      <c r="E142" s="270"/>
      <c r="F142" s="293" t="s">
        <v>348</v>
      </c>
      <c r="G142" s="270"/>
      <c r="H142" s="270" t="s">
        <v>406</v>
      </c>
      <c r="I142" s="270" t="s">
        <v>383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407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342</v>
      </c>
      <c r="D148" s="285"/>
      <c r="E148" s="285"/>
      <c r="F148" s="285" t="s">
        <v>343</v>
      </c>
      <c r="G148" s="286"/>
      <c r="H148" s="285" t="s">
        <v>60</v>
      </c>
      <c r="I148" s="285" t="s">
        <v>63</v>
      </c>
      <c r="J148" s="285" t="s">
        <v>344</v>
      </c>
      <c r="K148" s="284"/>
    </row>
    <row r="149" spans="2:11" s="1" customFormat="1" ht="17.25" customHeight="1">
      <c r="B149" s="282"/>
      <c r="C149" s="287" t="s">
        <v>345</v>
      </c>
      <c r="D149" s="287"/>
      <c r="E149" s="287"/>
      <c r="F149" s="288" t="s">
        <v>346</v>
      </c>
      <c r="G149" s="289"/>
      <c r="H149" s="287"/>
      <c r="I149" s="287"/>
      <c r="J149" s="287" t="s">
        <v>347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351</v>
      </c>
      <c r="D151" s="270"/>
      <c r="E151" s="270"/>
      <c r="F151" s="323" t="s">
        <v>348</v>
      </c>
      <c r="G151" s="270"/>
      <c r="H151" s="322" t="s">
        <v>388</v>
      </c>
      <c r="I151" s="322" t="s">
        <v>350</v>
      </c>
      <c r="J151" s="322">
        <v>120</v>
      </c>
      <c r="K151" s="318"/>
    </row>
    <row r="152" spans="2:11" s="1" customFormat="1" ht="15" customHeight="1">
      <c r="B152" s="295"/>
      <c r="C152" s="322" t="s">
        <v>397</v>
      </c>
      <c r="D152" s="270"/>
      <c r="E152" s="270"/>
      <c r="F152" s="323" t="s">
        <v>348</v>
      </c>
      <c r="G152" s="270"/>
      <c r="H152" s="322" t="s">
        <v>408</v>
      </c>
      <c r="I152" s="322" t="s">
        <v>350</v>
      </c>
      <c r="J152" s="322" t="s">
        <v>399</v>
      </c>
      <c r="K152" s="318"/>
    </row>
    <row r="153" spans="2:11" s="1" customFormat="1" ht="15" customHeight="1">
      <c r="B153" s="295"/>
      <c r="C153" s="322" t="s">
        <v>296</v>
      </c>
      <c r="D153" s="270"/>
      <c r="E153" s="270"/>
      <c r="F153" s="323" t="s">
        <v>348</v>
      </c>
      <c r="G153" s="270"/>
      <c r="H153" s="322" t="s">
        <v>409</v>
      </c>
      <c r="I153" s="322" t="s">
        <v>350</v>
      </c>
      <c r="J153" s="322" t="s">
        <v>399</v>
      </c>
      <c r="K153" s="318"/>
    </row>
    <row r="154" spans="2:11" s="1" customFormat="1" ht="15" customHeight="1">
      <c r="B154" s="295"/>
      <c r="C154" s="322" t="s">
        <v>353</v>
      </c>
      <c r="D154" s="270"/>
      <c r="E154" s="270"/>
      <c r="F154" s="323" t="s">
        <v>354</v>
      </c>
      <c r="G154" s="270"/>
      <c r="H154" s="322" t="s">
        <v>388</v>
      </c>
      <c r="I154" s="322" t="s">
        <v>350</v>
      </c>
      <c r="J154" s="322">
        <v>50</v>
      </c>
      <c r="K154" s="318"/>
    </row>
    <row r="155" spans="2:11" s="1" customFormat="1" ht="15" customHeight="1">
      <c r="B155" s="295"/>
      <c r="C155" s="322" t="s">
        <v>356</v>
      </c>
      <c r="D155" s="270"/>
      <c r="E155" s="270"/>
      <c r="F155" s="323" t="s">
        <v>348</v>
      </c>
      <c r="G155" s="270"/>
      <c r="H155" s="322" t="s">
        <v>388</v>
      </c>
      <c r="I155" s="322" t="s">
        <v>358</v>
      </c>
      <c r="J155" s="322"/>
      <c r="K155" s="318"/>
    </row>
    <row r="156" spans="2:11" s="1" customFormat="1" ht="15" customHeight="1">
      <c r="B156" s="295"/>
      <c r="C156" s="322" t="s">
        <v>367</v>
      </c>
      <c r="D156" s="270"/>
      <c r="E156" s="270"/>
      <c r="F156" s="323" t="s">
        <v>354</v>
      </c>
      <c r="G156" s="270"/>
      <c r="H156" s="322" t="s">
        <v>388</v>
      </c>
      <c r="I156" s="322" t="s">
        <v>350</v>
      </c>
      <c r="J156" s="322">
        <v>50</v>
      </c>
      <c r="K156" s="318"/>
    </row>
    <row r="157" spans="2:11" s="1" customFormat="1" ht="15" customHeight="1">
      <c r="B157" s="295"/>
      <c r="C157" s="322" t="s">
        <v>375</v>
      </c>
      <c r="D157" s="270"/>
      <c r="E157" s="270"/>
      <c r="F157" s="323" t="s">
        <v>354</v>
      </c>
      <c r="G157" s="270"/>
      <c r="H157" s="322" t="s">
        <v>388</v>
      </c>
      <c r="I157" s="322" t="s">
        <v>350</v>
      </c>
      <c r="J157" s="322">
        <v>50</v>
      </c>
      <c r="K157" s="318"/>
    </row>
    <row r="158" spans="2:11" s="1" customFormat="1" ht="15" customHeight="1">
      <c r="B158" s="295"/>
      <c r="C158" s="322" t="s">
        <v>373</v>
      </c>
      <c r="D158" s="270"/>
      <c r="E158" s="270"/>
      <c r="F158" s="323" t="s">
        <v>354</v>
      </c>
      <c r="G158" s="270"/>
      <c r="H158" s="322" t="s">
        <v>388</v>
      </c>
      <c r="I158" s="322" t="s">
        <v>350</v>
      </c>
      <c r="J158" s="322">
        <v>50</v>
      </c>
      <c r="K158" s="318"/>
    </row>
    <row r="159" spans="2:11" s="1" customFormat="1" ht="15" customHeight="1">
      <c r="B159" s="295"/>
      <c r="C159" s="322" t="s">
        <v>93</v>
      </c>
      <c r="D159" s="270"/>
      <c r="E159" s="270"/>
      <c r="F159" s="323" t="s">
        <v>348</v>
      </c>
      <c r="G159" s="270"/>
      <c r="H159" s="322" t="s">
        <v>410</v>
      </c>
      <c r="I159" s="322" t="s">
        <v>350</v>
      </c>
      <c r="J159" s="322" t="s">
        <v>411</v>
      </c>
      <c r="K159" s="318"/>
    </row>
    <row r="160" spans="2:11" s="1" customFormat="1" ht="15" customHeight="1">
      <c r="B160" s="295"/>
      <c r="C160" s="322" t="s">
        <v>412</v>
      </c>
      <c r="D160" s="270"/>
      <c r="E160" s="270"/>
      <c r="F160" s="323" t="s">
        <v>348</v>
      </c>
      <c r="G160" s="270"/>
      <c r="H160" s="322" t="s">
        <v>413</v>
      </c>
      <c r="I160" s="322" t="s">
        <v>383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414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342</v>
      </c>
      <c r="D166" s="285"/>
      <c r="E166" s="285"/>
      <c r="F166" s="285" t="s">
        <v>343</v>
      </c>
      <c r="G166" s="327"/>
      <c r="H166" s="328" t="s">
        <v>60</v>
      </c>
      <c r="I166" s="328" t="s">
        <v>63</v>
      </c>
      <c r="J166" s="285" t="s">
        <v>344</v>
      </c>
      <c r="K166" s="262"/>
    </row>
    <row r="167" spans="2:11" s="1" customFormat="1" ht="17.25" customHeight="1">
      <c r="B167" s="263"/>
      <c r="C167" s="287" t="s">
        <v>345</v>
      </c>
      <c r="D167" s="287"/>
      <c r="E167" s="287"/>
      <c r="F167" s="288" t="s">
        <v>346</v>
      </c>
      <c r="G167" s="329"/>
      <c r="H167" s="330"/>
      <c r="I167" s="330"/>
      <c r="J167" s="287" t="s">
        <v>347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351</v>
      </c>
      <c r="D169" s="270"/>
      <c r="E169" s="270"/>
      <c r="F169" s="293" t="s">
        <v>348</v>
      </c>
      <c r="G169" s="270"/>
      <c r="H169" s="270" t="s">
        <v>388</v>
      </c>
      <c r="I169" s="270" t="s">
        <v>350</v>
      </c>
      <c r="J169" s="270">
        <v>120</v>
      </c>
      <c r="K169" s="318"/>
    </row>
    <row r="170" spans="2:11" s="1" customFormat="1" ht="15" customHeight="1">
      <c r="B170" s="295"/>
      <c r="C170" s="270" t="s">
        <v>397</v>
      </c>
      <c r="D170" s="270"/>
      <c r="E170" s="270"/>
      <c r="F170" s="293" t="s">
        <v>348</v>
      </c>
      <c r="G170" s="270"/>
      <c r="H170" s="270" t="s">
        <v>398</v>
      </c>
      <c r="I170" s="270" t="s">
        <v>350</v>
      </c>
      <c r="J170" s="270" t="s">
        <v>399</v>
      </c>
      <c r="K170" s="318"/>
    </row>
    <row r="171" spans="2:11" s="1" customFormat="1" ht="15" customHeight="1">
      <c r="B171" s="295"/>
      <c r="C171" s="270" t="s">
        <v>296</v>
      </c>
      <c r="D171" s="270"/>
      <c r="E171" s="270"/>
      <c r="F171" s="293" t="s">
        <v>348</v>
      </c>
      <c r="G171" s="270"/>
      <c r="H171" s="270" t="s">
        <v>415</v>
      </c>
      <c r="I171" s="270" t="s">
        <v>350</v>
      </c>
      <c r="J171" s="270" t="s">
        <v>399</v>
      </c>
      <c r="K171" s="318"/>
    </row>
    <row r="172" spans="2:11" s="1" customFormat="1" ht="15" customHeight="1">
      <c r="B172" s="295"/>
      <c r="C172" s="270" t="s">
        <v>353</v>
      </c>
      <c r="D172" s="270"/>
      <c r="E172" s="270"/>
      <c r="F172" s="293" t="s">
        <v>354</v>
      </c>
      <c r="G172" s="270"/>
      <c r="H172" s="270" t="s">
        <v>415</v>
      </c>
      <c r="I172" s="270" t="s">
        <v>350</v>
      </c>
      <c r="J172" s="270">
        <v>50</v>
      </c>
      <c r="K172" s="318"/>
    </row>
    <row r="173" spans="2:11" s="1" customFormat="1" ht="15" customHeight="1">
      <c r="B173" s="295"/>
      <c r="C173" s="270" t="s">
        <v>356</v>
      </c>
      <c r="D173" s="270"/>
      <c r="E173" s="270"/>
      <c r="F173" s="293" t="s">
        <v>348</v>
      </c>
      <c r="G173" s="270"/>
      <c r="H173" s="270" t="s">
        <v>415</v>
      </c>
      <c r="I173" s="270" t="s">
        <v>358</v>
      </c>
      <c r="J173" s="270"/>
      <c r="K173" s="318"/>
    </row>
    <row r="174" spans="2:11" s="1" customFormat="1" ht="15" customHeight="1">
      <c r="B174" s="295"/>
      <c r="C174" s="270" t="s">
        <v>367</v>
      </c>
      <c r="D174" s="270"/>
      <c r="E174" s="270"/>
      <c r="F174" s="293" t="s">
        <v>354</v>
      </c>
      <c r="G174" s="270"/>
      <c r="H174" s="270" t="s">
        <v>415</v>
      </c>
      <c r="I174" s="270" t="s">
        <v>350</v>
      </c>
      <c r="J174" s="270">
        <v>50</v>
      </c>
      <c r="K174" s="318"/>
    </row>
    <row r="175" spans="2:11" s="1" customFormat="1" ht="15" customHeight="1">
      <c r="B175" s="295"/>
      <c r="C175" s="270" t="s">
        <v>375</v>
      </c>
      <c r="D175" s="270"/>
      <c r="E175" s="270"/>
      <c r="F175" s="293" t="s">
        <v>354</v>
      </c>
      <c r="G175" s="270"/>
      <c r="H175" s="270" t="s">
        <v>415</v>
      </c>
      <c r="I175" s="270" t="s">
        <v>350</v>
      </c>
      <c r="J175" s="270">
        <v>50</v>
      </c>
      <c r="K175" s="318"/>
    </row>
    <row r="176" spans="2:11" s="1" customFormat="1" ht="15" customHeight="1">
      <c r="B176" s="295"/>
      <c r="C176" s="270" t="s">
        <v>373</v>
      </c>
      <c r="D176" s="270"/>
      <c r="E176" s="270"/>
      <c r="F176" s="293" t="s">
        <v>354</v>
      </c>
      <c r="G176" s="270"/>
      <c r="H176" s="270" t="s">
        <v>415</v>
      </c>
      <c r="I176" s="270" t="s">
        <v>350</v>
      </c>
      <c r="J176" s="270">
        <v>50</v>
      </c>
      <c r="K176" s="318"/>
    </row>
    <row r="177" spans="2:11" s="1" customFormat="1" ht="15" customHeight="1">
      <c r="B177" s="295"/>
      <c r="C177" s="270" t="s">
        <v>104</v>
      </c>
      <c r="D177" s="270"/>
      <c r="E177" s="270"/>
      <c r="F177" s="293" t="s">
        <v>348</v>
      </c>
      <c r="G177" s="270"/>
      <c r="H177" s="270" t="s">
        <v>416</v>
      </c>
      <c r="I177" s="270" t="s">
        <v>417</v>
      </c>
      <c r="J177" s="270"/>
      <c r="K177" s="318"/>
    </row>
    <row r="178" spans="2:11" s="1" customFormat="1" ht="15" customHeight="1">
      <c r="B178" s="295"/>
      <c r="C178" s="270" t="s">
        <v>63</v>
      </c>
      <c r="D178" s="270"/>
      <c r="E178" s="270"/>
      <c r="F178" s="293" t="s">
        <v>348</v>
      </c>
      <c r="G178" s="270"/>
      <c r="H178" s="270" t="s">
        <v>418</v>
      </c>
      <c r="I178" s="270" t="s">
        <v>419</v>
      </c>
      <c r="J178" s="270">
        <v>1</v>
      </c>
      <c r="K178" s="318"/>
    </row>
    <row r="179" spans="2:11" s="1" customFormat="1" ht="15" customHeight="1">
      <c r="B179" s="295"/>
      <c r="C179" s="270" t="s">
        <v>59</v>
      </c>
      <c r="D179" s="270"/>
      <c r="E179" s="270"/>
      <c r="F179" s="293" t="s">
        <v>348</v>
      </c>
      <c r="G179" s="270"/>
      <c r="H179" s="270" t="s">
        <v>420</v>
      </c>
      <c r="I179" s="270" t="s">
        <v>350</v>
      </c>
      <c r="J179" s="270">
        <v>20</v>
      </c>
      <c r="K179" s="318"/>
    </row>
    <row r="180" spans="2:11" s="1" customFormat="1" ht="15" customHeight="1">
      <c r="B180" s="295"/>
      <c r="C180" s="270" t="s">
        <v>60</v>
      </c>
      <c r="D180" s="270"/>
      <c r="E180" s="270"/>
      <c r="F180" s="293" t="s">
        <v>348</v>
      </c>
      <c r="G180" s="270"/>
      <c r="H180" s="270" t="s">
        <v>421</v>
      </c>
      <c r="I180" s="270" t="s">
        <v>350</v>
      </c>
      <c r="J180" s="270">
        <v>255</v>
      </c>
      <c r="K180" s="318"/>
    </row>
    <row r="181" spans="2:11" s="1" customFormat="1" ht="15" customHeight="1">
      <c r="B181" s="295"/>
      <c r="C181" s="270" t="s">
        <v>105</v>
      </c>
      <c r="D181" s="270"/>
      <c r="E181" s="270"/>
      <c r="F181" s="293" t="s">
        <v>348</v>
      </c>
      <c r="G181" s="270"/>
      <c r="H181" s="270" t="s">
        <v>312</v>
      </c>
      <c r="I181" s="270" t="s">
        <v>350</v>
      </c>
      <c r="J181" s="270">
        <v>10</v>
      </c>
      <c r="K181" s="318"/>
    </row>
    <row r="182" spans="2:11" s="1" customFormat="1" ht="15" customHeight="1">
      <c r="B182" s="295"/>
      <c r="C182" s="270" t="s">
        <v>106</v>
      </c>
      <c r="D182" s="270"/>
      <c r="E182" s="270"/>
      <c r="F182" s="293" t="s">
        <v>348</v>
      </c>
      <c r="G182" s="270"/>
      <c r="H182" s="270" t="s">
        <v>422</v>
      </c>
      <c r="I182" s="270" t="s">
        <v>383</v>
      </c>
      <c r="J182" s="270"/>
      <c r="K182" s="318"/>
    </row>
    <row r="183" spans="2:11" s="1" customFormat="1" ht="15" customHeight="1">
      <c r="B183" s="295"/>
      <c r="C183" s="270" t="s">
        <v>423</v>
      </c>
      <c r="D183" s="270"/>
      <c r="E183" s="270"/>
      <c r="F183" s="293" t="s">
        <v>348</v>
      </c>
      <c r="G183" s="270"/>
      <c r="H183" s="270" t="s">
        <v>424</v>
      </c>
      <c r="I183" s="270" t="s">
        <v>383</v>
      </c>
      <c r="J183" s="270"/>
      <c r="K183" s="318"/>
    </row>
    <row r="184" spans="2:11" s="1" customFormat="1" ht="15" customHeight="1">
      <c r="B184" s="295"/>
      <c r="C184" s="270" t="s">
        <v>412</v>
      </c>
      <c r="D184" s="270"/>
      <c r="E184" s="270"/>
      <c r="F184" s="293" t="s">
        <v>348</v>
      </c>
      <c r="G184" s="270"/>
      <c r="H184" s="270" t="s">
        <v>425</v>
      </c>
      <c r="I184" s="270" t="s">
        <v>383</v>
      </c>
      <c r="J184" s="270"/>
      <c r="K184" s="318"/>
    </row>
    <row r="185" spans="2:11" s="1" customFormat="1" ht="15" customHeight="1">
      <c r="B185" s="295"/>
      <c r="C185" s="270" t="s">
        <v>108</v>
      </c>
      <c r="D185" s="270"/>
      <c r="E185" s="270"/>
      <c r="F185" s="293" t="s">
        <v>354</v>
      </c>
      <c r="G185" s="270"/>
      <c r="H185" s="270" t="s">
        <v>426</v>
      </c>
      <c r="I185" s="270" t="s">
        <v>350</v>
      </c>
      <c r="J185" s="270">
        <v>50</v>
      </c>
      <c r="K185" s="318"/>
    </row>
    <row r="186" spans="2:11" s="1" customFormat="1" ht="15" customHeight="1">
      <c r="B186" s="295"/>
      <c r="C186" s="270" t="s">
        <v>427</v>
      </c>
      <c r="D186" s="270"/>
      <c r="E186" s="270"/>
      <c r="F186" s="293" t="s">
        <v>354</v>
      </c>
      <c r="G186" s="270"/>
      <c r="H186" s="270" t="s">
        <v>428</v>
      </c>
      <c r="I186" s="270" t="s">
        <v>429</v>
      </c>
      <c r="J186" s="270"/>
      <c r="K186" s="318"/>
    </row>
    <row r="187" spans="2:11" s="1" customFormat="1" ht="15" customHeight="1">
      <c r="B187" s="295"/>
      <c r="C187" s="270" t="s">
        <v>430</v>
      </c>
      <c r="D187" s="270"/>
      <c r="E187" s="270"/>
      <c r="F187" s="293" t="s">
        <v>354</v>
      </c>
      <c r="G187" s="270"/>
      <c r="H187" s="270" t="s">
        <v>431</v>
      </c>
      <c r="I187" s="270" t="s">
        <v>429</v>
      </c>
      <c r="J187" s="270"/>
      <c r="K187" s="318"/>
    </row>
    <row r="188" spans="2:11" s="1" customFormat="1" ht="15" customHeight="1">
      <c r="B188" s="295"/>
      <c r="C188" s="270" t="s">
        <v>432</v>
      </c>
      <c r="D188" s="270"/>
      <c r="E188" s="270"/>
      <c r="F188" s="293" t="s">
        <v>354</v>
      </c>
      <c r="G188" s="270"/>
      <c r="H188" s="270" t="s">
        <v>433</v>
      </c>
      <c r="I188" s="270" t="s">
        <v>429</v>
      </c>
      <c r="J188" s="270"/>
      <c r="K188" s="318"/>
    </row>
    <row r="189" spans="2:11" s="1" customFormat="1" ht="15" customHeight="1">
      <c r="B189" s="295"/>
      <c r="C189" s="331" t="s">
        <v>434</v>
      </c>
      <c r="D189" s="270"/>
      <c r="E189" s="270"/>
      <c r="F189" s="293" t="s">
        <v>354</v>
      </c>
      <c r="G189" s="270"/>
      <c r="H189" s="270" t="s">
        <v>435</v>
      </c>
      <c r="I189" s="270" t="s">
        <v>436</v>
      </c>
      <c r="J189" s="332" t="s">
        <v>437</v>
      </c>
      <c r="K189" s="318"/>
    </row>
    <row r="190" spans="2:11" s="1" customFormat="1" ht="15" customHeight="1">
      <c r="B190" s="295"/>
      <c r="C190" s="331" t="s">
        <v>48</v>
      </c>
      <c r="D190" s="270"/>
      <c r="E190" s="270"/>
      <c r="F190" s="293" t="s">
        <v>348</v>
      </c>
      <c r="G190" s="270"/>
      <c r="H190" s="267" t="s">
        <v>438</v>
      </c>
      <c r="I190" s="270" t="s">
        <v>439</v>
      </c>
      <c r="J190" s="270"/>
      <c r="K190" s="318"/>
    </row>
    <row r="191" spans="2:11" s="1" customFormat="1" ht="15" customHeight="1">
      <c r="B191" s="295"/>
      <c r="C191" s="331" t="s">
        <v>440</v>
      </c>
      <c r="D191" s="270"/>
      <c r="E191" s="270"/>
      <c r="F191" s="293" t="s">
        <v>348</v>
      </c>
      <c r="G191" s="270"/>
      <c r="H191" s="270" t="s">
        <v>441</v>
      </c>
      <c r="I191" s="270" t="s">
        <v>383</v>
      </c>
      <c r="J191" s="270"/>
      <c r="K191" s="318"/>
    </row>
    <row r="192" spans="2:11" s="1" customFormat="1" ht="15" customHeight="1">
      <c r="B192" s="295"/>
      <c r="C192" s="331" t="s">
        <v>442</v>
      </c>
      <c r="D192" s="270"/>
      <c r="E192" s="270"/>
      <c r="F192" s="293" t="s">
        <v>348</v>
      </c>
      <c r="G192" s="270"/>
      <c r="H192" s="270" t="s">
        <v>443</v>
      </c>
      <c r="I192" s="270" t="s">
        <v>383</v>
      </c>
      <c r="J192" s="270"/>
      <c r="K192" s="318"/>
    </row>
    <row r="193" spans="2:11" s="1" customFormat="1" ht="15" customHeight="1">
      <c r="B193" s="295"/>
      <c r="C193" s="331" t="s">
        <v>444</v>
      </c>
      <c r="D193" s="270"/>
      <c r="E193" s="270"/>
      <c r="F193" s="293" t="s">
        <v>354</v>
      </c>
      <c r="G193" s="270"/>
      <c r="H193" s="270" t="s">
        <v>445</v>
      </c>
      <c r="I193" s="270" t="s">
        <v>383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446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447</v>
      </c>
      <c r="D200" s="334"/>
      <c r="E200" s="334"/>
      <c r="F200" s="334" t="s">
        <v>448</v>
      </c>
      <c r="G200" s="335"/>
      <c r="H200" s="334" t="s">
        <v>449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439</v>
      </c>
      <c r="D202" s="270"/>
      <c r="E202" s="270"/>
      <c r="F202" s="293" t="s">
        <v>49</v>
      </c>
      <c r="G202" s="270"/>
      <c r="H202" s="270" t="s">
        <v>450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50</v>
      </c>
      <c r="G203" s="270"/>
      <c r="H203" s="270" t="s">
        <v>451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53</v>
      </c>
      <c r="G204" s="270"/>
      <c r="H204" s="270" t="s">
        <v>452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51</v>
      </c>
      <c r="G205" s="270"/>
      <c r="H205" s="270" t="s">
        <v>453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52</v>
      </c>
      <c r="G206" s="270"/>
      <c r="H206" s="270" t="s">
        <v>454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395</v>
      </c>
      <c r="D208" s="270"/>
      <c r="E208" s="270"/>
      <c r="F208" s="293" t="s">
        <v>85</v>
      </c>
      <c r="G208" s="270"/>
      <c r="H208" s="270" t="s">
        <v>455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290</v>
      </c>
      <c r="G209" s="270"/>
      <c r="H209" s="270" t="s">
        <v>291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288</v>
      </c>
      <c r="G210" s="270"/>
      <c r="H210" s="270" t="s">
        <v>456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292</v>
      </c>
      <c r="G211" s="331"/>
      <c r="H211" s="322" t="s">
        <v>293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294</v>
      </c>
      <c r="G212" s="331"/>
      <c r="H212" s="322" t="s">
        <v>457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419</v>
      </c>
      <c r="D214" s="270"/>
      <c r="E214" s="270"/>
      <c r="F214" s="293">
        <v>1</v>
      </c>
      <c r="G214" s="331"/>
      <c r="H214" s="322" t="s">
        <v>458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459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460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461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DESKTOP-JGLBK2V\katcha</dc:creator>
  <cp:keywords/>
  <dc:description/>
  <cp:lastModifiedBy>DESKTOP-JGLBK2V\katcha</cp:lastModifiedBy>
  <dcterms:created xsi:type="dcterms:W3CDTF">2022-01-08T09:42:11Z</dcterms:created>
  <dcterms:modified xsi:type="dcterms:W3CDTF">2022-01-08T09:42:13Z</dcterms:modified>
  <cp:category/>
  <cp:version/>
  <cp:contentType/>
  <cp:contentStatus/>
</cp:coreProperties>
</file>