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teplení půdy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Zateplení půdy'!$C$125:$K$201</definedName>
    <definedName name="_xlnm.Print_Area" localSheetId="1">'01 - Zateplení půdy'!$C$4:$J$76,'01 - Zateplení půdy'!$C$82:$J$107,'01 - Zateplení půdy'!$C$113:$K$201</definedName>
    <definedName name="_xlnm.Print_Titles" localSheetId="1">'01 - Zateplení půdy'!$125:$125</definedName>
    <definedName name="_xlnm._FilterDatabase" localSheetId="2" hidden="1">'VRN - Vedlejší rozpočtové...'!$C$116:$K$127</definedName>
    <definedName name="_xlnm.Print_Area" localSheetId="2">'VRN - Vedlejší rozpočtové...'!$C$4:$J$76,'VRN - Vedlejší rozpočtové...'!$C$82:$J$98,'VRN - Vedlejší rozpočtové...'!$C$104:$K$127</definedName>
    <definedName name="_xlnm.Print_Titles" localSheetId="2">'VRN - Vedlejší rozpočtové...'!$116:$116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107"/>
  <c i="2" r="J37"/>
  <c r="J36"/>
  <c i="1" r="AY95"/>
  <c i="2" r="J35"/>
  <c i="1" r="AX95"/>
  <c i="2" r="BI198"/>
  <c r="BH198"/>
  <c r="BG198"/>
  <c r="BF198"/>
  <c r="T198"/>
  <c r="T197"/>
  <c r="R198"/>
  <c r="R197"/>
  <c r="P198"/>
  <c r="P197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168"/>
  <c r="J138"/>
  <c r="J187"/>
  <c r="J162"/>
  <c r="BK139"/>
  <c r="J183"/>
  <c i="3" r="BK122"/>
  <c i="2" r="J154"/>
  <c r="BK198"/>
  <c r="BK183"/>
  <c r="BK150"/>
  <c r="BK170"/>
  <c i="3" r="BK126"/>
  <c i="2" r="J177"/>
  <c r="BK143"/>
  <c r="BK185"/>
  <c r="J168"/>
  <c r="J129"/>
  <c i="3" r="J119"/>
  <c i="2" r="J170"/>
  <c r="BK162"/>
  <c r="J147"/>
  <c r="J139"/>
  <c r="BK137"/>
  <c r="J198"/>
  <c r="BK189"/>
  <c r="J180"/>
  <c r="BK165"/>
  <c r="BK154"/>
  <c r="BK145"/>
  <c r="J137"/>
  <c r="BK187"/>
  <c r="J157"/>
  <c i="3" r="J126"/>
  <c r="BK124"/>
  <c i="1" r="AS94"/>
  <c i="2" r="BK193"/>
  <c r="BK177"/>
  <c r="BK157"/>
  <c r="BK132"/>
  <c r="J160"/>
  <c i="3" r="J122"/>
  <c i="2" r="BK175"/>
  <c r="J165"/>
  <c r="J150"/>
  <c r="J141"/>
  <c r="J132"/>
  <c r="J193"/>
  <c r="J185"/>
  <c r="J173"/>
  <c r="BK160"/>
  <c r="BK147"/>
  <c r="BK141"/>
  <c r="BK138"/>
  <c r="J189"/>
  <c i="3" r="J124"/>
  <c r="BK119"/>
  <c r="BK120"/>
  <c i="2" r="BK173"/>
  <c r="J145"/>
  <c r="BK129"/>
  <c r="J175"/>
  <c r="J143"/>
  <c r="BK180"/>
  <c i="3" r="J120"/>
  <c i="2" l="1" r="P128"/>
  <c r="P127"/>
  <c r="P136"/>
  <c r="BK136"/>
  <c r="J136"/>
  <c r="J99"/>
  <c r="P153"/>
  <c r="P148"/>
  <c r="P176"/>
  <c r="R136"/>
  <c r="T153"/>
  <c r="T148"/>
  <c r="T176"/>
  <c r="P188"/>
  <c r="T188"/>
  <c i="3" r="BK118"/>
  <c r="J118"/>
  <c r="J97"/>
  <c i="2" r="T136"/>
  <c r="R153"/>
  <c r="R148"/>
  <c r="BK188"/>
  <c r="J188"/>
  <c r="J105"/>
  <c i="3" r="P118"/>
  <c r="P117"/>
  <c i="1" r="AU96"/>
  <c i="2" r="R128"/>
  <c r="BK176"/>
  <c r="J176"/>
  <c r="J104"/>
  <c r="R188"/>
  <c i="3" r="R118"/>
  <c r="R117"/>
  <c i="2" r="BK128"/>
  <c r="J128"/>
  <c r="J98"/>
  <c r="T128"/>
  <c r="T127"/>
  <c r="BK153"/>
  <c r="J153"/>
  <c r="J103"/>
  <c r="R176"/>
  <c i="3" r="T118"/>
  <c r="T117"/>
  <c i="2" r="BK146"/>
  <c r="J146"/>
  <c r="J100"/>
  <c r="BK197"/>
  <c r="J197"/>
  <c r="J106"/>
  <c r="BK149"/>
  <c r="J149"/>
  <c r="J102"/>
  <c i="3" r="BE119"/>
  <c r="E85"/>
  <c r="J89"/>
  <c r="F92"/>
  <c r="J113"/>
  <c r="BE124"/>
  <c i="2" r="BK148"/>
  <c r="J148"/>
  <c r="J101"/>
  <c i="3" r="F91"/>
  <c r="J114"/>
  <c r="BE120"/>
  <c r="BE122"/>
  <c r="BE126"/>
  <c i="2" r="BE132"/>
  <c r="F91"/>
  <c r="BE147"/>
  <c r="BE150"/>
  <c r="BE154"/>
  <c r="BE177"/>
  <c r="J89"/>
  <c r="BE137"/>
  <c r="BE139"/>
  <c r="F92"/>
  <c r="BE141"/>
  <c r="BE143"/>
  <c r="BE160"/>
  <c r="BE168"/>
  <c r="BE170"/>
  <c r="BE175"/>
  <c r="BE180"/>
  <c r="BE183"/>
  <c r="BE185"/>
  <c r="BE187"/>
  <c r="BE189"/>
  <c r="BE193"/>
  <c r="BE198"/>
  <c r="J92"/>
  <c r="J122"/>
  <c r="BE145"/>
  <c r="BE157"/>
  <c r="BE162"/>
  <c r="BE165"/>
  <c r="BE173"/>
  <c r="E85"/>
  <c r="BE129"/>
  <c r="BE138"/>
  <c r="F35"/>
  <c i="1" r="BB95"/>
  <c i="2" r="J34"/>
  <c i="1" r="AW95"/>
  <c i="2" r="F37"/>
  <c i="1" r="BD95"/>
  <c i="3" r="J34"/>
  <c i="1" r="AW96"/>
  <c i="3" r="F35"/>
  <c i="1" r="BB96"/>
  <c i="2" r="F34"/>
  <c i="1" r="BA95"/>
  <c i="2" r="F36"/>
  <c i="1" r="BC95"/>
  <c i="3" r="F34"/>
  <c i="1" r="BA96"/>
  <c i="3" r="F36"/>
  <c i="1" r="BC96"/>
  <c i="3" r="F37"/>
  <c i="1" r="BD96"/>
  <c i="2" l="1" r="R127"/>
  <c r="R126"/>
  <c r="T126"/>
  <c r="P126"/>
  <c i="1" r="AU95"/>
  <c i="3" r="BK117"/>
  <c r="J117"/>
  <c r="J96"/>
  <c i="2" r="BK127"/>
  <c r="J127"/>
  <c r="J97"/>
  <c r="BK126"/>
  <c r="J126"/>
  <c r="J96"/>
  <c r="F33"/>
  <c i="1" r="AZ95"/>
  <c r="AU94"/>
  <c r="BA94"/>
  <c r="W30"/>
  <c r="BD94"/>
  <c r="W33"/>
  <c r="BB94"/>
  <c r="W31"/>
  <c i="3" r="F33"/>
  <c i="1" r="AZ96"/>
  <c i="2" r="J33"/>
  <c i="1" r="AV95"/>
  <c r="AT95"/>
  <c i="3" r="J33"/>
  <c i="1" r="AV96"/>
  <c r="AT96"/>
  <c r="BC94"/>
  <c r="AY94"/>
  <c i="3" l="1" r="J30"/>
  <c i="1" r="AG96"/>
  <c r="AW94"/>
  <c r="AK30"/>
  <c r="AZ94"/>
  <c r="AV94"/>
  <c r="AK29"/>
  <c r="W32"/>
  <c i="2" r="J30"/>
  <c i="1" r="AG95"/>
  <c r="AG94"/>
  <c r="AK26"/>
  <c r="AX94"/>
  <c i="3" l="1" r="J39"/>
  <c i="1" r="AK35"/>
  <c i="2" r="J39"/>
  <c i="1" r="AN95"/>
  <c r="AN96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<sst xmlns="http://schemas.openxmlformats.org/spreadsheetml/2006/main">
  <si>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</si>
  <si>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</si>
  <si>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</si>
  <si>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</si>
  <si>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</si>
  <si>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{36bb441d-8a1b-4616-8d55-c440903aaa01}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</si>
  <si>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</si>
  <si>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</si>
  <si>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</si>
  <si>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</si>
  <si>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</si>
  <si>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</si>
  <si>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</si>
  <si>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</si>
  <si>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</si>
  <si>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</si>
  <si>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</si>
  <si>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Dobruška, Opočenská 115</t>
  </si>
  <si>
    <t>KSO:</t>
  </si>
  <si>
    <t>CC-CZ:</t>
  </si>
  <si>
    <t>Místo:</t>
  </si>
  <si>
    <t>Dobruška</t>
  </si>
  <si>
    <t>Datum:</t>
  </si>
  <si>
    <t>31. 5. 2023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</si>
  <si>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</si>
  <si>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</si>
  <si>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</si>
  <si>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</si>
  <si>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</si>
  <si>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</si>
  <si>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</si>
  <si>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</si>
  <si>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</si>
  <si>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</si>
  <si>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OCENIT!_x000d_
ROZPOČET JE NAVRŽEN DLE DOSTUPNÝCH MOŽNÝCH INFORMACÍ Z PROJEKTOVÉ DOKUMENTACE, PŘI STAVEBNÍCH PRACECH MOHOU BÝT ZJIŠTĚNY TAKOVÉ_x000d_
SKUTEČNOSTI, KTERÉ MOHOU OVLIVNIT PŘEDPOKLAD A ROZSAH PRACÍ, V TĚCHTO PŘÍPADECH BUDE_x000d_
 ÚPRAVA ŘEŠENA V RÁMCI ZMĚNOVÉHO ŘÍZENÍ A ZJIŠŤOVACÍCH PROTOKOLŮ NA STAVBĚ!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</si>
  <si>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</si>
  <si>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</si>
  <si>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</si>
  <si>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</si>
  <si>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</si>
  <si>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</si>
  <si>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</si>
  <si>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</si>
  <si>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</si>
  <si>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</si>
  <si>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</si>
  <si>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</si>
  <si>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</si>
  <si>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</si>
  <si>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</si>
  <si>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</si>
  <si>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</si>
  <si>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</si>
  <si>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</si>
  <si>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</si>
  <si>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</si>
  <si>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</si>
  <si>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</si>
  <si>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</si>
  <si>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</si>
  <si>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</si>
  <si>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</si>
  <si>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</si>
  <si>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</si>
  <si>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</si>
  <si>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</si>
  <si>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</si>
  <si>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</si>
  <si>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</si>
  <si>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</si>
  <si>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</si>
  <si>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</si>
  <si>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</si>
  <si>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</si>
  <si>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</si>
  <si>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</si>
  <si>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</si>
  <si>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</si>
  <si>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</si>
  <si>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</si>
  <si>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</si>
  <si>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půdy</t>
  </si>
  <si>
    <t>STA</t>
  </si>
  <si>
    <t>1</t>
  </si>
  <si>
    <t>{4cd33353-2494-460b-942d-85505791cd7a}</t>
  </si>
  <si>
    <t>2</t>
  </si>
  <si>
    <t>VRN</t>
  </si>
  <si>
    <t>Vedlejší rozpočtové náklady</t>
  </si>
  <si>
    <t>{c6eefd9e-d5aa-4d15-ae84-ff76b7829b2a}</t>
  </si>
  <si>
    <t>KRYCÍ LIST SOUPISU PRACÍ</t>
  </si>
  <si>
    <t>Objekt:</t>
  </si>
  <si>
    <t>01 - Zateplení půdy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</si>
  <si>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</si>
  <si>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</si>
  <si>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</si>
  <si>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</si>
  <si>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</si>
  <si>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</si>
  <si>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</si>
  <si>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</si>
  <si>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</si>
  <si>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</si>
  <si>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</si>
  <si>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</si>
  <si>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</si>
  <si>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</si>
  <si>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</si>
  <si>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</si>
  <si>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</si>
  <si>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</si>
  <si>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</si>
  <si>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</si>
  <si>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</si>
  <si>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</si>
  <si>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</si>
  <si>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</si>
  <si>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</si>
  <si>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</si>
  <si>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</si>
  <si>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</si>
  <si>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</si>
  <si>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</si>
  <si>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</si>
  <si>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</si>
  <si>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</si>
  <si>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</si>
  <si>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</si>
  <si>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</si>
  <si>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</si>
  <si>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2023 01</t>
  </si>
  <si>
    <t>4</t>
  </si>
  <si>
    <t>-2019357561</t>
  </si>
  <si>
    <t>VV</t>
  </si>
  <si>
    <t xml:space="preserve"> půda</t>
  </si>
  <si>
    <t>350</t>
  </si>
  <si>
    <t>952902121</t>
  </si>
  <si>
    <t>Čištění budov zametení drsných podlah</t>
  </si>
  <si>
    <t>-1589345907</t>
  </si>
  <si>
    <t>" dle popisu TZ</t>
  </si>
  <si>
    <t>Součet</t>
  </si>
  <si>
    <t>997</t>
  </si>
  <si>
    <t>Přesun sutě</t>
  </si>
  <si>
    <t>3</t>
  </si>
  <si>
    <t>997013114</t>
  </si>
  <si>
    <t>Vnitrostaveništní doprava suti a vybouraných hmot pro budovy v přes 12 do 15 m s použitím mechanizace</t>
  </si>
  <si>
    <t>t</t>
  </si>
  <si>
    <t>1843281543</t>
  </si>
  <si>
    <t>997013501</t>
  </si>
  <si>
    <t>Odvoz suti a vybouraných hmot na skládku nebo meziskládku do 1 km se složením</t>
  </si>
  <si>
    <t>-394403149</t>
  </si>
  <si>
    <t>5</t>
  </si>
  <si>
    <t>997013509</t>
  </si>
  <si>
    <t>Příplatek k odvozu suti a vybouraných hmot na skládku ZKD 1 km přes 1 km</t>
  </si>
  <si>
    <t>1770624690</t>
  </si>
  <si>
    <t>7,02*19 'Přepočtené koeficientem množství</t>
  </si>
  <si>
    <t>6</t>
  </si>
  <si>
    <t>997013645</t>
  </si>
  <si>
    <t>Poplatek za uložení na skládce (skládkovné) odpadu asfaltového bez dehtu kód odpadu 17 03 02</t>
  </si>
  <si>
    <t>1556429387</t>
  </si>
  <si>
    <t>7,02*0,1 'Přepočtené koeficientem množství</t>
  </si>
  <si>
    <t>7</t>
  </si>
  <si>
    <t>997013814</t>
  </si>
  <si>
    <t>Poplatek za uložení na skládce (skládkovné) stavebního odpadu izolací kód odpadu 17 06 04</t>
  </si>
  <si>
    <t>626885801</t>
  </si>
  <si>
    <t>7,02*0,9 'Přepočtené koeficientem množství</t>
  </si>
  <si>
    <t>8</t>
  </si>
  <si>
    <t>997013871</t>
  </si>
  <si>
    <t>Poplatek za uložení stavebního odpadu na recyklační skládce (skládkovné) směsného stavebního a demoličního</t>
  </si>
  <si>
    <t>-942717023</t>
  </si>
  <si>
    <t>998</t>
  </si>
  <si>
    <t>Přesun hmot</t>
  </si>
  <si>
    <t>998011002</t>
  </si>
  <si>
    <t>Přesun hmot pro budovy zděné v přes 6 do 12 m</t>
  </si>
  <si>
    <t>1543582147</t>
  </si>
  <si>
    <t>PSV</t>
  </si>
  <si>
    <t>Práce a dodávky PSV</t>
  </si>
  <si>
    <t>711</t>
  </si>
  <si>
    <t>Izolace proti vodě, vlhkosti a plynům</t>
  </si>
  <si>
    <t>10</t>
  </si>
  <si>
    <t>711131811</t>
  </si>
  <si>
    <t>Odstranění izolace proti vlhkosti vodorovné</t>
  </si>
  <si>
    <t>16</t>
  </si>
  <si>
    <t>977911472</t>
  </si>
  <si>
    <t>lepenka</t>
  </si>
  <si>
    <t>180</t>
  </si>
  <si>
    <t>713</t>
  </si>
  <si>
    <t>Izolace tepelné</t>
  </si>
  <si>
    <t>11</t>
  </si>
  <si>
    <t>713120813</t>
  </si>
  <si>
    <t>Odstranění tepelné izolace podlah volně kladené z vláknitých materiálů suchých tl přes 100 mm</t>
  </si>
  <si>
    <t>-1975528024</t>
  </si>
  <si>
    <t>minerální vata</t>
  </si>
  <si>
    <t>12</t>
  </si>
  <si>
    <t>713121121</t>
  </si>
  <si>
    <t>Montáž izolace tepelné podlah volně kladenými rohožemi, pásy, dílci, deskami 2 vrstvy</t>
  </si>
  <si>
    <t>956367740</t>
  </si>
  <si>
    <t>dle popisu v TZ</t>
  </si>
  <si>
    <t>13</t>
  </si>
  <si>
    <t>M</t>
  </si>
  <si>
    <t>63152102</t>
  </si>
  <si>
    <t>pás tepelně izolační univerzální tl 140mm</t>
  </si>
  <si>
    <t>32</t>
  </si>
  <si>
    <t>-1006378448</t>
  </si>
  <si>
    <t>350*1,05</t>
  </si>
  <si>
    <t>14</t>
  </si>
  <si>
    <t>63152104</t>
  </si>
  <si>
    <t>pás tepelně izolační univerzální tl 160mm</t>
  </si>
  <si>
    <t>-1333826682</t>
  </si>
  <si>
    <t>350*1,05 'Přepočtené koeficientem množství</t>
  </si>
  <si>
    <t>713191133</t>
  </si>
  <si>
    <t>Montáž izolace tepelné podlah, stropů vrchem nebo střech překrytí fólií s přelepeným spojem</t>
  </si>
  <si>
    <t>-443395106</t>
  </si>
  <si>
    <t>paropropustná a difůzní vrstva</t>
  </si>
  <si>
    <t>350+350</t>
  </si>
  <si>
    <t>28329276</t>
  </si>
  <si>
    <t>fólie PE vyztužená pro parotěsnou vrstvu (reakce na oheň - třída E) 140g/m2</t>
  </si>
  <si>
    <t>678765310</t>
  </si>
  <si>
    <t>350*1,15</t>
  </si>
  <si>
    <t>17</t>
  </si>
  <si>
    <t>28329046</t>
  </si>
  <si>
    <t>fólie kontaktní difuzně propustná pro doplňkovou hydroizolační vrstvu, třívrstvá 140g/m2</t>
  </si>
  <si>
    <t>-811274618</t>
  </si>
  <si>
    <t>P</t>
  </si>
  <si>
    <t>Poznámka k položce:_x000d_
max. třída těsnosti 3, zvýšená odolnost proti impregnačním prostředkům na dřevo</t>
  </si>
  <si>
    <t>18</t>
  </si>
  <si>
    <t>713R100</t>
  </si>
  <si>
    <t xml:space="preserve">Zateplení poklopu půdního výlezu </t>
  </si>
  <si>
    <t>kus</t>
  </si>
  <si>
    <t>CS Vlastní</t>
  </si>
  <si>
    <t>1266213623</t>
  </si>
  <si>
    <t>19</t>
  </si>
  <si>
    <t>998713102</t>
  </si>
  <si>
    <t>Přesun hmot tonážní pro izolace tepelné v objektech v přes 6 do 12 m</t>
  </si>
  <si>
    <t>1709526742</t>
  </si>
  <si>
    <t>762</t>
  </si>
  <si>
    <t>Konstrukce tesařské</t>
  </si>
  <si>
    <t>20</t>
  </si>
  <si>
    <t>762511226R</t>
  </si>
  <si>
    <t>Dodávka a montáž roštu pro pochozí lávky</t>
  </si>
  <si>
    <t>2144680505</t>
  </si>
  <si>
    <t>4+20+55</t>
  </si>
  <si>
    <t>762521104</t>
  </si>
  <si>
    <t>Položení podlahy z hrubých prken na sraz</t>
  </si>
  <si>
    <t>-1090960440</t>
  </si>
  <si>
    <t>dle poisu v TZ</t>
  </si>
  <si>
    <t>22</t>
  </si>
  <si>
    <t>60515111</t>
  </si>
  <si>
    <t>řezivo jehličnaté boční prkno 20-30mm</t>
  </si>
  <si>
    <t>m3</t>
  </si>
  <si>
    <t>303197477</t>
  </si>
  <si>
    <t>79*0,024*1,1</t>
  </si>
  <si>
    <t>23</t>
  </si>
  <si>
    <t>762595001</t>
  </si>
  <si>
    <t>Spojovací prostředky pro položení dřevěných podlah a zakrytí kanálů</t>
  </si>
  <si>
    <t>-1474250780</t>
  </si>
  <si>
    <t>79</t>
  </si>
  <si>
    <t>24</t>
  </si>
  <si>
    <t>998762102</t>
  </si>
  <si>
    <t>Přesun hmot tonážní pro kce tesařské v objektech v přes 6 do 12 m</t>
  </si>
  <si>
    <t>1361213070</t>
  </si>
  <si>
    <t>767</t>
  </si>
  <si>
    <t>Konstrukce zámečnické</t>
  </si>
  <si>
    <t>25</t>
  </si>
  <si>
    <t>767R100</t>
  </si>
  <si>
    <t>Dodávka a montáž půdního výlezu - dle popisu v TZ</t>
  </si>
  <si>
    <t>-811405326</t>
  </si>
  <si>
    <t>Poznámka k položce:_x000d_
kompletní provedení včetně přesunu hmot a stavebních přípomocí</t>
  </si>
  <si>
    <t>26</t>
  </si>
  <si>
    <t>767R101</t>
  </si>
  <si>
    <t>Demontáž půdního výlezu - dle popisu v TZ</t>
  </si>
  <si>
    <t>-579263390</t>
  </si>
  <si>
    <t>HZS</t>
  </si>
  <si>
    <t>Hodinové zúčtovací sazby</t>
  </si>
  <si>
    <t>27</t>
  </si>
  <si>
    <t>HZS1291</t>
  </si>
  <si>
    <t>Hodinová zúčtovací sazba pomocný stavební dělník</t>
  </si>
  <si>
    <t>hod</t>
  </si>
  <si>
    <t>262144</t>
  </si>
  <si>
    <t>1289381052</t>
  </si>
  <si>
    <t>vyklizení půdního prostoru vč. úprav kabeláží a pod.</t>
  </si>
  <si>
    <t>35</t>
  </si>
  <si>
    <t>VRN - Vedlejší rozpočtové náklady</t>
  </si>
  <si>
    <t>020001000</t>
  </si>
  <si>
    <t>Příprava staveniště</t>
  </si>
  <si>
    <t>Kč</t>
  </si>
  <si>
    <t>1024</t>
  </si>
  <si>
    <t>-1740041936</t>
  </si>
  <si>
    <t>030001000</t>
  </si>
  <si>
    <t>Zařízení staveniště</t>
  </si>
  <si>
    <t>-1430317917</t>
  </si>
  <si>
    <t>Poznámka k položce:_x000d_
Náklady spojené s vybudováním, provozem zařízení staveniště</t>
  </si>
  <si>
    <t>032002000</t>
  </si>
  <si>
    <t>Vybavení staveniště</t>
  </si>
  <si>
    <t>-1784887092</t>
  </si>
  <si>
    <t>Poznámka k položce:_x000d_
zdvihací a manipulační technika dle zvyklostí zhotovitele</t>
  </si>
  <si>
    <t>070001000</t>
  </si>
  <si>
    <t>Provozní vlivy</t>
  </si>
  <si>
    <t>-399861895</t>
  </si>
  <si>
    <t xml:space="preserve">Poznámka k položce:_x000d_
Náklady na opatření proti poškození cizího majetku a vnitřních prostor stavby, součinnost s vlastníky stavbou dotčených prostor _x000d_
</t>
  </si>
  <si>
    <t>090001000</t>
  </si>
  <si>
    <t>Ostatní náklady</t>
  </si>
  <si>
    <t>-752910090</t>
  </si>
  <si>
    <t xml:space="preserve">Poznámka k položce:_x000d_
Náklady spojené s dodávkou energie, opatření na dodržování technologických předpisů ochrana sousedních pozemků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</si>
</sst>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262.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2023042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ZŠ Dobruška, Opočenská 115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Dobruška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Zateplení půdy'!J30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Zateplení půdy'!P126</f>
        <v>0</v>
      </c>
      <c r="AV95" s="128">
        <f>'01 - Zateplení půdy'!J33</f>
        <v>0</v>
      </c>
      <c r="AW95" s="128">
        <f>'01 - Zateplení půdy'!J34</f>
        <v>0</v>
      </c>
      <c r="AX95" s="128">
        <f>'01 - Zateplení půdy'!J35</f>
        <v>0</v>
      </c>
      <c r="AY95" s="128">
        <f>'01 - Zateplení půdy'!J36</f>
        <v>0</v>
      </c>
      <c r="AZ95" s="128">
        <f>'01 - Zateplení půdy'!F33</f>
        <v>0</v>
      </c>
      <c r="BA95" s="128">
        <f>'01 - Zateplení půdy'!F34</f>
        <v>0</v>
      </c>
      <c r="BB95" s="128">
        <f>'01 - Zateplení půdy'!F35</f>
        <v>0</v>
      </c>
      <c r="BC95" s="128">
        <f>'01 - Zateplení půdy'!F36</f>
        <v>0</v>
      </c>
      <c r="BD95" s="130">
        <f>'01 - Zateplení půdy'!F37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rozpočtové...'!J30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32">
        <v>0</v>
      </c>
      <c r="AT96" s="133">
        <f>ROUND(SUM(AV96:AW96),2)</f>
        <v>0</v>
      </c>
      <c r="AU96" s="134">
        <f>'VRN - Vedlejší rozpočtové...'!P117</f>
        <v>0</v>
      </c>
      <c r="AV96" s="133">
        <f>'VRN - Vedlejší rozpočtové...'!J33</f>
        <v>0</v>
      </c>
      <c r="AW96" s="133">
        <f>'VRN - Vedlejší rozpočtové...'!J34</f>
        <v>0</v>
      </c>
      <c r="AX96" s="133">
        <f>'VRN - Vedlejší rozpočtové...'!J35</f>
        <v>0</v>
      </c>
      <c r="AY96" s="133">
        <f>'VRN - Vedlejší rozpočtové...'!J36</f>
        <v>0</v>
      </c>
      <c r="AZ96" s="133">
        <f>'VRN - Vedlejší rozpočtové...'!F33</f>
        <v>0</v>
      </c>
      <c r="BA96" s="133">
        <f>'VRN - Vedlejší rozpočtové...'!F34</f>
        <v>0</v>
      </c>
      <c r="BB96" s="133">
        <f>'VRN - Vedlejší rozpočtové...'!F35</f>
        <v>0</v>
      </c>
      <c r="BC96" s="133">
        <f>'VRN - Vedlejší rozpočtové...'!F36</f>
        <v>0</v>
      </c>
      <c r="BD96" s="135">
        <f>'VRN - Vedlejší rozpočtové...'!F37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AoUNy5xpZjNV7p7cnj2ZLJalLt1xL0c96O0CF2IQPtJaNRRWpW/GoaNC5RJY011u0I33SaZCXhdk7fVChDt4+g==" hashValue="wLf7NAX3hKxCrN0IC3HTpGZA5WE8fjdtu9fLysrJUE4FOSjZJ+Q3rTFlxsITOvXt2U2N6n4l3d8Q08nrrvGA5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Zateplení půdy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Dobruška, Opočenská 115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31. 5. 2023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ROUND((SUM(BE126:BE201)),  2)</f>
        <v>0</v>
      </c>
      <c r="G33" s="38"/>
      <c r="H33" s="38"/>
      <c r="I33" s="155">
        <v>0.20999999999999999</v>
      </c>
      <c r="J33" s="154">
        <f>ROUND(((SUM(BE126:BE201))*I33),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ROUND((SUM(BF126:BF201)),  2)</f>
        <v>0</v>
      </c>
      <c r="G34" s="38"/>
      <c r="H34" s="38"/>
      <c r="I34" s="155">
        <v>0.14999999999999999</v>
      </c>
      <c r="J34" s="154">
        <f>ROUND(((SUM(BF126:BF201))*I34),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ROUND((SUM(BG126:BG201)),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ROUND((SUM(BH126:BH201)),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ROUND((SUM(BI126:BI201)),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ZŠ Dobruška, Opočenská 115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Zateplení půdy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Dobruška</v>
      </c>
      <c r="G89" s="40"/>
      <c r="H89" s="40"/>
      <c r="I89" s="32" t="s">
        <v>22</v>
      </c>
      <c r="J89" s="79" t="str">
        <f>IF(J12="","",J12)</f>
        <v>31. 5. 2023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J146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101</v>
      </c>
      <c r="E101" s="182"/>
      <c r="F101" s="182"/>
      <c r="G101" s="182"/>
      <c r="H101" s="182"/>
      <c r="I101" s="182"/>
      <c r="J101" s="183">
        <f>J148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J153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J176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105</v>
      </c>
      <c r="E105" s="188"/>
      <c r="F105" s="188"/>
      <c r="G105" s="188"/>
      <c r="H105" s="188"/>
      <c r="I105" s="188"/>
      <c r="J105" s="189">
        <f>J188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106</v>
      </c>
      <c r="E106" s="182"/>
      <c r="F106" s="182"/>
      <c r="G106" s="182"/>
      <c r="H106" s="182"/>
      <c r="I106" s="182"/>
      <c r="J106" s="183">
        <f>J197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ZŠ Dobruška, Opočenská 115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Zateplení půdy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Dobruška</v>
      </c>
      <c r="G120" s="40"/>
      <c r="H120" s="40"/>
      <c r="I120" s="32" t="s">
        <v>22</v>
      </c>
      <c r="J120" s="79" t="str">
        <f>IF(J12="","",J12)</f>
        <v>31. 5. 2023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30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32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108</v>
      </c>
      <c r="D125" s="194" t="s">
        <v>60</v>
      </c>
      <c r="E125" s="194" t="s">
        <v>56</v>
      </c>
      <c r="F125" s="194" t="s">
        <v>57</v>
      </c>
      <c r="G125" s="194" t="s">
        <v>109</v>
      </c>
      <c r="H125" s="194" t="s">
        <v>110</v>
      </c>
      <c r="I125" s="194" t="s">
        <v>111</v>
      </c>
      <c r="J125" s="194" t="s">
        <v>94</v>
      </c>
      <c r="K125" s="195" t="s">
        <v>112</v>
      </c>
      <c r="L125" s="196"/>
      <c r="M125" s="100" t="s">
        <v>1</v>
      </c>
      <c r="N125" s="101" t="s">
        <v>39</v>
      </c>
      <c r="O125" s="101" t="s">
        <v>113</v>
      </c>
      <c r="P125" s="101" t="s">
        <v>114</v>
      </c>
      <c r="Q125" s="101" t="s">
        <v>115</v>
      </c>
      <c r="R125" s="101" t="s">
        <v>116</v>
      </c>
      <c r="S125" s="101" t="s">
        <v>117</v>
      </c>
      <c r="T125" s="102" t="s">
        <v>118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119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P127+P148+P197</f>
        <v>0</v>
      </c>
      <c r="Q126" s="104"/>
      <c r="R126" s="199">
        <f>R127+R148+R197</f>
        <v>4.5986950000000002</v>
      </c>
      <c r="S126" s="104"/>
      <c r="T126" s="200">
        <f>T127+T148+T197</f>
        <v>7.0199999999999996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96</v>
      </c>
      <c r="BK126" s="201">
        <f>BK127+BK148+BK197</f>
        <v>0</v>
      </c>
    </row>
    <row r="127" s="12" customFormat="1" ht="25.92" customHeight="1">
      <c r="A127" s="12"/>
      <c r="B127" s="202"/>
      <c r="C127" s="203"/>
      <c r="D127" s="204" t="s">
        <v>74</v>
      </c>
      <c r="E127" s="205" t="s">
        <v>120</v>
      </c>
      <c r="F127" s="205" t="s">
        <v>121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P128+P136+P146</f>
        <v>0</v>
      </c>
      <c r="Q127" s="210"/>
      <c r="R127" s="211">
        <f>R128+R136+R146</f>
        <v>0.014</v>
      </c>
      <c r="S127" s="210"/>
      <c r="T127" s="212">
        <f>T128+T136+T146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75</v>
      </c>
      <c r="AY127" s="213" t="s">
        <v>122</v>
      </c>
      <c r="BK127" s="215">
        <f>BK128+BK136+BK146</f>
        <v>0</v>
      </c>
    </row>
    <row r="128" s="12" customFormat="1" ht="22.8" customHeight="1">
      <c r="A128" s="12"/>
      <c r="B128" s="202"/>
      <c r="C128" s="203"/>
      <c r="D128" s="204" t="s">
        <v>74</v>
      </c>
      <c r="E128" s="216" t="s">
        <v>123</v>
      </c>
      <c r="F128" s="216" t="s">
        <v>124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SUM(P129:P135)</f>
        <v>0</v>
      </c>
      <c r="Q128" s="210"/>
      <c r="R128" s="211">
        <f>SUM(R129:R135)</f>
        <v>0.014</v>
      </c>
      <c r="S128" s="210"/>
      <c r="T128" s="212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83</v>
      </c>
      <c r="AY128" s="213" t="s">
        <v>122</v>
      </c>
      <c r="BK128" s="215">
        <f>SUM(BK129:BK135)</f>
        <v>0</v>
      </c>
    </row>
    <row r="129" s="2" customFormat="1" ht="24.15" customHeight="1">
      <c r="A129" s="38"/>
      <c r="B129" s="39"/>
      <c r="C129" s="218" t="s">
        <v>83</v>
      </c>
      <c r="D129" s="218" t="s">
        <v>125</v>
      </c>
      <c r="E129" s="219" t="s">
        <v>126</v>
      </c>
      <c r="F129" s="220" t="s">
        <v>127</v>
      </c>
      <c r="G129" s="221" t="s">
        <v>128</v>
      </c>
      <c r="H129" s="222">
        <v>350</v>
      </c>
      <c r="I129" s="223"/>
      <c r="J129" s="224">
        <f>ROUND(I129*H129,2)</f>
        <v>0</v>
      </c>
      <c r="K129" s="220" t="s">
        <v>129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4.0000000000000003E-05</v>
      </c>
      <c r="R129" s="227">
        <f>Q129*H129</f>
        <v>0.014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130</v>
      </c>
      <c r="AT129" s="229" t="s">
        <v>125</v>
      </c>
      <c r="AU129" s="229" t="s">
        <v>85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130</v>
      </c>
      <c r="BM129" s="229" t="s">
        <v>131</v>
      </c>
    </row>
    <row r="130" s="13" customFormat="1">
      <c r="A130" s="13"/>
      <c r="B130" s="231"/>
      <c r="C130" s="232"/>
      <c r="D130" s="233" t="s">
        <v>132</v>
      </c>
      <c r="E130" s="234" t="s">
        <v>1</v>
      </c>
      <c r="F130" s="235" t="s">
        <v>133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132</v>
      </c>
      <c r="AU130" s="241" t="s">
        <v>85</v>
      </c>
      <c r="AV130" s="13" t="s">
        <v>83</v>
      </c>
      <c r="AW130" s="13" t="s">
        <v>31</v>
      </c>
      <c r="AX130" s="13" t="s">
        <v>75</v>
      </c>
      <c r="AY130" s="241" t="s">
        <v>122</v>
      </c>
    </row>
    <row r="131" s="14" customFormat="1">
      <c r="A131" s="14"/>
      <c r="B131" s="242"/>
      <c r="C131" s="243"/>
      <c r="D131" s="233" t="s">
        <v>132</v>
      </c>
      <c r="E131" s="244" t="s">
        <v>1</v>
      </c>
      <c r="F131" s="245" t="s">
        <v>134</v>
      </c>
      <c r="G131" s="243"/>
      <c r="H131" s="246">
        <v>350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132</v>
      </c>
      <c r="AU131" s="252" t="s">
        <v>85</v>
      </c>
      <c r="AV131" s="14" t="s">
        <v>85</v>
      </c>
      <c r="AW131" s="14" t="s">
        <v>31</v>
      </c>
      <c r="AX131" s="14" t="s">
        <v>83</v>
      </c>
      <c r="AY131" s="252" t="s">
        <v>122</v>
      </c>
    </row>
    <row r="132" s="2" customFormat="1" ht="16.5" customHeight="1">
      <c r="A132" s="38"/>
      <c r="B132" s="39"/>
      <c r="C132" s="218" t="s">
        <v>85</v>
      </c>
      <c r="D132" s="218" t="s">
        <v>125</v>
      </c>
      <c r="E132" s="219" t="s">
        <v>135</v>
      </c>
      <c r="F132" s="220" t="s">
        <v>136</v>
      </c>
      <c r="G132" s="221" t="s">
        <v>128</v>
      </c>
      <c r="H132" s="222">
        <v>350</v>
      </c>
      <c r="I132" s="223"/>
      <c r="J132" s="224">
        <f>ROUND(I132*H132,2)</f>
        <v>0</v>
      </c>
      <c r="K132" s="220" t="s">
        <v>129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130</v>
      </c>
      <c r="AT132" s="229" t="s">
        <v>125</v>
      </c>
      <c r="AU132" s="229" t="s">
        <v>85</v>
      </c>
      <c r="AY132" s="17" t="s">
        <v>122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130</v>
      </c>
      <c r="BM132" s="229" t="s">
        <v>137</v>
      </c>
    </row>
    <row r="133" s="13" customFormat="1">
      <c r="A133" s="13"/>
      <c r="B133" s="231"/>
      <c r="C133" s="232"/>
      <c r="D133" s="233" t="s">
        <v>132</v>
      </c>
      <c r="E133" s="234" t="s">
        <v>1</v>
      </c>
      <c r="F133" s="235" t="s">
        <v>138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132</v>
      </c>
      <c r="AU133" s="241" t="s">
        <v>85</v>
      </c>
      <c r="AV133" s="13" t="s">
        <v>83</v>
      </c>
      <c r="AW133" s="13" t="s">
        <v>31</v>
      </c>
      <c r="AX133" s="13" t="s">
        <v>75</v>
      </c>
      <c r="AY133" s="241" t="s">
        <v>122</v>
      </c>
    </row>
    <row r="134" s="14" customFormat="1">
      <c r="A134" s="14"/>
      <c r="B134" s="242"/>
      <c r="C134" s="243"/>
      <c r="D134" s="233" t="s">
        <v>132</v>
      </c>
      <c r="E134" s="244" t="s">
        <v>1</v>
      </c>
      <c r="F134" s="245" t="s">
        <v>134</v>
      </c>
      <c r="G134" s="243"/>
      <c r="H134" s="246">
        <v>350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132</v>
      </c>
      <c r="AU134" s="252" t="s">
        <v>85</v>
      </c>
      <c r="AV134" s="14" t="s">
        <v>85</v>
      </c>
      <c r="AW134" s="14" t="s">
        <v>31</v>
      </c>
      <c r="AX134" s="14" t="s">
        <v>75</v>
      </c>
      <c r="AY134" s="252" t="s">
        <v>122</v>
      </c>
    </row>
    <row r="135" s="15" customFormat="1">
      <c r="A135" s="15"/>
      <c r="B135" s="253"/>
      <c r="C135" s="254"/>
      <c r="D135" s="233" t="s">
        <v>132</v>
      </c>
      <c r="E135" s="255" t="s">
        <v>1</v>
      </c>
      <c r="F135" s="256" t="s">
        <v>139</v>
      </c>
      <c r="G135" s="254"/>
      <c r="H135" s="257">
        <v>350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132</v>
      </c>
      <c r="AU135" s="263" t="s">
        <v>85</v>
      </c>
      <c r="AV135" s="15" t="s">
        <v>130</v>
      </c>
      <c r="AW135" s="15" t="s">
        <v>31</v>
      </c>
      <c r="AX135" s="15" t="s">
        <v>83</v>
      </c>
      <c r="AY135" s="263" t="s">
        <v>122</v>
      </c>
    </row>
    <row r="136" s="12" customFormat="1" ht="22.8" customHeight="1">
      <c r="A136" s="12"/>
      <c r="B136" s="202"/>
      <c r="C136" s="203"/>
      <c r="D136" s="204" t="s">
        <v>74</v>
      </c>
      <c r="E136" s="216" t="s">
        <v>140</v>
      </c>
      <c r="F136" s="216" t="s">
        <v>141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SUM(P137:P145)</f>
        <v>0</v>
      </c>
      <c r="Q136" s="210"/>
      <c r="R136" s="211">
        <f>SUM(R137:R145)</f>
        <v>0</v>
      </c>
      <c r="S136" s="210"/>
      <c r="T136" s="212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83</v>
      </c>
      <c r="AT136" s="214" t="s">
        <v>74</v>
      </c>
      <c r="AU136" s="214" t="s">
        <v>83</v>
      </c>
      <c r="AY136" s="213" t="s">
        <v>122</v>
      </c>
      <c r="BK136" s="215">
        <f>SUM(BK137:BK145)</f>
        <v>0</v>
      </c>
    </row>
    <row r="137" s="2" customFormat="1" ht="33" customHeight="1">
      <c r="A137" s="38"/>
      <c r="B137" s="39"/>
      <c r="C137" s="218" t="s">
        <v>142</v>
      </c>
      <c r="D137" s="218" t="s">
        <v>125</v>
      </c>
      <c r="E137" s="219" t="s">
        <v>143</v>
      </c>
      <c r="F137" s="220" t="s">
        <v>144</v>
      </c>
      <c r="G137" s="221" t="s">
        <v>145</v>
      </c>
      <c r="H137" s="222">
        <v>7.0199999999999996</v>
      </c>
      <c r="I137" s="223"/>
      <c r="J137" s="224">
        <f>ROUND(I137*H137,2)</f>
        <v>0</v>
      </c>
      <c r="K137" s="220" t="s">
        <v>129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130</v>
      </c>
      <c r="AT137" s="229" t="s">
        <v>125</v>
      </c>
      <c r="AU137" s="229" t="s">
        <v>85</v>
      </c>
      <c r="AY137" s="17" t="s">
        <v>122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130</v>
      </c>
      <c r="BM137" s="229" t="s">
        <v>146</v>
      </c>
    </row>
    <row r="138" s="2" customFormat="1" ht="24.15" customHeight="1">
      <c r="A138" s="38"/>
      <c r="B138" s="39"/>
      <c r="C138" s="218" t="s">
        <v>130</v>
      </c>
      <c r="D138" s="218" t="s">
        <v>125</v>
      </c>
      <c r="E138" s="219" t="s">
        <v>147</v>
      </c>
      <c r="F138" s="220" t="s">
        <v>148</v>
      </c>
      <c r="G138" s="221" t="s">
        <v>145</v>
      </c>
      <c r="H138" s="222">
        <v>7.0199999999999996</v>
      </c>
      <c r="I138" s="223"/>
      <c r="J138" s="224">
        <f>ROUND(I138*H138,2)</f>
        <v>0</v>
      </c>
      <c r="K138" s="220" t="s">
        <v>129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130</v>
      </c>
      <c r="AT138" s="229" t="s">
        <v>125</v>
      </c>
      <c r="AU138" s="229" t="s">
        <v>85</v>
      </c>
      <c r="AY138" s="17" t="s">
        <v>122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130</v>
      </c>
      <c r="BM138" s="229" t="s">
        <v>149</v>
      </c>
    </row>
    <row r="139" s="2" customFormat="1" ht="24.15" customHeight="1">
      <c r="A139" s="38"/>
      <c r="B139" s="39"/>
      <c r="C139" s="218" t="s">
        <v>150</v>
      </c>
      <c r="D139" s="218" t="s">
        <v>125</v>
      </c>
      <c r="E139" s="219" t="s">
        <v>151</v>
      </c>
      <c r="F139" s="220" t="s">
        <v>152</v>
      </c>
      <c r="G139" s="221" t="s">
        <v>145</v>
      </c>
      <c r="H139" s="222">
        <v>133.38</v>
      </c>
      <c r="I139" s="223"/>
      <c r="J139" s="224">
        <f>ROUND(I139*H139,2)</f>
        <v>0</v>
      </c>
      <c r="K139" s="220" t="s">
        <v>129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130</v>
      </c>
      <c r="AT139" s="229" t="s">
        <v>125</v>
      </c>
      <c r="AU139" s="229" t="s">
        <v>85</v>
      </c>
      <c r="AY139" s="17" t="s">
        <v>122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130</v>
      </c>
      <c r="BM139" s="229" t="s">
        <v>153</v>
      </c>
    </row>
    <row r="140" s="14" customFormat="1">
      <c r="A140" s="14"/>
      <c r="B140" s="242"/>
      <c r="C140" s="243"/>
      <c r="D140" s="233" t="s">
        <v>132</v>
      </c>
      <c r="E140" s="243"/>
      <c r="F140" s="245" t="s">
        <v>154</v>
      </c>
      <c r="G140" s="243"/>
      <c r="H140" s="246">
        <v>133.38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132</v>
      </c>
      <c r="AU140" s="252" t="s">
        <v>85</v>
      </c>
      <c r="AV140" s="14" t="s">
        <v>85</v>
      </c>
      <c r="AW140" s="14" t="s">
        <v>4</v>
      </c>
      <c r="AX140" s="14" t="s">
        <v>83</v>
      </c>
      <c r="AY140" s="252" t="s">
        <v>122</v>
      </c>
    </row>
    <row r="141" s="2" customFormat="1" ht="33" customHeight="1">
      <c r="A141" s="38"/>
      <c r="B141" s="39"/>
      <c r="C141" s="218" t="s">
        <v>155</v>
      </c>
      <c r="D141" s="218" t="s">
        <v>125</v>
      </c>
      <c r="E141" s="219" t="s">
        <v>156</v>
      </c>
      <c r="F141" s="220" t="s">
        <v>157</v>
      </c>
      <c r="G141" s="221" t="s">
        <v>145</v>
      </c>
      <c r="H141" s="222">
        <v>0.70199999999999996</v>
      </c>
      <c r="I141" s="223"/>
      <c r="J141" s="224">
        <f>ROUND(I141*H141,2)</f>
        <v>0</v>
      </c>
      <c r="K141" s="220" t="s">
        <v>129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130</v>
      </c>
      <c r="AT141" s="229" t="s">
        <v>125</v>
      </c>
      <c r="AU141" s="229" t="s">
        <v>85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130</v>
      </c>
      <c r="BM141" s="229" t="s">
        <v>158</v>
      </c>
    </row>
    <row r="142" s="14" customFormat="1">
      <c r="A142" s="14"/>
      <c r="B142" s="242"/>
      <c r="C142" s="243"/>
      <c r="D142" s="233" t="s">
        <v>132</v>
      </c>
      <c r="E142" s="243"/>
      <c r="F142" s="245" t="s">
        <v>159</v>
      </c>
      <c r="G142" s="243"/>
      <c r="H142" s="246">
        <v>0.70199999999999996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132</v>
      </c>
      <c r="AU142" s="252" t="s">
        <v>85</v>
      </c>
      <c r="AV142" s="14" t="s">
        <v>85</v>
      </c>
      <c r="AW142" s="14" t="s">
        <v>4</v>
      </c>
      <c r="AX142" s="14" t="s">
        <v>83</v>
      </c>
      <c r="AY142" s="252" t="s">
        <v>122</v>
      </c>
    </row>
    <row r="143" s="2" customFormat="1" ht="33" customHeight="1">
      <c r="A143" s="38"/>
      <c r="B143" s="39"/>
      <c r="C143" s="218" t="s">
        <v>160</v>
      </c>
      <c r="D143" s="218" t="s">
        <v>125</v>
      </c>
      <c r="E143" s="219" t="s">
        <v>161</v>
      </c>
      <c r="F143" s="220" t="s">
        <v>162</v>
      </c>
      <c r="G143" s="221" t="s">
        <v>145</v>
      </c>
      <c r="H143" s="222">
        <v>6.3179999999999996</v>
      </c>
      <c r="I143" s="223"/>
      <c r="J143" s="224">
        <f>ROUND(I143*H143,2)</f>
        <v>0</v>
      </c>
      <c r="K143" s="220" t="s">
        <v>129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130</v>
      </c>
      <c r="AT143" s="229" t="s">
        <v>125</v>
      </c>
      <c r="AU143" s="229" t="s">
        <v>85</v>
      </c>
      <c r="AY143" s="17" t="s">
        <v>122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130</v>
      </c>
      <c r="BM143" s="229" t="s">
        <v>163</v>
      </c>
    </row>
    <row r="144" s="14" customFormat="1">
      <c r="A144" s="14"/>
      <c r="B144" s="242"/>
      <c r="C144" s="243"/>
      <c r="D144" s="233" t="s">
        <v>132</v>
      </c>
      <c r="E144" s="243"/>
      <c r="F144" s="245" t="s">
        <v>164</v>
      </c>
      <c r="G144" s="243"/>
      <c r="H144" s="246">
        <v>6.3179999999999996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132</v>
      </c>
      <c r="AU144" s="252" t="s">
        <v>85</v>
      </c>
      <c r="AV144" s="14" t="s">
        <v>85</v>
      </c>
      <c r="AW144" s="14" t="s">
        <v>4</v>
      </c>
      <c r="AX144" s="14" t="s">
        <v>83</v>
      </c>
      <c r="AY144" s="252" t="s">
        <v>122</v>
      </c>
    </row>
    <row r="145" s="2" customFormat="1" ht="37.8" customHeight="1">
      <c r="A145" s="38"/>
      <c r="B145" s="39"/>
      <c r="C145" s="218" t="s">
        <v>165</v>
      </c>
      <c r="D145" s="218" t="s">
        <v>125</v>
      </c>
      <c r="E145" s="219" t="s">
        <v>166</v>
      </c>
      <c r="F145" s="220" t="s">
        <v>167</v>
      </c>
      <c r="G145" s="221" t="s">
        <v>145</v>
      </c>
      <c r="H145" s="222">
        <v>7.0199999999999996</v>
      </c>
      <c r="I145" s="223"/>
      <c r="J145" s="224">
        <f>ROUND(I145*H145,2)</f>
        <v>0</v>
      </c>
      <c r="K145" s="220" t="s">
        <v>129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130</v>
      </c>
      <c r="AT145" s="229" t="s">
        <v>125</v>
      </c>
      <c r="AU145" s="229" t="s">
        <v>85</v>
      </c>
      <c r="AY145" s="17" t="s">
        <v>122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130</v>
      </c>
      <c r="BM145" s="229" t="s">
        <v>168</v>
      </c>
    </row>
    <row r="146" s="12" customFormat="1" ht="22.8" customHeight="1">
      <c r="A146" s="12"/>
      <c r="B146" s="202"/>
      <c r="C146" s="203"/>
      <c r="D146" s="204" t="s">
        <v>74</v>
      </c>
      <c r="E146" s="216" t="s">
        <v>169</v>
      </c>
      <c r="F146" s="216" t="s">
        <v>170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P147</f>
        <v>0</v>
      </c>
      <c r="Q146" s="210"/>
      <c r="R146" s="211">
        <f>R147</f>
        <v>0</v>
      </c>
      <c r="S146" s="210"/>
      <c r="T146" s="21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83</v>
      </c>
      <c r="AT146" s="214" t="s">
        <v>74</v>
      </c>
      <c r="AU146" s="214" t="s">
        <v>83</v>
      </c>
      <c r="AY146" s="213" t="s">
        <v>122</v>
      </c>
      <c r="BK146" s="215">
        <f>BK147</f>
        <v>0</v>
      </c>
    </row>
    <row r="147" s="2" customFormat="1" ht="21.75" customHeight="1">
      <c r="A147" s="38"/>
      <c r="B147" s="39"/>
      <c r="C147" s="218" t="s">
        <v>123</v>
      </c>
      <c r="D147" s="218" t="s">
        <v>125</v>
      </c>
      <c r="E147" s="219" t="s">
        <v>171</v>
      </c>
      <c r="F147" s="220" t="s">
        <v>172</v>
      </c>
      <c r="G147" s="221" t="s">
        <v>145</v>
      </c>
      <c r="H147" s="222">
        <v>0.014</v>
      </c>
      <c r="I147" s="223"/>
      <c r="J147" s="224">
        <f>ROUND(I147*H147,2)</f>
        <v>0</v>
      </c>
      <c r="K147" s="220" t="s">
        <v>129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130</v>
      </c>
      <c r="AT147" s="229" t="s">
        <v>125</v>
      </c>
      <c r="AU147" s="229" t="s">
        <v>85</v>
      </c>
      <c r="AY147" s="17" t="s">
        <v>122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130</v>
      </c>
      <c r="BM147" s="229" t="s">
        <v>173</v>
      </c>
    </row>
    <row r="148" s="12" customFormat="1" ht="25.92" customHeight="1">
      <c r="A148" s="12"/>
      <c r="B148" s="202"/>
      <c r="C148" s="203"/>
      <c r="D148" s="204" t="s">
        <v>74</v>
      </c>
      <c r="E148" s="205" t="s">
        <v>174</v>
      </c>
      <c r="F148" s="205" t="s">
        <v>175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P149+P153+P176+P188</f>
        <v>0</v>
      </c>
      <c r="Q148" s="210"/>
      <c r="R148" s="211">
        <f>R149+R153+R176+R188</f>
        <v>4.584695</v>
      </c>
      <c r="S148" s="210"/>
      <c r="T148" s="212">
        <f>T149+T153+T176+T188</f>
        <v>7.0199999999999996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85</v>
      </c>
      <c r="AT148" s="214" t="s">
        <v>74</v>
      </c>
      <c r="AU148" s="214" t="s">
        <v>75</v>
      </c>
      <c r="AY148" s="213" t="s">
        <v>122</v>
      </c>
      <c r="BK148" s="215">
        <f>BK149+BK153+BK176+BK188</f>
        <v>0</v>
      </c>
    </row>
    <row r="149" s="12" customFormat="1" ht="22.8" customHeight="1">
      <c r="A149" s="12"/>
      <c r="B149" s="202"/>
      <c r="C149" s="203"/>
      <c r="D149" s="204" t="s">
        <v>74</v>
      </c>
      <c r="E149" s="216" t="s">
        <v>176</v>
      </c>
      <c r="F149" s="216" t="s">
        <v>177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0.71999999999999997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85</v>
      </c>
      <c r="AT149" s="214" t="s">
        <v>74</v>
      </c>
      <c r="AU149" s="214" t="s">
        <v>83</v>
      </c>
      <c r="AY149" s="213" t="s">
        <v>122</v>
      </c>
      <c r="BK149" s="215">
        <f>SUM(BK150:BK152)</f>
        <v>0</v>
      </c>
    </row>
    <row r="150" s="2" customFormat="1" ht="16.5" customHeight="1">
      <c r="A150" s="38"/>
      <c r="B150" s="39"/>
      <c r="C150" s="218" t="s">
        <v>178</v>
      </c>
      <c r="D150" s="218" t="s">
        <v>125</v>
      </c>
      <c r="E150" s="219" t="s">
        <v>179</v>
      </c>
      <c r="F150" s="220" t="s">
        <v>180</v>
      </c>
      <c r="G150" s="221" t="s">
        <v>128</v>
      </c>
      <c r="H150" s="222">
        <v>180</v>
      </c>
      <c r="I150" s="223"/>
      <c r="J150" s="224">
        <f>ROUND(I150*H150,2)</f>
        <v>0</v>
      </c>
      <c r="K150" s="220" t="s">
        <v>129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0.0040000000000000001</v>
      </c>
      <c r="T150" s="228">
        <f>S150*H150</f>
        <v>0.71999999999999997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181</v>
      </c>
      <c r="AT150" s="229" t="s">
        <v>125</v>
      </c>
      <c r="AU150" s="229" t="s">
        <v>85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181</v>
      </c>
      <c r="BM150" s="229" t="s">
        <v>182</v>
      </c>
    </row>
    <row r="151" s="13" customFormat="1">
      <c r="A151" s="13"/>
      <c r="B151" s="231"/>
      <c r="C151" s="232"/>
      <c r="D151" s="233" t="s">
        <v>132</v>
      </c>
      <c r="E151" s="234" t="s">
        <v>1</v>
      </c>
      <c r="F151" s="235" t="s">
        <v>183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132</v>
      </c>
      <c r="AU151" s="241" t="s">
        <v>85</v>
      </c>
      <c r="AV151" s="13" t="s">
        <v>83</v>
      </c>
      <c r="AW151" s="13" t="s">
        <v>31</v>
      </c>
      <c r="AX151" s="13" t="s">
        <v>75</v>
      </c>
      <c r="AY151" s="241" t="s">
        <v>122</v>
      </c>
    </row>
    <row r="152" s="14" customFormat="1">
      <c r="A152" s="14"/>
      <c r="B152" s="242"/>
      <c r="C152" s="243"/>
      <c r="D152" s="233" t="s">
        <v>132</v>
      </c>
      <c r="E152" s="244" t="s">
        <v>1</v>
      </c>
      <c r="F152" s="245" t="s">
        <v>184</v>
      </c>
      <c r="G152" s="243"/>
      <c r="H152" s="246">
        <v>180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132</v>
      </c>
      <c r="AU152" s="252" t="s">
        <v>85</v>
      </c>
      <c r="AV152" s="14" t="s">
        <v>85</v>
      </c>
      <c r="AW152" s="14" t="s">
        <v>31</v>
      </c>
      <c r="AX152" s="14" t="s">
        <v>83</v>
      </c>
      <c r="AY152" s="252" t="s">
        <v>122</v>
      </c>
    </row>
    <row r="153" s="12" customFormat="1" ht="22.8" customHeight="1">
      <c r="A153" s="12"/>
      <c r="B153" s="202"/>
      <c r="C153" s="203"/>
      <c r="D153" s="204" t="s">
        <v>74</v>
      </c>
      <c r="E153" s="216" t="s">
        <v>185</v>
      </c>
      <c r="F153" s="216" t="s">
        <v>186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SUM(P154:P175)</f>
        <v>0</v>
      </c>
      <c r="Q153" s="210"/>
      <c r="R153" s="211">
        <f>SUM(R154:R175)</f>
        <v>3.4231749999999996</v>
      </c>
      <c r="S153" s="210"/>
      <c r="T153" s="212">
        <f>SUM(T154:T175)</f>
        <v>6.2999999999999998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85</v>
      </c>
      <c r="AT153" s="214" t="s">
        <v>74</v>
      </c>
      <c r="AU153" s="214" t="s">
        <v>83</v>
      </c>
      <c r="AY153" s="213" t="s">
        <v>122</v>
      </c>
      <c r="BK153" s="215">
        <f>SUM(BK154:BK175)</f>
        <v>0</v>
      </c>
    </row>
    <row r="154" s="2" customFormat="1" ht="24.15" customHeight="1">
      <c r="A154" s="38"/>
      <c r="B154" s="39"/>
      <c r="C154" s="218" t="s">
        <v>187</v>
      </c>
      <c r="D154" s="218" t="s">
        <v>125</v>
      </c>
      <c r="E154" s="219" t="s">
        <v>188</v>
      </c>
      <c r="F154" s="220" t="s">
        <v>189</v>
      </c>
      <c r="G154" s="221" t="s">
        <v>128</v>
      </c>
      <c r="H154" s="222">
        <v>350</v>
      </c>
      <c r="I154" s="223"/>
      <c r="J154" s="224">
        <f>ROUND(I154*H154,2)</f>
        <v>0</v>
      </c>
      <c r="K154" s="220" t="s">
        <v>129</v>
      </c>
      <c r="L154" s="44"/>
      <c r="M154" s="225" t="s">
        <v>1</v>
      </c>
      <c r="N154" s="226" t="s">
        <v>40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0.017999999999999999</v>
      </c>
      <c r="T154" s="228">
        <f>S154*H154</f>
        <v>6.2999999999999998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181</v>
      </c>
      <c r="AT154" s="229" t="s">
        <v>125</v>
      </c>
      <c r="AU154" s="229" t="s">
        <v>85</v>
      </c>
      <c r="AY154" s="17" t="s">
        <v>122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83</v>
      </c>
      <c r="BK154" s="230">
        <f>ROUND(I154*H154,2)</f>
        <v>0</v>
      </c>
      <c r="BL154" s="17" t="s">
        <v>181</v>
      </c>
      <c r="BM154" s="229" t="s">
        <v>190</v>
      </c>
    </row>
    <row r="155" s="13" customFormat="1">
      <c r="A155" s="13"/>
      <c r="B155" s="231"/>
      <c r="C155" s="232"/>
      <c r="D155" s="233" t="s">
        <v>132</v>
      </c>
      <c r="E155" s="234" t="s">
        <v>1</v>
      </c>
      <c r="F155" s="235" t="s">
        <v>191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85</v>
      </c>
      <c r="AV155" s="13" t="s">
        <v>83</v>
      </c>
      <c r="AW155" s="13" t="s">
        <v>31</v>
      </c>
      <c r="AX155" s="13" t="s">
        <v>75</v>
      </c>
      <c r="AY155" s="241" t="s">
        <v>122</v>
      </c>
    </row>
    <row r="156" s="14" customFormat="1">
      <c r="A156" s="14"/>
      <c r="B156" s="242"/>
      <c r="C156" s="243"/>
      <c r="D156" s="233" t="s">
        <v>132</v>
      </c>
      <c r="E156" s="244" t="s">
        <v>1</v>
      </c>
      <c r="F156" s="245" t="s">
        <v>134</v>
      </c>
      <c r="G156" s="243"/>
      <c r="H156" s="246">
        <v>350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132</v>
      </c>
      <c r="AU156" s="252" t="s">
        <v>85</v>
      </c>
      <c r="AV156" s="14" t="s">
        <v>85</v>
      </c>
      <c r="AW156" s="14" t="s">
        <v>31</v>
      </c>
      <c r="AX156" s="14" t="s">
        <v>83</v>
      </c>
      <c r="AY156" s="252" t="s">
        <v>122</v>
      </c>
    </row>
    <row r="157" s="2" customFormat="1" ht="24.15" customHeight="1">
      <c r="A157" s="38"/>
      <c r="B157" s="39"/>
      <c r="C157" s="218" t="s">
        <v>192</v>
      </c>
      <c r="D157" s="218" t="s">
        <v>125</v>
      </c>
      <c r="E157" s="219" t="s">
        <v>193</v>
      </c>
      <c r="F157" s="220" t="s">
        <v>194</v>
      </c>
      <c r="G157" s="221" t="s">
        <v>128</v>
      </c>
      <c r="H157" s="222">
        <v>350</v>
      </c>
      <c r="I157" s="223"/>
      <c r="J157" s="224">
        <f>ROUND(I157*H157,2)</f>
        <v>0</v>
      </c>
      <c r="K157" s="220" t="s">
        <v>129</v>
      </c>
      <c r="L157" s="44"/>
      <c r="M157" s="225" t="s">
        <v>1</v>
      </c>
      <c r="N157" s="226" t="s">
        <v>40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181</v>
      </c>
      <c r="AT157" s="229" t="s">
        <v>125</v>
      </c>
      <c r="AU157" s="229" t="s">
        <v>85</v>
      </c>
      <c r="AY157" s="17" t="s">
        <v>122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181</v>
      </c>
      <c r="BM157" s="229" t="s">
        <v>195</v>
      </c>
    </row>
    <row r="158" s="13" customFormat="1">
      <c r="A158" s="13"/>
      <c r="B158" s="231"/>
      <c r="C158" s="232"/>
      <c r="D158" s="233" t="s">
        <v>132</v>
      </c>
      <c r="E158" s="234" t="s">
        <v>1</v>
      </c>
      <c r="F158" s="235" t="s">
        <v>196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132</v>
      </c>
      <c r="AU158" s="241" t="s">
        <v>85</v>
      </c>
      <c r="AV158" s="13" t="s">
        <v>83</v>
      </c>
      <c r="AW158" s="13" t="s">
        <v>31</v>
      </c>
      <c r="AX158" s="13" t="s">
        <v>75</v>
      </c>
      <c r="AY158" s="241" t="s">
        <v>122</v>
      </c>
    </row>
    <row r="159" s="14" customFormat="1">
      <c r="A159" s="14"/>
      <c r="B159" s="242"/>
      <c r="C159" s="243"/>
      <c r="D159" s="233" t="s">
        <v>132</v>
      </c>
      <c r="E159" s="244" t="s">
        <v>1</v>
      </c>
      <c r="F159" s="245" t="s">
        <v>134</v>
      </c>
      <c r="G159" s="243"/>
      <c r="H159" s="246">
        <v>350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132</v>
      </c>
      <c r="AU159" s="252" t="s">
        <v>85</v>
      </c>
      <c r="AV159" s="14" t="s">
        <v>85</v>
      </c>
      <c r="AW159" s="14" t="s">
        <v>31</v>
      </c>
      <c r="AX159" s="14" t="s">
        <v>83</v>
      </c>
      <c r="AY159" s="252" t="s">
        <v>122</v>
      </c>
    </row>
    <row r="160" s="2" customFormat="1" ht="16.5" customHeight="1">
      <c r="A160" s="38"/>
      <c r="B160" s="39"/>
      <c r="C160" s="264" t="s">
        <v>197</v>
      </c>
      <c r="D160" s="264" t="s">
        <v>198</v>
      </c>
      <c r="E160" s="265" t="s">
        <v>199</v>
      </c>
      <c r="F160" s="266" t="s">
        <v>200</v>
      </c>
      <c r="G160" s="267" t="s">
        <v>128</v>
      </c>
      <c r="H160" s="268">
        <v>367.5</v>
      </c>
      <c r="I160" s="269"/>
      <c r="J160" s="270">
        <f>ROUND(I160*H160,2)</f>
        <v>0</v>
      </c>
      <c r="K160" s="266" t="s">
        <v>129</v>
      </c>
      <c r="L160" s="271"/>
      <c r="M160" s="272" t="s">
        <v>1</v>
      </c>
      <c r="N160" s="273" t="s">
        <v>40</v>
      </c>
      <c r="O160" s="91"/>
      <c r="P160" s="227">
        <f>O160*H160</f>
        <v>0</v>
      </c>
      <c r="Q160" s="227">
        <v>0.0041999999999999997</v>
      </c>
      <c r="R160" s="227">
        <f>Q160*H160</f>
        <v>1.5434999999999999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201</v>
      </c>
      <c r="AT160" s="229" t="s">
        <v>198</v>
      </c>
      <c r="AU160" s="229" t="s">
        <v>85</v>
      </c>
      <c r="AY160" s="17" t="s">
        <v>122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181</v>
      </c>
      <c r="BM160" s="229" t="s">
        <v>202</v>
      </c>
    </row>
    <row r="161" s="14" customFormat="1">
      <c r="A161" s="14"/>
      <c r="B161" s="242"/>
      <c r="C161" s="243"/>
      <c r="D161" s="233" t="s">
        <v>132</v>
      </c>
      <c r="E161" s="244" t="s">
        <v>1</v>
      </c>
      <c r="F161" s="245" t="s">
        <v>203</v>
      </c>
      <c r="G161" s="243"/>
      <c r="H161" s="246">
        <v>367.5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132</v>
      </c>
      <c r="AU161" s="252" t="s">
        <v>85</v>
      </c>
      <c r="AV161" s="14" t="s">
        <v>85</v>
      </c>
      <c r="AW161" s="14" t="s">
        <v>31</v>
      </c>
      <c r="AX161" s="14" t="s">
        <v>83</v>
      </c>
      <c r="AY161" s="252" t="s">
        <v>122</v>
      </c>
    </row>
    <row r="162" s="2" customFormat="1" ht="16.5" customHeight="1">
      <c r="A162" s="38"/>
      <c r="B162" s="39"/>
      <c r="C162" s="264" t="s">
        <v>204</v>
      </c>
      <c r="D162" s="264" t="s">
        <v>198</v>
      </c>
      <c r="E162" s="265" t="s">
        <v>205</v>
      </c>
      <c r="F162" s="266" t="s">
        <v>206</v>
      </c>
      <c r="G162" s="267" t="s">
        <v>128</v>
      </c>
      <c r="H162" s="268">
        <v>367.5</v>
      </c>
      <c r="I162" s="269"/>
      <c r="J162" s="270">
        <f>ROUND(I162*H162,2)</f>
        <v>0</v>
      </c>
      <c r="K162" s="266" t="s">
        <v>129</v>
      </c>
      <c r="L162" s="271"/>
      <c r="M162" s="272" t="s">
        <v>1</v>
      </c>
      <c r="N162" s="273" t="s">
        <v>40</v>
      </c>
      <c r="O162" s="91"/>
      <c r="P162" s="227">
        <f>O162*H162</f>
        <v>0</v>
      </c>
      <c r="Q162" s="227">
        <v>0.0047999999999999996</v>
      </c>
      <c r="R162" s="227">
        <f>Q162*H162</f>
        <v>1.7639999999999998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201</v>
      </c>
      <c r="AT162" s="229" t="s">
        <v>198</v>
      </c>
      <c r="AU162" s="229" t="s">
        <v>85</v>
      </c>
      <c r="AY162" s="17" t="s">
        <v>122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83</v>
      </c>
      <c r="BK162" s="230">
        <f>ROUND(I162*H162,2)</f>
        <v>0</v>
      </c>
      <c r="BL162" s="17" t="s">
        <v>181</v>
      </c>
      <c r="BM162" s="229" t="s">
        <v>207</v>
      </c>
    </row>
    <row r="163" s="14" customFormat="1">
      <c r="A163" s="14"/>
      <c r="B163" s="242"/>
      <c r="C163" s="243"/>
      <c r="D163" s="233" t="s">
        <v>132</v>
      </c>
      <c r="E163" s="244" t="s">
        <v>1</v>
      </c>
      <c r="F163" s="245" t="s">
        <v>134</v>
      </c>
      <c r="G163" s="243"/>
      <c r="H163" s="246">
        <v>350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132</v>
      </c>
      <c r="AU163" s="252" t="s">
        <v>85</v>
      </c>
      <c r="AV163" s="14" t="s">
        <v>85</v>
      </c>
      <c r="AW163" s="14" t="s">
        <v>31</v>
      </c>
      <c r="AX163" s="14" t="s">
        <v>83</v>
      </c>
      <c r="AY163" s="252" t="s">
        <v>122</v>
      </c>
    </row>
    <row r="164" s="14" customFormat="1">
      <c r="A164" s="14"/>
      <c r="B164" s="242"/>
      <c r="C164" s="243"/>
      <c r="D164" s="233" t="s">
        <v>132</v>
      </c>
      <c r="E164" s="243"/>
      <c r="F164" s="245" t="s">
        <v>208</v>
      </c>
      <c r="G164" s="243"/>
      <c r="H164" s="246">
        <v>367.5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132</v>
      </c>
      <c r="AU164" s="252" t="s">
        <v>85</v>
      </c>
      <c r="AV164" s="14" t="s">
        <v>85</v>
      </c>
      <c r="AW164" s="14" t="s">
        <v>4</v>
      </c>
      <c r="AX164" s="14" t="s">
        <v>83</v>
      </c>
      <c r="AY164" s="252" t="s">
        <v>122</v>
      </c>
    </row>
    <row r="165" s="2" customFormat="1" ht="24.15" customHeight="1">
      <c r="A165" s="38"/>
      <c r="B165" s="39"/>
      <c r="C165" s="218" t="s">
        <v>8</v>
      </c>
      <c r="D165" s="218" t="s">
        <v>125</v>
      </c>
      <c r="E165" s="219" t="s">
        <v>209</v>
      </c>
      <c r="F165" s="220" t="s">
        <v>210</v>
      </c>
      <c r="G165" s="221" t="s">
        <v>128</v>
      </c>
      <c r="H165" s="222">
        <v>700</v>
      </c>
      <c r="I165" s="223"/>
      <c r="J165" s="224">
        <f>ROUND(I165*H165,2)</f>
        <v>0</v>
      </c>
      <c r="K165" s="220" t="s">
        <v>129</v>
      </c>
      <c r="L165" s="44"/>
      <c r="M165" s="225" t="s">
        <v>1</v>
      </c>
      <c r="N165" s="226" t="s">
        <v>40</v>
      </c>
      <c r="O165" s="91"/>
      <c r="P165" s="227">
        <f>O165*H165</f>
        <v>0</v>
      </c>
      <c r="Q165" s="227">
        <v>1.0000000000000001E-05</v>
      </c>
      <c r="R165" s="227">
        <f>Q165*H165</f>
        <v>0.0070000000000000001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181</v>
      </c>
      <c r="AT165" s="229" t="s">
        <v>125</v>
      </c>
      <c r="AU165" s="229" t="s">
        <v>85</v>
      </c>
      <c r="AY165" s="17" t="s">
        <v>122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181</v>
      </c>
      <c r="BM165" s="229" t="s">
        <v>211</v>
      </c>
    </row>
    <row r="166" s="13" customFormat="1">
      <c r="A166" s="13"/>
      <c r="B166" s="231"/>
      <c r="C166" s="232"/>
      <c r="D166" s="233" t="s">
        <v>132</v>
      </c>
      <c r="E166" s="234" t="s">
        <v>1</v>
      </c>
      <c r="F166" s="235" t="s">
        <v>212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132</v>
      </c>
      <c r="AU166" s="241" t="s">
        <v>85</v>
      </c>
      <c r="AV166" s="13" t="s">
        <v>83</v>
      </c>
      <c r="AW166" s="13" t="s">
        <v>31</v>
      </c>
      <c r="AX166" s="13" t="s">
        <v>75</v>
      </c>
      <c r="AY166" s="241" t="s">
        <v>122</v>
      </c>
    </row>
    <row r="167" s="14" customFormat="1">
      <c r="A167" s="14"/>
      <c r="B167" s="242"/>
      <c r="C167" s="243"/>
      <c r="D167" s="233" t="s">
        <v>132</v>
      </c>
      <c r="E167" s="244" t="s">
        <v>1</v>
      </c>
      <c r="F167" s="245" t="s">
        <v>213</v>
      </c>
      <c r="G167" s="243"/>
      <c r="H167" s="246">
        <v>700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132</v>
      </c>
      <c r="AU167" s="252" t="s">
        <v>85</v>
      </c>
      <c r="AV167" s="14" t="s">
        <v>85</v>
      </c>
      <c r="AW167" s="14" t="s">
        <v>31</v>
      </c>
      <c r="AX167" s="14" t="s">
        <v>83</v>
      </c>
      <c r="AY167" s="252" t="s">
        <v>122</v>
      </c>
    </row>
    <row r="168" s="2" customFormat="1" ht="24.15" customHeight="1">
      <c r="A168" s="38"/>
      <c r="B168" s="39"/>
      <c r="C168" s="264" t="s">
        <v>181</v>
      </c>
      <c r="D168" s="264" t="s">
        <v>198</v>
      </c>
      <c r="E168" s="265" t="s">
        <v>214</v>
      </c>
      <c r="F168" s="266" t="s">
        <v>215</v>
      </c>
      <c r="G168" s="267" t="s">
        <v>128</v>
      </c>
      <c r="H168" s="268">
        <v>402.5</v>
      </c>
      <c r="I168" s="269"/>
      <c r="J168" s="270">
        <f>ROUND(I168*H168,2)</f>
        <v>0</v>
      </c>
      <c r="K168" s="266" t="s">
        <v>129</v>
      </c>
      <c r="L168" s="271"/>
      <c r="M168" s="272" t="s">
        <v>1</v>
      </c>
      <c r="N168" s="273" t="s">
        <v>40</v>
      </c>
      <c r="O168" s="91"/>
      <c r="P168" s="227">
        <f>O168*H168</f>
        <v>0</v>
      </c>
      <c r="Q168" s="227">
        <v>0.00013999999999999999</v>
      </c>
      <c r="R168" s="227">
        <f>Q168*H168</f>
        <v>0.056349999999999997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201</v>
      </c>
      <c r="AT168" s="229" t="s">
        <v>198</v>
      </c>
      <c r="AU168" s="229" t="s">
        <v>85</v>
      </c>
      <c r="AY168" s="17" t="s">
        <v>122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181</v>
      </c>
      <c r="BM168" s="229" t="s">
        <v>216</v>
      </c>
    </row>
    <row r="169" s="14" customFormat="1">
      <c r="A169" s="14"/>
      <c r="B169" s="242"/>
      <c r="C169" s="243"/>
      <c r="D169" s="233" t="s">
        <v>132</v>
      </c>
      <c r="E169" s="244" t="s">
        <v>1</v>
      </c>
      <c r="F169" s="245" t="s">
        <v>217</v>
      </c>
      <c r="G169" s="243"/>
      <c r="H169" s="246">
        <v>402.5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132</v>
      </c>
      <c r="AU169" s="252" t="s">
        <v>85</v>
      </c>
      <c r="AV169" s="14" t="s">
        <v>85</v>
      </c>
      <c r="AW169" s="14" t="s">
        <v>31</v>
      </c>
      <c r="AX169" s="14" t="s">
        <v>83</v>
      </c>
      <c r="AY169" s="252" t="s">
        <v>122</v>
      </c>
    </row>
    <row r="170" s="2" customFormat="1" ht="24.15" customHeight="1">
      <c r="A170" s="38"/>
      <c r="B170" s="39"/>
      <c r="C170" s="264" t="s">
        <v>218</v>
      </c>
      <c r="D170" s="264" t="s">
        <v>198</v>
      </c>
      <c r="E170" s="265" t="s">
        <v>219</v>
      </c>
      <c r="F170" s="266" t="s">
        <v>220</v>
      </c>
      <c r="G170" s="267" t="s">
        <v>128</v>
      </c>
      <c r="H170" s="268">
        <v>402.5</v>
      </c>
      <c r="I170" s="269"/>
      <c r="J170" s="270">
        <f>ROUND(I170*H170,2)</f>
        <v>0</v>
      </c>
      <c r="K170" s="266" t="s">
        <v>129</v>
      </c>
      <c r="L170" s="271"/>
      <c r="M170" s="272" t="s">
        <v>1</v>
      </c>
      <c r="N170" s="273" t="s">
        <v>40</v>
      </c>
      <c r="O170" s="91"/>
      <c r="P170" s="227">
        <f>O170*H170</f>
        <v>0</v>
      </c>
      <c r="Q170" s="227">
        <v>0.00012999999999999999</v>
      </c>
      <c r="R170" s="227">
        <f>Q170*H170</f>
        <v>0.052324999999999997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201</v>
      </c>
      <c r="AT170" s="229" t="s">
        <v>198</v>
      </c>
      <c r="AU170" s="229" t="s">
        <v>85</v>
      </c>
      <c r="AY170" s="17" t="s">
        <v>122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83</v>
      </c>
      <c r="BK170" s="230">
        <f>ROUND(I170*H170,2)</f>
        <v>0</v>
      </c>
      <c r="BL170" s="17" t="s">
        <v>181</v>
      </c>
      <c r="BM170" s="229" t="s">
        <v>221</v>
      </c>
    </row>
    <row r="171" s="2" customFormat="1">
      <c r="A171" s="38"/>
      <c r="B171" s="39"/>
      <c r="C171" s="40"/>
      <c r="D171" s="233" t="s">
        <v>222</v>
      </c>
      <c r="E171" s="40"/>
      <c r="F171" s="274" t="s">
        <v>223</v>
      </c>
      <c r="G171" s="40"/>
      <c r="H171" s="40"/>
      <c r="I171" s="275"/>
      <c r="J171" s="40"/>
      <c r="K171" s="40"/>
      <c r="L171" s="44"/>
      <c r="M171" s="276"/>
      <c r="N171" s="27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222</v>
      </c>
      <c r="AU171" s="17" t="s">
        <v>85</v>
      </c>
    </row>
    <row r="172" s="14" customFormat="1">
      <c r="A172" s="14"/>
      <c r="B172" s="242"/>
      <c r="C172" s="243"/>
      <c r="D172" s="233" t="s">
        <v>132</v>
      </c>
      <c r="E172" s="244" t="s">
        <v>1</v>
      </c>
      <c r="F172" s="245" t="s">
        <v>217</v>
      </c>
      <c r="G172" s="243"/>
      <c r="H172" s="246">
        <v>402.5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132</v>
      </c>
      <c r="AU172" s="252" t="s">
        <v>85</v>
      </c>
      <c r="AV172" s="14" t="s">
        <v>85</v>
      </c>
      <c r="AW172" s="14" t="s">
        <v>31</v>
      </c>
      <c r="AX172" s="14" t="s">
        <v>83</v>
      </c>
      <c r="AY172" s="252" t="s">
        <v>122</v>
      </c>
    </row>
    <row r="173" s="2" customFormat="1" ht="16.5" customHeight="1">
      <c r="A173" s="38"/>
      <c r="B173" s="39"/>
      <c r="C173" s="218" t="s">
        <v>224</v>
      </c>
      <c r="D173" s="218" t="s">
        <v>125</v>
      </c>
      <c r="E173" s="219" t="s">
        <v>225</v>
      </c>
      <c r="F173" s="220" t="s">
        <v>226</v>
      </c>
      <c r="G173" s="221" t="s">
        <v>227</v>
      </c>
      <c r="H173" s="222">
        <v>2</v>
      </c>
      <c r="I173" s="223"/>
      <c r="J173" s="224">
        <f>ROUND(I173*H173,2)</f>
        <v>0</v>
      </c>
      <c r="K173" s="220" t="s">
        <v>228</v>
      </c>
      <c r="L173" s="44"/>
      <c r="M173" s="225" t="s">
        <v>1</v>
      </c>
      <c r="N173" s="226" t="s">
        <v>40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181</v>
      </c>
      <c r="AT173" s="229" t="s">
        <v>125</v>
      </c>
      <c r="AU173" s="229" t="s">
        <v>85</v>
      </c>
      <c r="AY173" s="17" t="s">
        <v>122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83</v>
      </c>
      <c r="BK173" s="230">
        <f>ROUND(I173*H173,2)</f>
        <v>0</v>
      </c>
      <c r="BL173" s="17" t="s">
        <v>181</v>
      </c>
      <c r="BM173" s="229" t="s">
        <v>229</v>
      </c>
    </row>
    <row r="174" s="14" customFormat="1">
      <c r="A174" s="14"/>
      <c r="B174" s="242"/>
      <c r="C174" s="243"/>
      <c r="D174" s="233" t="s">
        <v>132</v>
      </c>
      <c r="E174" s="244" t="s">
        <v>1</v>
      </c>
      <c r="F174" s="245" t="s">
        <v>85</v>
      </c>
      <c r="G174" s="243"/>
      <c r="H174" s="246">
        <v>2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132</v>
      </c>
      <c r="AU174" s="252" t="s">
        <v>85</v>
      </c>
      <c r="AV174" s="14" t="s">
        <v>85</v>
      </c>
      <c r="AW174" s="14" t="s">
        <v>31</v>
      </c>
      <c r="AX174" s="14" t="s">
        <v>83</v>
      </c>
      <c r="AY174" s="252" t="s">
        <v>122</v>
      </c>
    </row>
    <row r="175" s="2" customFormat="1" ht="24.15" customHeight="1">
      <c r="A175" s="38"/>
      <c r="B175" s="39"/>
      <c r="C175" s="218" t="s">
        <v>230</v>
      </c>
      <c r="D175" s="218" t="s">
        <v>125</v>
      </c>
      <c r="E175" s="219" t="s">
        <v>231</v>
      </c>
      <c r="F175" s="220" t="s">
        <v>232</v>
      </c>
      <c r="G175" s="221" t="s">
        <v>145</v>
      </c>
      <c r="H175" s="222">
        <v>3.423</v>
      </c>
      <c r="I175" s="223"/>
      <c r="J175" s="224">
        <f>ROUND(I175*H175,2)</f>
        <v>0</v>
      </c>
      <c r="K175" s="220" t="s">
        <v>129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181</v>
      </c>
      <c r="AT175" s="229" t="s">
        <v>125</v>
      </c>
      <c r="AU175" s="229" t="s">
        <v>85</v>
      </c>
      <c r="AY175" s="17" t="s">
        <v>122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181</v>
      </c>
      <c r="BM175" s="229" t="s">
        <v>233</v>
      </c>
    </row>
    <row r="176" s="12" customFormat="1" ht="22.8" customHeight="1">
      <c r="A176" s="12"/>
      <c r="B176" s="202"/>
      <c r="C176" s="203"/>
      <c r="D176" s="204" t="s">
        <v>74</v>
      </c>
      <c r="E176" s="216" t="s">
        <v>234</v>
      </c>
      <c r="F176" s="216" t="s">
        <v>235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SUM(P177:P187)</f>
        <v>0</v>
      </c>
      <c r="Q176" s="210"/>
      <c r="R176" s="211">
        <f>SUM(R177:R187)</f>
        <v>1.1615199999999999</v>
      </c>
      <c r="S176" s="210"/>
      <c r="T176" s="212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85</v>
      </c>
      <c r="AT176" s="214" t="s">
        <v>74</v>
      </c>
      <c r="AU176" s="214" t="s">
        <v>83</v>
      </c>
      <c r="AY176" s="213" t="s">
        <v>122</v>
      </c>
      <c r="BK176" s="215">
        <f>SUM(BK177:BK187)</f>
        <v>0</v>
      </c>
    </row>
    <row r="177" s="2" customFormat="1" ht="16.5" customHeight="1">
      <c r="A177" s="38"/>
      <c r="B177" s="39"/>
      <c r="C177" s="218" t="s">
        <v>236</v>
      </c>
      <c r="D177" s="218" t="s">
        <v>125</v>
      </c>
      <c r="E177" s="219" t="s">
        <v>237</v>
      </c>
      <c r="F177" s="220" t="s">
        <v>238</v>
      </c>
      <c r="G177" s="221" t="s">
        <v>128</v>
      </c>
      <c r="H177" s="222">
        <v>79</v>
      </c>
      <c r="I177" s="223"/>
      <c r="J177" s="224">
        <f>ROUND(I177*H177,2)</f>
        <v>0</v>
      </c>
      <c r="K177" s="220" t="s">
        <v>228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181</v>
      </c>
      <c r="AT177" s="229" t="s">
        <v>125</v>
      </c>
      <c r="AU177" s="229" t="s">
        <v>85</v>
      </c>
      <c r="AY177" s="17" t="s">
        <v>122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181</v>
      </c>
      <c r="BM177" s="229" t="s">
        <v>239</v>
      </c>
    </row>
    <row r="178" s="13" customFormat="1">
      <c r="A178" s="13"/>
      <c r="B178" s="231"/>
      <c r="C178" s="232"/>
      <c r="D178" s="233" t="s">
        <v>132</v>
      </c>
      <c r="E178" s="234" t="s">
        <v>1</v>
      </c>
      <c r="F178" s="235" t="s">
        <v>196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132</v>
      </c>
      <c r="AU178" s="241" t="s">
        <v>85</v>
      </c>
      <c r="AV178" s="13" t="s">
        <v>83</v>
      </c>
      <c r="AW178" s="13" t="s">
        <v>31</v>
      </c>
      <c r="AX178" s="13" t="s">
        <v>75</v>
      </c>
      <c r="AY178" s="241" t="s">
        <v>122</v>
      </c>
    </row>
    <row r="179" s="14" customFormat="1">
      <c r="A179" s="14"/>
      <c r="B179" s="242"/>
      <c r="C179" s="243"/>
      <c r="D179" s="233" t="s">
        <v>132</v>
      </c>
      <c r="E179" s="244" t="s">
        <v>1</v>
      </c>
      <c r="F179" s="245" t="s">
        <v>240</v>
      </c>
      <c r="G179" s="243"/>
      <c r="H179" s="246">
        <v>79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132</v>
      </c>
      <c r="AU179" s="252" t="s">
        <v>85</v>
      </c>
      <c r="AV179" s="14" t="s">
        <v>85</v>
      </c>
      <c r="AW179" s="14" t="s">
        <v>31</v>
      </c>
      <c r="AX179" s="14" t="s">
        <v>83</v>
      </c>
      <c r="AY179" s="252" t="s">
        <v>122</v>
      </c>
    </row>
    <row r="180" s="2" customFormat="1" ht="16.5" customHeight="1">
      <c r="A180" s="38"/>
      <c r="B180" s="39"/>
      <c r="C180" s="218" t="s">
        <v>7</v>
      </c>
      <c r="D180" s="218" t="s">
        <v>125</v>
      </c>
      <c r="E180" s="219" t="s">
        <v>241</v>
      </c>
      <c r="F180" s="220" t="s">
        <v>242</v>
      </c>
      <c r="G180" s="221" t="s">
        <v>128</v>
      </c>
      <c r="H180" s="222">
        <v>79</v>
      </c>
      <c r="I180" s="223"/>
      <c r="J180" s="224">
        <f>ROUND(I180*H180,2)</f>
        <v>0</v>
      </c>
      <c r="K180" s="220" t="s">
        <v>129</v>
      </c>
      <c r="L180" s="44"/>
      <c r="M180" s="225" t="s">
        <v>1</v>
      </c>
      <c r="N180" s="226" t="s">
        <v>40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181</v>
      </c>
      <c r="AT180" s="229" t="s">
        <v>125</v>
      </c>
      <c r="AU180" s="229" t="s">
        <v>85</v>
      </c>
      <c r="AY180" s="17" t="s">
        <v>122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181</v>
      </c>
      <c r="BM180" s="229" t="s">
        <v>243</v>
      </c>
    </row>
    <row r="181" s="13" customFormat="1">
      <c r="A181" s="13"/>
      <c r="B181" s="231"/>
      <c r="C181" s="232"/>
      <c r="D181" s="233" t="s">
        <v>132</v>
      </c>
      <c r="E181" s="234" t="s">
        <v>1</v>
      </c>
      <c r="F181" s="235" t="s">
        <v>244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132</v>
      </c>
      <c r="AU181" s="241" t="s">
        <v>85</v>
      </c>
      <c r="AV181" s="13" t="s">
        <v>83</v>
      </c>
      <c r="AW181" s="13" t="s">
        <v>31</v>
      </c>
      <c r="AX181" s="13" t="s">
        <v>75</v>
      </c>
      <c r="AY181" s="241" t="s">
        <v>122</v>
      </c>
    </row>
    <row r="182" s="14" customFormat="1">
      <c r="A182" s="14"/>
      <c r="B182" s="242"/>
      <c r="C182" s="243"/>
      <c r="D182" s="233" t="s">
        <v>132</v>
      </c>
      <c r="E182" s="244" t="s">
        <v>1</v>
      </c>
      <c r="F182" s="245" t="s">
        <v>240</v>
      </c>
      <c r="G182" s="243"/>
      <c r="H182" s="246">
        <v>79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132</v>
      </c>
      <c r="AU182" s="252" t="s">
        <v>85</v>
      </c>
      <c r="AV182" s="14" t="s">
        <v>85</v>
      </c>
      <c r="AW182" s="14" t="s">
        <v>31</v>
      </c>
      <c r="AX182" s="14" t="s">
        <v>83</v>
      </c>
      <c r="AY182" s="252" t="s">
        <v>122</v>
      </c>
    </row>
    <row r="183" s="2" customFormat="1" ht="16.5" customHeight="1">
      <c r="A183" s="38"/>
      <c r="B183" s="39"/>
      <c r="C183" s="264" t="s">
        <v>245</v>
      </c>
      <c r="D183" s="264" t="s">
        <v>198</v>
      </c>
      <c r="E183" s="265" t="s">
        <v>246</v>
      </c>
      <c r="F183" s="266" t="s">
        <v>247</v>
      </c>
      <c r="G183" s="267" t="s">
        <v>248</v>
      </c>
      <c r="H183" s="268">
        <v>2.0859999999999999</v>
      </c>
      <c r="I183" s="269"/>
      <c r="J183" s="270">
        <f>ROUND(I183*H183,2)</f>
        <v>0</v>
      </c>
      <c r="K183" s="266" t="s">
        <v>129</v>
      </c>
      <c r="L183" s="271"/>
      <c r="M183" s="272" t="s">
        <v>1</v>
      </c>
      <c r="N183" s="273" t="s">
        <v>40</v>
      </c>
      <c r="O183" s="91"/>
      <c r="P183" s="227">
        <f>O183*H183</f>
        <v>0</v>
      </c>
      <c r="Q183" s="227">
        <v>0.55000000000000004</v>
      </c>
      <c r="R183" s="227">
        <f>Q183*H183</f>
        <v>1.1473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201</v>
      </c>
      <c r="AT183" s="229" t="s">
        <v>198</v>
      </c>
      <c r="AU183" s="229" t="s">
        <v>85</v>
      </c>
      <c r="AY183" s="17" t="s">
        <v>122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181</v>
      </c>
      <c r="BM183" s="229" t="s">
        <v>249</v>
      </c>
    </row>
    <row r="184" s="14" customFormat="1">
      <c r="A184" s="14"/>
      <c r="B184" s="242"/>
      <c r="C184" s="243"/>
      <c r="D184" s="233" t="s">
        <v>132</v>
      </c>
      <c r="E184" s="244" t="s">
        <v>1</v>
      </c>
      <c r="F184" s="245" t="s">
        <v>250</v>
      </c>
      <c r="G184" s="243"/>
      <c r="H184" s="246">
        <v>2.0859999999999999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132</v>
      </c>
      <c r="AU184" s="252" t="s">
        <v>85</v>
      </c>
      <c r="AV184" s="14" t="s">
        <v>85</v>
      </c>
      <c r="AW184" s="14" t="s">
        <v>31</v>
      </c>
      <c r="AX184" s="14" t="s">
        <v>83</v>
      </c>
      <c r="AY184" s="252" t="s">
        <v>122</v>
      </c>
    </row>
    <row r="185" s="2" customFormat="1" ht="24.15" customHeight="1">
      <c r="A185" s="38"/>
      <c r="B185" s="39"/>
      <c r="C185" s="218" t="s">
        <v>251</v>
      </c>
      <c r="D185" s="218" t="s">
        <v>125</v>
      </c>
      <c r="E185" s="219" t="s">
        <v>252</v>
      </c>
      <c r="F185" s="220" t="s">
        <v>253</v>
      </c>
      <c r="G185" s="221" t="s">
        <v>128</v>
      </c>
      <c r="H185" s="222">
        <v>79</v>
      </c>
      <c r="I185" s="223"/>
      <c r="J185" s="224">
        <f>ROUND(I185*H185,2)</f>
        <v>0</v>
      </c>
      <c r="K185" s="220" t="s">
        <v>129</v>
      </c>
      <c r="L185" s="44"/>
      <c r="M185" s="225" t="s">
        <v>1</v>
      </c>
      <c r="N185" s="226" t="s">
        <v>40</v>
      </c>
      <c r="O185" s="91"/>
      <c r="P185" s="227">
        <f>O185*H185</f>
        <v>0</v>
      </c>
      <c r="Q185" s="227">
        <v>0.00018000000000000001</v>
      </c>
      <c r="R185" s="227">
        <f>Q185*H185</f>
        <v>0.014220000000000002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181</v>
      </c>
      <c r="AT185" s="229" t="s">
        <v>125</v>
      </c>
      <c r="AU185" s="229" t="s">
        <v>85</v>
      </c>
      <c r="AY185" s="17" t="s">
        <v>122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83</v>
      </c>
      <c r="BK185" s="230">
        <f>ROUND(I185*H185,2)</f>
        <v>0</v>
      </c>
      <c r="BL185" s="17" t="s">
        <v>181</v>
      </c>
      <c r="BM185" s="229" t="s">
        <v>254</v>
      </c>
    </row>
    <row r="186" s="14" customFormat="1">
      <c r="A186" s="14"/>
      <c r="B186" s="242"/>
      <c r="C186" s="243"/>
      <c r="D186" s="233" t="s">
        <v>132</v>
      </c>
      <c r="E186" s="244" t="s">
        <v>1</v>
      </c>
      <c r="F186" s="245" t="s">
        <v>255</v>
      </c>
      <c r="G186" s="243"/>
      <c r="H186" s="246">
        <v>79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132</v>
      </c>
      <c r="AU186" s="252" t="s">
        <v>85</v>
      </c>
      <c r="AV186" s="14" t="s">
        <v>85</v>
      </c>
      <c r="AW186" s="14" t="s">
        <v>31</v>
      </c>
      <c r="AX186" s="14" t="s">
        <v>83</v>
      </c>
      <c r="AY186" s="252" t="s">
        <v>122</v>
      </c>
    </row>
    <row r="187" s="2" customFormat="1" ht="24.15" customHeight="1">
      <c r="A187" s="38"/>
      <c r="B187" s="39"/>
      <c r="C187" s="218" t="s">
        <v>256</v>
      </c>
      <c r="D187" s="218" t="s">
        <v>125</v>
      </c>
      <c r="E187" s="219" t="s">
        <v>257</v>
      </c>
      <c r="F187" s="220" t="s">
        <v>258</v>
      </c>
      <c r="G187" s="221" t="s">
        <v>145</v>
      </c>
      <c r="H187" s="222">
        <v>1.1619999999999999</v>
      </c>
      <c r="I187" s="223"/>
      <c r="J187" s="224">
        <f>ROUND(I187*H187,2)</f>
        <v>0</v>
      </c>
      <c r="K187" s="220" t="s">
        <v>129</v>
      </c>
      <c r="L187" s="44"/>
      <c r="M187" s="225" t="s">
        <v>1</v>
      </c>
      <c r="N187" s="226" t="s">
        <v>40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181</v>
      </c>
      <c r="AT187" s="229" t="s">
        <v>125</v>
      </c>
      <c r="AU187" s="229" t="s">
        <v>85</v>
      </c>
      <c r="AY187" s="17" t="s">
        <v>122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181</v>
      </c>
      <c r="BM187" s="229" t="s">
        <v>259</v>
      </c>
    </row>
    <row r="188" s="12" customFormat="1" ht="22.8" customHeight="1">
      <c r="A188" s="12"/>
      <c r="B188" s="202"/>
      <c r="C188" s="203"/>
      <c r="D188" s="204" t="s">
        <v>74</v>
      </c>
      <c r="E188" s="216" t="s">
        <v>260</v>
      </c>
      <c r="F188" s="216" t="s">
        <v>261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SUM(P189:P196)</f>
        <v>0</v>
      </c>
      <c r="Q188" s="210"/>
      <c r="R188" s="211">
        <f>SUM(R189:R196)</f>
        <v>0</v>
      </c>
      <c r="S188" s="210"/>
      <c r="T188" s="212">
        <f>SUM(T189:T196)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85</v>
      </c>
      <c r="AT188" s="214" t="s">
        <v>74</v>
      </c>
      <c r="AU188" s="214" t="s">
        <v>83</v>
      </c>
      <c r="AY188" s="213" t="s">
        <v>122</v>
      </c>
      <c r="BK188" s="215">
        <f>SUM(BK189:BK196)</f>
        <v>0</v>
      </c>
    </row>
    <row r="189" s="2" customFormat="1" ht="21.75" customHeight="1">
      <c r="A189" s="38"/>
      <c r="B189" s="39"/>
      <c r="C189" s="218" t="s">
        <v>262</v>
      </c>
      <c r="D189" s="218" t="s">
        <v>125</v>
      </c>
      <c r="E189" s="219" t="s">
        <v>263</v>
      </c>
      <c r="F189" s="220" t="s">
        <v>264</v>
      </c>
      <c r="G189" s="221" t="s">
        <v>227</v>
      </c>
      <c r="H189" s="222">
        <v>2</v>
      </c>
      <c r="I189" s="223"/>
      <c r="J189" s="224">
        <f>ROUND(I189*H189,2)</f>
        <v>0</v>
      </c>
      <c r="K189" s="220" t="s">
        <v>228</v>
      </c>
      <c r="L189" s="44"/>
      <c r="M189" s="225" t="s">
        <v>1</v>
      </c>
      <c r="N189" s="226" t="s">
        <v>40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181</v>
      </c>
      <c r="AT189" s="229" t="s">
        <v>125</v>
      </c>
      <c r="AU189" s="229" t="s">
        <v>85</v>
      </c>
      <c r="AY189" s="17" t="s">
        <v>122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181</v>
      </c>
      <c r="BM189" s="229" t="s">
        <v>265</v>
      </c>
    </row>
    <row r="190" s="2" customFormat="1">
      <c r="A190" s="38"/>
      <c r="B190" s="39"/>
      <c r="C190" s="40"/>
      <c r="D190" s="233" t="s">
        <v>222</v>
      </c>
      <c r="E190" s="40"/>
      <c r="F190" s="274" t="s">
        <v>266</v>
      </c>
      <c r="G190" s="40"/>
      <c r="H190" s="40"/>
      <c r="I190" s="275"/>
      <c r="J190" s="40"/>
      <c r="K190" s="40"/>
      <c r="L190" s="44"/>
      <c r="M190" s="276"/>
      <c r="N190" s="27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222</v>
      </c>
      <c r="AU190" s="17" t="s">
        <v>85</v>
      </c>
    </row>
    <row r="191" s="13" customFormat="1">
      <c r="A191" s="13"/>
      <c r="B191" s="231"/>
      <c r="C191" s="232"/>
      <c r="D191" s="233" t="s">
        <v>132</v>
      </c>
      <c r="E191" s="234" t="s">
        <v>1</v>
      </c>
      <c r="F191" s="235" t="s">
        <v>196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132</v>
      </c>
      <c r="AU191" s="241" t="s">
        <v>85</v>
      </c>
      <c r="AV191" s="13" t="s">
        <v>83</v>
      </c>
      <c r="AW191" s="13" t="s">
        <v>31</v>
      </c>
      <c r="AX191" s="13" t="s">
        <v>75</v>
      </c>
      <c r="AY191" s="241" t="s">
        <v>122</v>
      </c>
    </row>
    <row r="192" s="14" customFormat="1">
      <c r="A192" s="14"/>
      <c r="B192" s="242"/>
      <c r="C192" s="243"/>
      <c r="D192" s="233" t="s">
        <v>132</v>
      </c>
      <c r="E192" s="244" t="s">
        <v>1</v>
      </c>
      <c r="F192" s="245" t="s">
        <v>85</v>
      </c>
      <c r="G192" s="243"/>
      <c r="H192" s="246">
        <v>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132</v>
      </c>
      <c r="AU192" s="252" t="s">
        <v>85</v>
      </c>
      <c r="AV192" s="14" t="s">
        <v>85</v>
      </c>
      <c r="AW192" s="14" t="s">
        <v>31</v>
      </c>
      <c r="AX192" s="14" t="s">
        <v>83</v>
      </c>
      <c r="AY192" s="252" t="s">
        <v>122</v>
      </c>
    </row>
    <row r="193" s="2" customFormat="1" ht="16.5" customHeight="1">
      <c r="A193" s="38"/>
      <c r="B193" s="39"/>
      <c r="C193" s="218" t="s">
        <v>267</v>
      </c>
      <c r="D193" s="218" t="s">
        <v>125</v>
      </c>
      <c r="E193" s="219" t="s">
        <v>268</v>
      </c>
      <c r="F193" s="220" t="s">
        <v>269</v>
      </c>
      <c r="G193" s="221" t="s">
        <v>227</v>
      </c>
      <c r="H193" s="222">
        <v>2</v>
      </c>
      <c r="I193" s="223"/>
      <c r="J193" s="224">
        <f>ROUND(I193*H193,2)</f>
        <v>0</v>
      </c>
      <c r="K193" s="220" t="s">
        <v>228</v>
      </c>
      <c r="L193" s="44"/>
      <c r="M193" s="225" t="s">
        <v>1</v>
      </c>
      <c r="N193" s="226" t="s">
        <v>40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181</v>
      </c>
      <c r="AT193" s="229" t="s">
        <v>125</v>
      </c>
      <c r="AU193" s="229" t="s">
        <v>85</v>
      </c>
      <c r="AY193" s="17" t="s">
        <v>122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181</v>
      </c>
      <c r="BM193" s="229" t="s">
        <v>270</v>
      </c>
    </row>
    <row r="194" s="2" customFormat="1">
      <c r="A194" s="38"/>
      <c r="B194" s="39"/>
      <c r="C194" s="40"/>
      <c r="D194" s="233" t="s">
        <v>222</v>
      </c>
      <c r="E194" s="40"/>
      <c r="F194" s="274" t="s">
        <v>266</v>
      </c>
      <c r="G194" s="40"/>
      <c r="H194" s="40"/>
      <c r="I194" s="275"/>
      <c r="J194" s="40"/>
      <c r="K194" s="40"/>
      <c r="L194" s="44"/>
      <c r="M194" s="276"/>
      <c r="N194" s="27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222</v>
      </c>
      <c r="AU194" s="17" t="s">
        <v>85</v>
      </c>
    </row>
    <row r="195" s="13" customFormat="1">
      <c r="A195" s="13"/>
      <c r="B195" s="231"/>
      <c r="C195" s="232"/>
      <c r="D195" s="233" t="s">
        <v>132</v>
      </c>
      <c r="E195" s="234" t="s">
        <v>1</v>
      </c>
      <c r="F195" s="235" t="s">
        <v>196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132</v>
      </c>
      <c r="AU195" s="241" t="s">
        <v>85</v>
      </c>
      <c r="AV195" s="13" t="s">
        <v>83</v>
      </c>
      <c r="AW195" s="13" t="s">
        <v>31</v>
      </c>
      <c r="AX195" s="13" t="s">
        <v>75</v>
      </c>
      <c r="AY195" s="241" t="s">
        <v>122</v>
      </c>
    </row>
    <row r="196" s="14" customFormat="1">
      <c r="A196" s="14"/>
      <c r="B196" s="242"/>
      <c r="C196" s="243"/>
      <c r="D196" s="233" t="s">
        <v>132</v>
      </c>
      <c r="E196" s="244" t="s">
        <v>1</v>
      </c>
      <c r="F196" s="245" t="s">
        <v>85</v>
      </c>
      <c r="G196" s="243"/>
      <c r="H196" s="246">
        <v>2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132</v>
      </c>
      <c r="AU196" s="252" t="s">
        <v>85</v>
      </c>
      <c r="AV196" s="14" t="s">
        <v>85</v>
      </c>
      <c r="AW196" s="14" t="s">
        <v>31</v>
      </c>
      <c r="AX196" s="14" t="s">
        <v>83</v>
      </c>
      <c r="AY196" s="252" t="s">
        <v>122</v>
      </c>
    </row>
    <row r="197" s="12" customFormat="1" ht="25.92" customHeight="1">
      <c r="A197" s="12"/>
      <c r="B197" s="202"/>
      <c r="C197" s="203"/>
      <c r="D197" s="204" t="s">
        <v>74</v>
      </c>
      <c r="E197" s="205" t="s">
        <v>271</v>
      </c>
      <c r="F197" s="205" t="s">
        <v>272</v>
      </c>
      <c r="G197" s="203"/>
      <c r="H197" s="203"/>
      <c r="I197" s="206"/>
      <c r="J197" s="207">
        <f>BK197</f>
        <v>0</v>
      </c>
      <c r="K197" s="203"/>
      <c r="L197" s="208"/>
      <c r="M197" s="209"/>
      <c r="N197" s="210"/>
      <c r="O197" s="210"/>
      <c r="P197" s="211">
        <f>SUM(P198:P201)</f>
        <v>0</v>
      </c>
      <c r="Q197" s="210"/>
      <c r="R197" s="211">
        <f>SUM(R198:R201)</f>
        <v>0</v>
      </c>
      <c r="S197" s="210"/>
      <c r="T197" s="212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130</v>
      </c>
      <c r="AT197" s="214" t="s">
        <v>74</v>
      </c>
      <c r="AU197" s="214" t="s">
        <v>75</v>
      </c>
      <c r="AY197" s="213" t="s">
        <v>122</v>
      </c>
      <c r="BK197" s="215">
        <f>SUM(BK198:BK201)</f>
        <v>0</v>
      </c>
    </row>
    <row r="198" s="2" customFormat="1" ht="21.75" customHeight="1">
      <c r="A198" s="38"/>
      <c r="B198" s="39"/>
      <c r="C198" s="218" t="s">
        <v>273</v>
      </c>
      <c r="D198" s="218" t="s">
        <v>125</v>
      </c>
      <c r="E198" s="219" t="s">
        <v>274</v>
      </c>
      <c r="F198" s="220" t="s">
        <v>275</v>
      </c>
      <c r="G198" s="221" t="s">
        <v>276</v>
      </c>
      <c r="H198" s="222">
        <v>35</v>
      </c>
      <c r="I198" s="223"/>
      <c r="J198" s="224">
        <f>ROUND(I198*H198,2)</f>
        <v>0</v>
      </c>
      <c r="K198" s="220" t="s">
        <v>129</v>
      </c>
      <c r="L198" s="44"/>
      <c r="M198" s="225" t="s">
        <v>1</v>
      </c>
      <c r="N198" s="226" t="s">
        <v>40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277</v>
      </c>
      <c r="AT198" s="229" t="s">
        <v>125</v>
      </c>
      <c r="AU198" s="229" t="s">
        <v>83</v>
      </c>
      <c r="AY198" s="17" t="s">
        <v>122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83</v>
      </c>
      <c r="BK198" s="230">
        <f>ROUND(I198*H198,2)</f>
        <v>0</v>
      </c>
      <c r="BL198" s="17" t="s">
        <v>277</v>
      </c>
      <c r="BM198" s="229" t="s">
        <v>278</v>
      </c>
    </row>
    <row r="199" s="13" customFormat="1">
      <c r="A199" s="13"/>
      <c r="B199" s="231"/>
      <c r="C199" s="232"/>
      <c r="D199" s="233" t="s">
        <v>132</v>
      </c>
      <c r="E199" s="234" t="s">
        <v>1</v>
      </c>
      <c r="F199" s="235" t="s">
        <v>279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132</v>
      </c>
      <c r="AU199" s="241" t="s">
        <v>83</v>
      </c>
      <c r="AV199" s="13" t="s">
        <v>83</v>
      </c>
      <c r="AW199" s="13" t="s">
        <v>31</v>
      </c>
      <c r="AX199" s="13" t="s">
        <v>75</v>
      </c>
      <c r="AY199" s="241" t="s">
        <v>122</v>
      </c>
    </row>
    <row r="200" s="14" customFormat="1">
      <c r="A200" s="14"/>
      <c r="B200" s="242"/>
      <c r="C200" s="243"/>
      <c r="D200" s="233" t="s">
        <v>132</v>
      </c>
      <c r="E200" s="244" t="s">
        <v>1</v>
      </c>
      <c r="F200" s="245" t="s">
        <v>280</v>
      </c>
      <c r="G200" s="243"/>
      <c r="H200" s="246">
        <v>35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132</v>
      </c>
      <c r="AU200" s="252" t="s">
        <v>83</v>
      </c>
      <c r="AV200" s="14" t="s">
        <v>85</v>
      </c>
      <c r="AW200" s="14" t="s">
        <v>31</v>
      </c>
      <c r="AX200" s="14" t="s">
        <v>75</v>
      </c>
      <c r="AY200" s="252" t="s">
        <v>122</v>
      </c>
    </row>
    <row r="201" s="15" customFormat="1">
      <c r="A201" s="15"/>
      <c r="B201" s="253"/>
      <c r="C201" s="254"/>
      <c r="D201" s="233" t="s">
        <v>132</v>
      </c>
      <c r="E201" s="255" t="s">
        <v>1</v>
      </c>
      <c r="F201" s="256" t="s">
        <v>139</v>
      </c>
      <c r="G201" s="254"/>
      <c r="H201" s="257">
        <v>35</v>
      </c>
      <c r="I201" s="258"/>
      <c r="J201" s="254"/>
      <c r="K201" s="254"/>
      <c r="L201" s="259"/>
      <c r="M201" s="278"/>
      <c r="N201" s="279"/>
      <c r="O201" s="279"/>
      <c r="P201" s="279"/>
      <c r="Q201" s="279"/>
      <c r="R201" s="279"/>
      <c r="S201" s="279"/>
      <c r="T201" s="28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132</v>
      </c>
      <c r="AU201" s="263" t="s">
        <v>83</v>
      </c>
      <c r="AV201" s="15" t="s">
        <v>130</v>
      </c>
      <c r="AW201" s="15" t="s">
        <v>31</v>
      </c>
      <c r="AX201" s="15" t="s">
        <v>83</v>
      </c>
      <c r="AY201" s="263" t="s">
        <v>122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l3+JwQihqB5V+58twRRf4NN/fPdwZ4vjNBubjY5AhW6/WSZAG0922TEW3bOBMEFC2WzG/9eVTf87qLrQ5eHHIA==" hashValue="yz7FVFG6Tp45QPAcAhOSwWnxiIB222/VUTIAbpZ+Z3l5bcEf1sRfbv9fPBE/hj6F51gKmGQS+bWYFzxnycrx7A==" algorithmName="SHA-512" password="CC35"/>
  <autoFilter ref="C125:K20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ZŠ Dobruška, Opočenská 115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31. 5. 2023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ROUND((SUM(BE117:BE127)),  2)</f>
        <v>0</v>
      </c>
      <c r="G33" s="38"/>
      <c r="H33" s="38"/>
      <c r="I33" s="155">
        <v>0.20999999999999999</v>
      </c>
      <c r="J33" s="154">
        <f>ROUND(((SUM(BE117:BE127))*I33),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ROUND((SUM(BF117:BF127)),  2)</f>
        <v>0</v>
      </c>
      <c r="G34" s="38"/>
      <c r="H34" s="38"/>
      <c r="I34" s="155">
        <v>0.14999999999999999</v>
      </c>
      <c r="J34" s="154">
        <f>ROUND(((SUM(BF117:BF127))*I34),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ZŠ Dobruška, Opočenská 115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Dobruška</v>
      </c>
      <c r="G89" s="40"/>
      <c r="H89" s="40"/>
      <c r="I89" s="32" t="s">
        <v>22</v>
      </c>
      <c r="J89" s="79" t="str">
        <f>IF(J12="","",J12)</f>
        <v>31. 5. 2023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281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107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ZŠ Dobruška, Opočenská 115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- Vedlejší rozpočtové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Dobruška</v>
      </c>
      <c r="G111" s="40"/>
      <c r="H111" s="40"/>
      <c r="I111" s="32" t="s">
        <v>22</v>
      </c>
      <c r="J111" s="79" t="str">
        <f>IF(J12="","",J12)</f>
        <v>31. 5. 2023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108</v>
      </c>
      <c r="D116" s="194" t="s">
        <v>60</v>
      </c>
      <c r="E116" s="194" t="s">
        <v>56</v>
      </c>
      <c r="F116" s="194" t="s">
        <v>57</v>
      </c>
      <c r="G116" s="194" t="s">
        <v>109</v>
      </c>
      <c r="H116" s="194" t="s">
        <v>110</v>
      </c>
      <c r="I116" s="194" t="s">
        <v>111</v>
      </c>
      <c r="J116" s="194" t="s">
        <v>94</v>
      </c>
      <c r="K116" s="195" t="s">
        <v>112</v>
      </c>
      <c r="L116" s="196"/>
      <c r="M116" s="100" t="s">
        <v>1</v>
      </c>
      <c r="N116" s="101" t="s">
        <v>39</v>
      </c>
      <c r="O116" s="101" t="s">
        <v>113</v>
      </c>
      <c r="P116" s="101" t="s">
        <v>114</v>
      </c>
      <c r="Q116" s="101" t="s">
        <v>115</v>
      </c>
      <c r="R116" s="101" t="s">
        <v>116</v>
      </c>
      <c r="S116" s="101" t="s">
        <v>117</v>
      </c>
      <c r="T116" s="102" t="s">
        <v>118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119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96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74</v>
      </c>
      <c r="E118" s="205" t="s">
        <v>86</v>
      </c>
      <c r="F118" s="205" t="s">
        <v>87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SUM(P119:P127)</f>
        <v>0</v>
      </c>
      <c r="Q118" s="210"/>
      <c r="R118" s="211">
        <f>SUM(R119:R127)</f>
        <v>0</v>
      </c>
      <c r="S118" s="210"/>
      <c r="T118" s="212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150</v>
      </c>
      <c r="AT118" s="214" t="s">
        <v>74</v>
      </c>
      <c r="AU118" s="214" t="s">
        <v>75</v>
      </c>
      <c r="AY118" s="213" t="s">
        <v>122</v>
      </c>
      <c r="BK118" s="215">
        <f>SUM(BK119:BK127)</f>
        <v>0</v>
      </c>
    </row>
    <row r="119" s="2" customFormat="1" ht="16.5" customHeight="1">
      <c r="A119" s="38"/>
      <c r="B119" s="39"/>
      <c r="C119" s="218" t="s">
        <v>83</v>
      </c>
      <c r="D119" s="218" t="s">
        <v>125</v>
      </c>
      <c r="E119" s="219" t="s">
        <v>282</v>
      </c>
      <c r="F119" s="220" t="s">
        <v>283</v>
      </c>
      <c r="G119" s="221" t="s">
        <v>284</v>
      </c>
      <c r="H119" s="222">
        <v>1</v>
      </c>
      <c r="I119" s="223"/>
      <c r="J119" s="224">
        <f>ROUND(I119*H119,2)</f>
        <v>0</v>
      </c>
      <c r="K119" s="220" t="s">
        <v>129</v>
      </c>
      <c r="L119" s="44"/>
      <c r="M119" s="225" t="s">
        <v>1</v>
      </c>
      <c r="N119" s="226" t="s">
        <v>40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285</v>
      </c>
      <c r="AT119" s="229" t="s">
        <v>125</v>
      </c>
      <c r="AU119" s="229" t="s">
        <v>83</v>
      </c>
      <c r="AY119" s="17" t="s">
        <v>122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83</v>
      </c>
      <c r="BK119" s="230">
        <f>ROUND(I119*H119,2)</f>
        <v>0</v>
      </c>
      <c r="BL119" s="17" t="s">
        <v>285</v>
      </c>
      <c r="BM119" s="229" t="s">
        <v>286</v>
      </c>
    </row>
    <row r="120" s="2" customFormat="1" ht="16.5" customHeight="1">
      <c r="A120" s="38"/>
      <c r="B120" s="39"/>
      <c r="C120" s="218" t="s">
        <v>85</v>
      </c>
      <c r="D120" s="218" t="s">
        <v>125</v>
      </c>
      <c r="E120" s="219" t="s">
        <v>287</v>
      </c>
      <c r="F120" s="220" t="s">
        <v>288</v>
      </c>
      <c r="G120" s="221" t="s">
        <v>284</v>
      </c>
      <c r="H120" s="222">
        <v>1</v>
      </c>
      <c r="I120" s="223"/>
      <c r="J120" s="224">
        <f>ROUND(I120*H120,2)</f>
        <v>0</v>
      </c>
      <c r="K120" s="220" t="s">
        <v>129</v>
      </c>
      <c r="L120" s="44"/>
      <c r="M120" s="225" t="s">
        <v>1</v>
      </c>
      <c r="N120" s="226" t="s">
        <v>40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285</v>
      </c>
      <c r="AT120" s="229" t="s">
        <v>125</v>
      </c>
      <c r="AU120" s="229" t="s">
        <v>83</v>
      </c>
      <c r="AY120" s="17" t="s">
        <v>122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83</v>
      </c>
      <c r="BK120" s="230">
        <f>ROUND(I120*H120,2)</f>
        <v>0</v>
      </c>
      <c r="BL120" s="17" t="s">
        <v>285</v>
      </c>
      <c r="BM120" s="229" t="s">
        <v>289</v>
      </c>
    </row>
    <row r="121" s="2" customFormat="1">
      <c r="A121" s="38"/>
      <c r="B121" s="39"/>
      <c r="C121" s="40"/>
      <c r="D121" s="233" t="s">
        <v>222</v>
      </c>
      <c r="E121" s="40"/>
      <c r="F121" s="274" t="s">
        <v>290</v>
      </c>
      <c r="G121" s="40"/>
      <c r="H121" s="40"/>
      <c r="I121" s="275"/>
      <c r="J121" s="40"/>
      <c r="K121" s="40"/>
      <c r="L121" s="44"/>
      <c r="M121" s="276"/>
      <c r="N121" s="27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222</v>
      </c>
      <c r="AU121" s="17" t="s">
        <v>83</v>
      </c>
    </row>
    <row r="122" s="2" customFormat="1" ht="16.5" customHeight="1">
      <c r="A122" s="38"/>
      <c r="B122" s="39"/>
      <c r="C122" s="218" t="s">
        <v>142</v>
      </c>
      <c r="D122" s="218" t="s">
        <v>125</v>
      </c>
      <c r="E122" s="219" t="s">
        <v>291</v>
      </c>
      <c r="F122" s="220" t="s">
        <v>292</v>
      </c>
      <c r="G122" s="221" t="s">
        <v>284</v>
      </c>
      <c r="H122" s="222">
        <v>1</v>
      </c>
      <c r="I122" s="223"/>
      <c r="J122" s="224">
        <f>ROUND(I122*H122,2)</f>
        <v>0</v>
      </c>
      <c r="K122" s="220" t="s">
        <v>129</v>
      </c>
      <c r="L122" s="44"/>
      <c r="M122" s="225" t="s">
        <v>1</v>
      </c>
      <c r="N122" s="226" t="s">
        <v>40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285</v>
      </c>
      <c r="AT122" s="229" t="s">
        <v>125</v>
      </c>
      <c r="AU122" s="229" t="s">
        <v>83</v>
      </c>
      <c r="AY122" s="17" t="s">
        <v>122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83</v>
      </c>
      <c r="BK122" s="230">
        <f>ROUND(I122*H122,2)</f>
        <v>0</v>
      </c>
      <c r="BL122" s="17" t="s">
        <v>285</v>
      </c>
      <c r="BM122" s="229" t="s">
        <v>293</v>
      </c>
    </row>
    <row r="123" s="2" customFormat="1">
      <c r="A123" s="38"/>
      <c r="B123" s="39"/>
      <c r="C123" s="40"/>
      <c r="D123" s="233" t="s">
        <v>222</v>
      </c>
      <c r="E123" s="40"/>
      <c r="F123" s="274" t="s">
        <v>294</v>
      </c>
      <c r="G123" s="40"/>
      <c r="H123" s="40"/>
      <c r="I123" s="275"/>
      <c r="J123" s="40"/>
      <c r="K123" s="40"/>
      <c r="L123" s="44"/>
      <c r="M123" s="276"/>
      <c r="N123" s="27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222</v>
      </c>
      <c r="AU123" s="17" t="s">
        <v>83</v>
      </c>
    </row>
    <row r="124" s="2" customFormat="1" ht="16.5" customHeight="1">
      <c r="A124" s="38"/>
      <c r="B124" s="39"/>
      <c r="C124" s="218" t="s">
        <v>130</v>
      </c>
      <c r="D124" s="218" t="s">
        <v>125</v>
      </c>
      <c r="E124" s="219" t="s">
        <v>295</v>
      </c>
      <c r="F124" s="220" t="s">
        <v>296</v>
      </c>
      <c r="G124" s="221" t="s">
        <v>284</v>
      </c>
      <c r="H124" s="222">
        <v>1</v>
      </c>
      <c r="I124" s="223"/>
      <c r="J124" s="224">
        <f>ROUND(I124*H124,2)</f>
        <v>0</v>
      </c>
      <c r="K124" s="220" t="s">
        <v>129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285</v>
      </c>
      <c r="AT124" s="229" t="s">
        <v>125</v>
      </c>
      <c r="AU124" s="229" t="s">
        <v>83</v>
      </c>
      <c r="AY124" s="17" t="s">
        <v>122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285</v>
      </c>
      <c r="BM124" s="229" t="s">
        <v>297</v>
      </c>
    </row>
    <row r="125" s="2" customFormat="1">
      <c r="A125" s="38"/>
      <c r="B125" s="39"/>
      <c r="C125" s="40"/>
      <c r="D125" s="233" t="s">
        <v>222</v>
      </c>
      <c r="E125" s="40"/>
      <c r="F125" s="274" t="s">
        <v>298</v>
      </c>
      <c r="G125" s="40"/>
      <c r="H125" s="40"/>
      <c r="I125" s="275"/>
      <c r="J125" s="40"/>
      <c r="K125" s="40"/>
      <c r="L125" s="44"/>
      <c r="M125" s="276"/>
      <c r="N125" s="27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222</v>
      </c>
      <c r="AU125" s="17" t="s">
        <v>83</v>
      </c>
    </row>
    <row r="126" s="2" customFormat="1" ht="16.5" customHeight="1">
      <c r="A126" s="38"/>
      <c r="B126" s="39"/>
      <c r="C126" s="218" t="s">
        <v>150</v>
      </c>
      <c r="D126" s="218" t="s">
        <v>125</v>
      </c>
      <c r="E126" s="219" t="s">
        <v>299</v>
      </c>
      <c r="F126" s="220" t="s">
        <v>300</v>
      </c>
      <c r="G126" s="221" t="s">
        <v>284</v>
      </c>
      <c r="H126" s="222">
        <v>1</v>
      </c>
      <c r="I126" s="223"/>
      <c r="J126" s="224">
        <f>ROUND(I126*H126,2)</f>
        <v>0</v>
      </c>
      <c r="K126" s="220" t="s">
        <v>129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285</v>
      </c>
      <c r="AT126" s="229" t="s">
        <v>125</v>
      </c>
      <c r="AU126" s="229" t="s">
        <v>83</v>
      </c>
      <c r="AY126" s="17" t="s">
        <v>122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285</v>
      </c>
      <c r="BM126" s="229" t="s">
        <v>301</v>
      </c>
    </row>
    <row r="127" s="2" customFormat="1">
      <c r="A127" s="38"/>
      <c r="B127" s="39"/>
      <c r="C127" s="40"/>
      <c r="D127" s="233" t="s">
        <v>222</v>
      </c>
      <c r="E127" s="40"/>
      <c r="F127" s="274" t="s">
        <v>302</v>
      </c>
      <c r="G127" s="40"/>
      <c r="H127" s="40"/>
      <c r="I127" s="275"/>
      <c r="J127" s="40"/>
      <c r="K127" s="40"/>
      <c r="L127" s="44"/>
      <c r="M127" s="281"/>
      <c r="N127" s="282"/>
      <c r="O127" s="283"/>
      <c r="P127" s="283"/>
      <c r="Q127" s="283"/>
      <c r="R127" s="283"/>
      <c r="S127" s="283"/>
      <c r="T127" s="284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222</v>
      </c>
      <c r="AU127" s="17" t="s">
        <v>83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vPU6AvnBti0ZL4sQuvaL51w9fZOhZvE5m8S2Xzul6iGlX0cU7vklMC+MP8DgcCktuhPNUyQN7b9DgszvMbpvgQ==" hashValue="K5HZxRrky3+MhYUS9dshKquzaxHOPoAOOAdEOuU+fhenlP26MoM5wvPyrI6xkhsT74E7S33iw2WDITXG7B6uhg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LAPTOP-N0CRFKLO\Líba</dc:creator>
  <cp:lastModifiedBy>LAPTOP-N0CRFKLO\Líba</cp:lastModifiedBy>
  <dcterms:created xsi:type="dcterms:W3CDTF">2023-06-07T08:04:43Z</dcterms:created>
  <dcterms:modified xsi:type="dcterms:W3CDTF">2023-06-07T08:04:47Z</dcterms:modified>
</cp:coreProperties>
</file>